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becaperez/Desktop/Bootcamp/CARL-VIRT-DATA-PT-11-2022-U-B/Assignments/01-Kickstarter/Resources/"/>
    </mc:Choice>
  </mc:AlternateContent>
  <xr:revisionPtr revIDLastSave="0" documentId="13_ncr:1_{7DFE023D-6127-0549-A4CA-40D97273CB81}" xr6:coauthVersionLast="47" xr6:coauthVersionMax="47" xr10:uidLastSave="{00000000-0000-0000-0000-000000000000}"/>
  <bookViews>
    <workbookView xWindow="0" yWindow="500" windowWidth="28800" windowHeight="16260" firstSheet="1" xr2:uid="{00000000-000D-0000-FFFF-FFFF00000000}"/>
  </bookViews>
  <sheets>
    <sheet name="Outcomes Based on Goals " sheetId="13" r:id="rId1"/>
    <sheet name="Theater Outcome by Launch Date" sheetId="12" r:id="rId2"/>
    <sheet name="Kickstarter" sheetId="1" r:id="rId3"/>
    <sheet name="Descriptive Statistics" sheetId="8" r:id="rId4"/>
    <sheet name="Edinburgh Research" sheetId="5" r:id="rId5"/>
    <sheet name="Outcomes Based on Lauch Date" sheetId="4" r:id="rId6"/>
    <sheet name="Category Statistics" sheetId="2" r:id="rId7"/>
    <sheet name="Subcategory Statistics" sheetId="3" r:id="rId8"/>
  </sheets>
  <definedNames>
    <definedName name="_xlnm._FilterDatabase" localSheetId="2" hidden="1">Kickstarter!$A$1:$U$4115</definedName>
    <definedName name="_xlnm._FilterDatabase" localSheetId="1" hidden="1">'Theater Outcome by Launch Date'!$B$6:$B$17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3" l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2" i="13"/>
  <c r="F2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D2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H8" i="8"/>
  <c r="G8" i="8"/>
  <c r="G7" i="8"/>
  <c r="H7" i="8" s="1"/>
  <c r="G6" i="8"/>
  <c r="H6" i="8" s="1"/>
  <c r="C15" i="8"/>
  <c r="C14" i="8"/>
  <c r="C16" i="8" s="1"/>
  <c r="C13" i="8"/>
  <c r="B15" i="8"/>
  <c r="B14" i="8"/>
  <c r="B13" i="8"/>
  <c r="C6" i="8"/>
  <c r="C5" i="8"/>
  <c r="C4" i="8"/>
  <c r="B6" i="8"/>
  <c r="B5" i="8"/>
  <c r="B7" i="8" s="1"/>
  <c r="B4" i="8"/>
  <c r="C12" i="8"/>
  <c r="B12" i="8"/>
  <c r="C11" i="8"/>
  <c r="B11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16" i="8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<sst xmlns="http://schemas.openxmlformats.org/spreadsheetml/2006/main" count="33048" uniqueCount="8418">
  <si>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</si>
  <si>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</si>
  <si>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</si>
  <si>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</si>
  <si>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</si>
  <si>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</si>
  <si>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</si>
  <si>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</si>
  <si>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</si>
  <si>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</si>
  <si>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</si>
  <si>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</si>
  <si>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</si>
  <si>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</si>
  <si>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</si>
  <si>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</si>
  <si>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</si>
  <si>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</si>
  <si>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</si>
  <si>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</si>
  <si>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</si>
  <si>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</si>
  <si>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</si>
  <si>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</si>
  <si>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</si>
  <si>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</si>
  <si>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</si>
  <si>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</si>
  <si>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</si>
  <si>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</si>
  <si>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</si>
  <si>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</si>
  <si>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</si>
  <si>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</si>
  <si>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</si>
  <si>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</si>
  <si>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</si>
  <si>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</si>
  <si>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</si>
  <si>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</si>
  <si>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</si>
  <si>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</si>
  <si>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</si>
  <si>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</si>
  <si>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</si>
  <si>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</si>
  <si>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</si>
  <si>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</si>
  <si>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</si>
  <si>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</si>
  <si>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</si>
  <si>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</si>
  <si>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</si>
  <si>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</si>
  <si>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</si>
  <si>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</si>
  <si>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</si>
  <si>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</si>
  <si>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</si>
  <si>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</si>
  <si>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</si>
  <si>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</si>
  <si>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</si>
  <si>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</si>
  <si>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</si>
  <si>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</si>
  <si>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</si>
  <si>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</si>
  <si>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</si>
  <si>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</si>
  <si>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</si>
  <si>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</si>
  <si>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</si>
  <si>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</si>
  <si>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</si>
  <si>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</si>
  <si>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</si>
  <si>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</si>
  <si>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</si>
  <si>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</si>
  <si>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</si>
  <si>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</si>
  <si>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</si>
  <si>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</si>
  <si>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</si>
  <si>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</si>
  <si>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</si>
  <si>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</si>
  <si>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</si>
  <si>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</si>
  <si>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</si>
  <si>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</si>
  <si>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</si>
  <si>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</si>
  <si>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</si>
  <si>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</si>
  <si>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</si>
  <si>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</si>
  <si>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</si>
  <si>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</si>
  <si>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</si>
  <si>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</si>
  <si>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</si>
  <si>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</si>
  <si>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</si>
  <si>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</si>
  <si>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</si>
  <si>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</si>
  <si>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</si>
  <si>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</si>
  <si>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</si>
  <si>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</si>
  <si>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</si>
  <si>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</si>
  <si>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</si>
  <si>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</si>
  <si>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</si>
  <si>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</si>
  <si>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</si>
  <si>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</si>
  <si>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</si>
  <si>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</si>
  <si>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</si>
  <si>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</si>
  <si>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</si>
  <si>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</si>
  <si>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</si>
  <si>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</si>
  <si>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</si>
  <si>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</si>
  <si>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</si>
  <si>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</si>
  <si>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</si>
  <si>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</si>
  <si>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</si>
  <si>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</si>
  <si>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</si>
  <si>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</si>
  <si>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</si>
  <si>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</si>
  <si>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</si>
  <si>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</si>
  <si>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</si>
  <si>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</si>
  <si>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</si>
  <si>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</si>
  <si>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</si>
  <si>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</si>
  <si>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</si>
  <si>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</si>
  <si>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</si>
  <si>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</si>
  <si>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</si>
  <si>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</si>
  <si>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</si>
  <si>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</si>
  <si>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</si>
  <si>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</si>
  <si>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</si>
  <si>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</si>
  <si>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</si>
  <si>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</si>
  <si>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</si>
  <si>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</si>
  <si>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</si>
  <si>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</si>
  <si>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</si>
  <si>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</si>
  <si>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</si>
  <si>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</si>
  <si>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</si>
  <si>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</si>
  <si>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</si>
  <si>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</si>
  <si>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</si>
  <si>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</si>
  <si>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</si>
  <si>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</si>
  <si>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</si>
  <si>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</si>
  <si>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</si>
  <si>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</si>
  <si>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</si>
  <si>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</si>
  <si>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</si>
  <si>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</si>
  <si>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</si>
  <si>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</si>
  <si>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</si>
  <si>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</si>
  <si>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</si>
  <si>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</si>
  <si>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</si>
  <si>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</si>
  <si>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</si>
  <si>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</si>
  <si>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</si>
  <si>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</si>
  <si>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</si>
  <si>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</si>
  <si>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</si>
  <si>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</si>
  <si>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</si>
  <si>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</si>
  <si>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</si>
  <si>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</si>
  <si>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</si>
  <si>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</si>
  <si>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</si>
  <si>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</si>
  <si>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</si>
  <si>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</si>
  <si>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</si>
  <si>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</si>
  <si>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</si>
  <si>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</si>
  <si>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</si>
  <si>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</si>
  <si>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</si>
  <si>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</si>
  <si>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</si>
  <si>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</si>
  <si>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</si>
  <si>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</si>
  <si>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</si>
  <si>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</si>
  <si>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</si>
  <si>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</si>
  <si>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</si>
  <si>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</si>
  <si>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</si>
  <si>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</si>
  <si>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</si>
  <si>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</si>
  <si>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</si>
  <si>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</si>
  <si>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</si>
  <si>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</si>
  <si>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</si>
  <si>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</si>
  <si>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</si>
  <si>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</si>
  <si>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</si>
  <si>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</si>
  <si>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</si>
  <si>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</si>
  <si>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</si>
  <si>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</si>
  <si>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</si>
  <si>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</si>
  <si>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</si>
  <si>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</si>
  <si>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</si>
  <si>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</si>
  <si>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</si>
  <si>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</si>
  <si>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</si>
  <si>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</si>
  <si>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</si>
  <si>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</si>
  <si>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</si>
  <si>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</si>
  <si>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</si>
  <si>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</si>
  <si>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</si>
  <si>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</si>
  <si>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</si>
  <si>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</si>
  <si>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</si>
  <si>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</si>
  <si>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</si>
  <si>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</si>
  <si>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</si>
  <si>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</si>
  <si>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</si>
  <si>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</si>
  <si>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</si>
  <si>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</si>
  <si>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</si>
  <si>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</si>
  <si>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</si>
  <si>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</si>
  <si>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</si>
  <si>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</si>
  <si>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</si>
  <si>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</si>
  <si>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</si>
  <si>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</si>
  <si>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</si>
  <si>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</si>
  <si>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</si>
  <si>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</si>
  <si>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</si>
  <si>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</si>
  <si>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</si>
  <si>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</si>
  <si>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</si>
  <si>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</si>
  <si>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</si>
  <si>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</si>
  <si>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</si>
  <si>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</si>
  <si>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</si>
  <si>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</si>
  <si>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</si>
  <si>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</si>
  <si>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</si>
  <si>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</si>
  <si>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</si>
  <si>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</si>
  <si>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</si>
  <si>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</si>
  <si>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</si>
  <si>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</si>
  <si>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</si>
  <si>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</si>
  <si>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</si>
  <si>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</si>
  <si>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</si>
  <si>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</si>
  <si>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</si>
  <si>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</si>
  <si>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</si>
  <si>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</si>
  <si>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</si>
  <si>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</si>
  <si>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</si>
  <si>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</si>
  <si>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</si>
  <si>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</si>
  <si>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</si>
  <si>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</si>
  <si>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</si>
  <si>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</si>
  <si>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</si>
  <si>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</si>
  <si>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</si>
  <si>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</si>
  <si>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</si>
  <si>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</si>
  <si>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</si>
  <si>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</si>
  <si>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</si>
  <si>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</si>
  <si>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</si>
  <si>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</si>
  <si>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</si>
  <si>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</si>
  <si>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</si>
  <si>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</si>
  <si>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</si>
  <si>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</si>
  <si>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</si>
  <si>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</si>
  <si>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</si>
  <si>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</si>
  <si>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</si>
  <si>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</si>
  <si>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</si>
  <si>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</si>
  <si>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</si>
  <si>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</si>
  <si>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</si>
  <si>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</si>
  <si>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</si>
  <si>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</si>
  <si>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</si>
  <si>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</si>
  <si>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</si>
  <si>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</si>
  <si>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</si>
  <si>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</si>
  <si>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</si>
  <si>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</si>
  <si>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</si>
  <si>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</si>
  <si>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</si>
  <si>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</si>
  <si>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</si>
  <si>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</si>
  <si>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</si>
  <si>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</si>
  <si>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</si>
  <si>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</si>
  <si>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</si>
  <si>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</si>
  <si>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</si>
  <si>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</si>
  <si>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</si>
  <si>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</si>
  <si>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</si>
  <si>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</si>
  <si>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</si>
  <si>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</si>
  <si>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</si>
  <si>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</si>
  <si>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</si>
  <si>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</si>
  <si>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</si>
  <si>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</si>
  <si>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</si>
  <si>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</si>
  <si>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</si>
  <si>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</si>
  <si>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</si>
  <si>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</si>
  <si>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</si>
  <si>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</si>
  <si>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</si>
  <si>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</si>
  <si>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</si>
  <si>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</si>
  <si>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</si>
  <si>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</si>
  <si>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</si>
  <si>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</si>
  <si>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</si>
  <si>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</si>
  <si>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</si>
  <si>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</si>
  <si>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</si>
  <si>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</si>
  <si>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</si>
  <si>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</si>
  <si>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</si>
  <si>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</si>
  <si>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</si>
  <si>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</si>
  <si>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</si>
  <si>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</si>
  <si>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</si>
  <si>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</si>
  <si>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</si>
  <si>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</si>
  <si>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</si>
  <si>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</si>
  <si>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</si>
  <si>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</si>
  <si>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</si>
  <si>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</si>
  <si>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</si>
  <si>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</si>
  <si>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</si>
  <si>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</si>
  <si>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</si>
  <si>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</si>
  <si>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</si>
  <si>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</si>
  <si>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</si>
  <si>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</si>
  <si>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</si>
  <si>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</si>
  <si>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</si>
  <si>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</si>
  <si>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</si>
  <si>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</si>
  <si>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</si>
  <si>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</si>
  <si>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</si>
  <si>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</si>
  <si>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</si>
  <si>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</si>
  <si>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</si>
  <si>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</si>
  <si>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</si>
  <si>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</si>
  <si>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</si>
  <si>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</si>
  <si>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</si>
  <si>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</si>
  <si>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</si>
  <si>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</si>
  <si>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</si>
  <si>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</si>
  <si>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</si>
  <si>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</si>
  <si>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</si>
  <si>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</si>
  <si>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</si>
  <si>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</si>
  <si>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</si>
  <si>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</si>
  <si>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</si>
  <si>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</si>
  <si>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</si>
  <si>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</si>
  <si>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</si>
  <si>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</si>
  <si>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</si>
  <si>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</si>
  <si>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</si>
  <si>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</si>
  <si>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</si>
  <si>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</si>
  <si>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</si>
  <si>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</si>
  <si>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</si>
  <si>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</si>
  <si>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</si>
  <si>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</si>
  <si>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</si>
  <si>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</si>
  <si>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</si>
  <si>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</si>
  <si>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</si>
  <si>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</si>
  <si>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</si>
  <si>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</si>
  <si>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</si>
  <si>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</si>
  <si>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</si>
  <si>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</si>
  <si>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</si>
  <si>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</si>
  <si>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</si>
  <si>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</si>
  <si>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</si>
  <si>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</si>
  <si>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</si>
  <si>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</si>
  <si>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</si>
  <si>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</si>
  <si>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</si>
  <si>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</si>
  <si>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</si>
  <si>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</si>
  <si>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</si>
  <si>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</si>
  <si>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</si>
  <si>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</si>
  <si>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</si>
  <si>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</si>
  <si>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</si>
  <si>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</si>
  <si>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</si>
  <si>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</si>
  <si>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</si>
  <si>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</si>
  <si>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</si>
  <si>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</si>
  <si>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</si>
  <si>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</si>
  <si>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</si>
  <si>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</si>
  <si>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</si>
  <si>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</si>
  <si>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</si>
  <si>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</si>
  <si>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</si>
  <si>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</si>
  <si>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</si>
  <si>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</si>
  <si>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</si>
  <si>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</si>
  <si>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</si>
  <si>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</si>
  <si>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</si>
  <si>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</si>
  <si>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</si>
  <si>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</si>
  <si>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</si>
  <si>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</si>
  <si>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</si>
  <si>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</si>
  <si>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</si>
  <si>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</si>
  <si>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</si>
  <si>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</si>
  <si>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</si>
  <si>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</si>
  <si>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</si>
  <si>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</si>
  <si>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</si>
  <si>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</si>
  <si>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</si>
  <si>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</si>
  <si>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</si>
  <si>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</si>
  <si>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</si>
  <si>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</si>
  <si>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</si>
  <si>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</si>
  <si>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</si>
  <si>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</si>
  <si>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</si>
  <si>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</si>
  <si>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</si>
  <si>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</si>
  <si>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</si>
  <si>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</si>
  <si>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</si>
  <si>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</si>
  <si>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</si>
  <si>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</si>
  <si>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</si>
  <si>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</si>
  <si>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</si>
  <si>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</si>
  <si>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</si>
  <si>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</si>
  <si>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</si>
  <si>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</si>
  <si>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</si>
  <si>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</si>
  <si>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</si>
  <si>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</si>
  <si>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</si>
  <si>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</si>
  <si>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</si>
  <si>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</si>
  <si>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</si>
  <si>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</si>
  <si>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</si>
  <si>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</si>
  <si>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</si>
  <si>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</si>
  <si>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</si>
  <si>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</si>
  <si>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</si>
  <si>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</si>
  <si>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</si>
  <si>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</si>
  <si>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</si>
  <si>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</si>
  <si>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</si>
  <si>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</si>
  <si>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</si>
  <si>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</si>
  <si>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</si>
  <si>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</si>
  <si>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</si>
  <si>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</si>
  <si>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</si>
  <si>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</si>
  <si>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</si>
  <si>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</si>
  <si>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</si>
  <si>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</si>
  <si>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</si>
  <si>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</si>
  <si>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</si>
  <si>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</si>
  <si>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</si>
  <si>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</si>
  <si>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</si>
  <si>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</si>
  <si>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</si>
  <si>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</si>
  <si>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</si>
  <si>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</si>
  <si>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</si>
  <si>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</si>
  <si>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</si>
  <si>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</si>
  <si>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</si>
  <si>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</si>
  <si>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</si>
  <si>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</si>
  <si>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</si>
  <si>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</si>
  <si>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</si>
  <si>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</si>
  <si>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</si>
  <si>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</si>
  <si>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</si>
  <si>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</si>
  <si>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</si>
  <si>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</si>
  <si>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</si>
  <si>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</si>
  <si>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</si>
  <si>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</si>
  <si>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</si>
  <si>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</si>
  <si>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</si>
  <si>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</si>
  <si>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</si>
  <si>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</si>
  <si>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</si>
  <si>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</si>
  <si>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</si>
  <si>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</si>
  <si>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</si>
  <si>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</si>
  <si>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</si>
  <si>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</si>
  <si>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</si>
  <si>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</si>
  <si>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</si>
  <si>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</si>
  <si>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</si>
  <si>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</si>
  <si>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</si>
  <si>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</si>
  <si>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</si>
  <si>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</si>
  <si>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</si>
  <si>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</si>
  <si>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</si>
  <si>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</si>
  <si>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</si>
  <si>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</si>
  <si>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</si>
  <si>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</si>
  <si>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</si>
  <si>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</si>
  <si>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</si>
  <si>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</si>
  <si>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</si>
  <si>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</si>
  <si>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</si>
  <si>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</si>
  <si>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</si>
  <si>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</si>
  <si>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</si>
  <si>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</si>
  <si>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</si>
  <si>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</si>
  <si>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</si>
  <si>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</si>
  <si>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</si>
  <si>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</si>
  <si>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</si>
  <si>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</si>
  <si>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</si>
  <si>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</si>
  <si>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</si>
  <si>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</si>
  <si>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</si>
  <si>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</si>
  <si>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</si>
  <si>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</si>
  <si>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</si>
  <si>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</si>
  <si>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</si>
  <si>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</si>
  <si>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</si>
  <si>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</si>
  <si>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</si>
  <si>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</si>
  <si>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</si>
  <si>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</si>
  <si>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</si>
  <si>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</si>
  <si>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</si>
  <si>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</si>
  <si>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</si>
  <si>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</si>
  <si>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</si>
  <si>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</si>
  <si>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</si>
  <si>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</si>
  <si>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</si>
  <si>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</si>
  <si>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</si>
  <si>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</si>
  <si>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</si>
  <si>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</si>
  <si>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</si>
  <si>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</si>
  <si>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</si>
  <si>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</si>
  <si>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</si>
  <si>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</si>
  <si>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</si>
  <si>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</si>
  <si>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</si>
  <si>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</si>
  <si>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</si>
  <si>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</si>
  <si>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</si>
  <si>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</si>
  <si>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</si>
  <si>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</si>
  <si>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</si>
  <si>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</si>
  <si>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</si>
  <si>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</si>
  <si>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</si>
  <si>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</si>
  <si>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</si>
  <si>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</si>
  <si>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</si>
  <si>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</si>
  <si>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</si>
  <si>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</si>
  <si>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</si>
  <si>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</si>
  <si>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</si>
  <si>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</si>
  <si>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</si>
  <si>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</si>
  <si>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</si>
  <si>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</si>
  <si>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</si>
  <si>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</si>
  <si>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</si>
  <si>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</si>
  <si>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</si>
  <si>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</si>
  <si>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</si>
  <si>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</si>
  <si>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</si>
  <si>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</si>
  <si>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</si>
  <si>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</si>
  <si>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</si>
  <si>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</si>
  <si>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</si>
  <si>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</si>
  <si>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</si>
  <si>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</si>
  <si>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</si>
  <si>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</si>
  <si>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</si>
  <si>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</si>
  <si>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</si>
  <si>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</si>
  <si>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</si>
  <si>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</si>
  <si>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</si>
  <si>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</si>
  <si>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</si>
  <si>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</si>
  <si>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</si>
  <si>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</si>
  <si>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</si>
  <si>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</si>
  <si>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</si>
  <si>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</si>
  <si>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</si>
  <si>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</si>
  <si>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</si>
  <si>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</si>
  <si>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</si>
  <si>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</si>
  <si>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</si>
  <si>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</si>
  <si>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</si>
  <si>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</si>
  <si>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</si>
  <si>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</si>
  <si>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</si>
  <si>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</si>
  <si>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</si>
  <si>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</si>
  <si>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</si>
  <si>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</si>
  <si>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</si>
  <si>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</si>
  <si>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</si>
  <si>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</si>
  <si>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</si>
  <si>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</si>
  <si>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</si>
  <si>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</si>
  <si>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</si>
  <si>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</si>
  <si>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</si>
  <si>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</si>
  <si>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</si>
  <si>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</si>
  <si>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</si>
  <si>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</si>
  <si>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</si>
  <si>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</si>
  <si>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</si>
  <si>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</si>
  <si>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</si>
  <si>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</si>
  <si>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</si>
  <si>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</si>
  <si>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</si>
  <si>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</si>
  <si>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</si>
  <si>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</si>
  <si>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</si>
  <si>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</si>
  <si>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</si>
  <si>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</si>
  <si>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</si>
  <si>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</si>
  <si>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</si>
  <si>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</si>
  <si>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</si>
  <si>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</si>
  <si>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</si>
  <si>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</si>
  <si>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</si>
  <si>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</si>
  <si>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</si>
  <si>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</si>
  <si>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</si>
  <si>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</si>
  <si>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</si>
  <si>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</si>
  <si>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</si>
  <si>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</si>
  <si>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</si>
  <si>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</si>
  <si>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</si>
  <si>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</si>
  <si>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</si>
  <si>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</si>
  <si>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</si>
  <si>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</si>
  <si>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</si>
  <si>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</si>
  <si>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</si>
  <si>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</si>
  <si>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</si>
  <si>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</si>
  <si>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</si>
  <si>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</si>
  <si>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</si>
  <si>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</si>
  <si>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</si>
  <si>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</si>
  <si>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</si>
  <si>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</si>
  <si>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</si>
  <si>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</si>
  <si>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</si>
  <si>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</si>
  <si>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</si>
  <si>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</si>
  <si>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</si>
  <si>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</si>
  <si>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</si>
  <si>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</si>
  <si>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</si>
  <si>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</si>
  <si>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</si>
  <si>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</si>
  <si>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</si>
  <si>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</si>
  <si>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</si>
  <si>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</si>
  <si>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</si>
  <si>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</si>
  <si>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</si>
  <si>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</si>
  <si>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</si>
  <si>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</si>
  <si>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</si>
  <si>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</si>
  <si>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</si>
  <si>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</si>
  <si>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</si>
  <si>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</si>
  <si>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</si>
  <si>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</si>
  <si>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</si>
  <si>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</si>
  <si>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</si>
  <si>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</si>
  <si>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</si>
  <si>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</si>
  <si>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</si>
  <si>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</si>
  <si>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</si>
  <si>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</si>
  <si>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</si>
  <si>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</si>
  <si>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</si>
  <si>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</si>
  <si>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</si>
  <si>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</si>
  <si>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</si>
  <si>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</si>
  <si>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</si>
  <si>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</si>
  <si>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</si>
  <si>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</si>
  <si>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</si>
  <si>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</si>
  <si>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</si>
  <si>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</si>
  <si>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</si>
  <si>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</si>
  <si>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</si>
  <si>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</si>
  <si>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</si>
  <si>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</si>
  <si>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</si>
  <si>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</si>
  <si>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</si>
  <si>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</si>
  <si>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</si>
  <si>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</si>
  <si>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</si>
  <si>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</si>
  <si>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</si>
  <si>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</si>
  <si>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</si>
  <si>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</si>
  <si>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</si>
  <si>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</si>
  <si>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</si>
  <si>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</si>
  <si>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</si>
  <si>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</si>
  <si>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</si>
  <si>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</si>
  <si>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</si>
  <si>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</si>
  <si>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</si>
  <si>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</si>
  <si>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</si>
  <si>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</si>
  <si>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</si>
  <si>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</si>
  <si>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</si>
  <si>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</si>
  <si>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</si>
  <si>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</si>
  <si>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</si>
  <si>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</si>
  <si>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</si>
  <si>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</si>
  <si>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</si>
  <si>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</si>
  <si>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</si>
  <si>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</si>
  <si>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</si>
  <si>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</si>
  <si>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</si>
  <si>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</si>
  <si>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</si>
  <si>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</si>
  <si>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</si>
  <si>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</si>
  <si>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</si>
  <si>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</si>
  <si>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</si>
  <si>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</si>
  <si>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</si>
  <si>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</si>
  <si>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</si>
  <si>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</si>
  <si>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</si>
  <si>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</si>
  <si>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</si>
  <si>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</si>
  <si>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</si>
  <si>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</si>
  <si>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</si>
  <si>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</si>
  <si>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</si>
  <si>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</si>
  <si>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</si>
  <si>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</si>
  <si>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</si>
  <si>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</si>
  <si>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</si>
  <si>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</si>
  <si>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</si>
  <si>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</si>
  <si>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</si>
  <si>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</si>
  <si>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</si>
  <si>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</si>
  <si>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</si>
  <si>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</si>
  <si>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</si>
  <si>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</si>
  <si>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</si>
  <si>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</si>
  <si>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</si>
  <si>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</si>
  <si>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</si>
  <si>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</si>
  <si>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</si>
  <si>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</si>
  <si>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</si>
  <si>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</si>
  <si>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</si>
  <si>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</si>
  <si>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</si>
  <si>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</si>
  <si>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</si>
  <si>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</si>
  <si>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</si>
  <si>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</si>
  <si>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</si>
  <si>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</si>
  <si>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</si>
  <si>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</si>
  <si>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</si>
  <si>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</si>
  <si>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</si>
  <si>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</si>
  <si>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</si>
  <si>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</si>
  <si>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</si>
  <si>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</si>
  <si>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</si>
  <si>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</si>
  <si>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</si>
  <si>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</si>
  <si>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</si>
  <si>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</si>
  <si>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</si>
  <si>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</si>
  <si>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</si>
  <si>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</si>
  <si>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</si>
  <si>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</si>
  <si>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</si>
  <si>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</si>
  <si>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</si>
  <si>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</si>
  <si>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</si>
  <si>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</si>
  <si>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</si>
  <si>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</si>
  <si>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</si>
  <si>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</si>
  <si>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</si>
  <si>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</si>
  <si>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</si>
  <si>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</si>
  <si>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</si>
  <si>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</si>
  <si>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</si>
  <si>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</si>
  <si>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</si>
  <si>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</si>
  <si>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</si>
  <si>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</si>
  <si>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</si>
  <si>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</si>
  <si>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</si>
  <si>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</si>
  <si>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</si>
  <si>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</si>
  <si>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</si>
  <si>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</si>
  <si>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</si>
  <si>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</si>
  <si>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</si>
  <si>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</si>
  <si>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</si>
  <si>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</si>
  <si>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</si>
  <si>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</si>
  <si>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</si>
  <si>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</si>
  <si>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</si>
  <si>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</si>
  <si>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</si>
  <si>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</si>
  <si>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</si>
  <si>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</si>
  <si>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</si>
  <si>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</si>
  <si>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</si>
  <si>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</si>
  <si>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</si>
  <si>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</si>
  <si>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</si>
  <si>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</si>
  <si>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</si>
  <si>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</si>
  <si>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</si>
  <si>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</si>
  <si>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</si>
  <si>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</si>
  <si>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</si>
  <si>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</si>
  <si>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</si>
  <si>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</si>
  <si>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</si>
  <si>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</si>
  <si>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</si>
  <si>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</si>
  <si>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</si>
  <si>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</si>
  <si>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</si>
  <si>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</si>
  <si>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</si>
  <si>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</si>
  <si>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</si>
  <si>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</si>
  <si>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</si>
  <si>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</si>
  <si>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</si>
  <si>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</si>
  <si>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</si>
  <si>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</si>
  <si>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</si>
  <si>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</si>
  <si>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</si>
  <si>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</si>
  <si>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</si>
  <si>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</si>
  <si>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</si>
  <si>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</si>
  <si>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</si>
  <si>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</si>
  <si>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</si>
  <si>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</si>
  <si>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</si>
  <si>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</si>
  <si>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</si>
  <si>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</si>
  <si>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</si>
  <si>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</si>
  <si>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</si>
  <si>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</si>
  <si>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</si>
  <si>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</si>
  <si>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</si>
  <si>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</si>
  <si>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</si>
  <si>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</si>
  <si>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</si>
  <si>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</si>
  <si>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</si>
  <si>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</si>
  <si>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</si>
  <si>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</si>
  <si>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</si>
  <si>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</si>
  <si>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</si>
  <si>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</si>
  <si>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</si>
  <si>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</si>
  <si>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</si>
  <si>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</si>
  <si>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</si>
  <si>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</si>
  <si>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</si>
  <si>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</si>
  <si>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</si>
  <si>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</si>
  <si>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</si>
  <si>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</si>
  <si>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</si>
  <si>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</si>
  <si>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</si>
  <si>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</si>
  <si>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</si>
  <si>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</si>
  <si>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</si>
  <si>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</si>
  <si>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</si>
  <si>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</si>
  <si>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</si>
  <si>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</si>
  <si>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</si>
  <si>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</si>
  <si>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</si>
  <si>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</si>
  <si>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</si>
  <si>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</si>
  <si>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</si>
  <si>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</si>
  <si>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</si>
  <si>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</si>
  <si>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</si>
  <si>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</si>
  <si>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</si>
  <si>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</si>
  <si>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</si>
  <si>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</si>
  <si>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</si>
  <si>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</si>
  <si>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</si>
  <si>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</si>
  <si>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</si>
  <si>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</si>
  <si>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</si>
  <si>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</si>
  <si>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</si>
  <si>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</si>
  <si>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</si>
  <si>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</si>
  <si>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</si>
  <si>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</si>
  <si>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</si>
  <si>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</si>
  <si>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</si>
  <si>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</si>
  <si>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</si>
  <si>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</si>
  <si>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</si>
  <si>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</si>
  <si>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</si>
  <si>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</si>
  <si>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</si>
  <si>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</si>
  <si>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</si>
  <si>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</si>
  <si>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</si>
  <si>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</si>
  <si>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</si>
  <si>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</si>
  <si>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</si>
  <si>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</si>
  <si>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</si>
  <si>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</si>
  <si>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</si>
  <si>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</si>
  <si>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</si>
  <si>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</si>
  <si>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</si>
  <si>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</si>
  <si>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</si>
  <si>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</si>
  <si>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</si>
  <si>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</si>
  <si>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</si>
  <si>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</si>
  <si>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</si>
  <si>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</si>
  <si>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</si>
  <si>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</si>
  <si>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</si>
  <si>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</si>
  <si>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</si>
  <si>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</si>
  <si>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</si>
  <si>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</si>
  <si>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</si>
  <si>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</si>
  <si>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</si>
  <si>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</si>
  <si>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</si>
  <si>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</si>
  <si>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</si>
  <si>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</si>
  <si>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</si>
  <si>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</si>
  <si>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</si>
  <si>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</si>
  <si>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</si>
  <si>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</si>
  <si>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</si>
  <si>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</si>
  <si>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</si>
  <si>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</si>
  <si>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</si>
  <si>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</si>
  <si>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</si>
  <si>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</si>
  <si>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</si>
  <si>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</si>
  <si>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</si>
  <si>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</si>
  <si>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</si>
  <si>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</si>
  <si>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</si>
  <si>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</si>
  <si>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</si>
  <si>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</si>
  <si>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</si>
  <si>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</si>
  <si>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</si>
  <si>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</si>
  <si>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</si>
  <si>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</si>
  <si>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</si>
  <si>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</si>
  <si>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</si>
  <si>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</si>
  <si>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</si>
  <si>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</si>
  <si>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</si>
  <si>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</si>
  <si>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</si>
  <si>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</si>
  <si>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</si>
  <si>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</si>
  <si>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</si>
  <si>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</si>
  <si>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</si>
  <si>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</si>
  <si>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</si>
  <si>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</si>
  <si>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</si>
  <si>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</si>
  <si>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</si>
  <si>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</si>
  <si>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</si>
  <si>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</si>
  <si>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</si>
  <si>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</si>
  <si>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</si>
  <si>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</si>
  <si>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</si>
  <si>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</si>
  <si>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</si>
  <si>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</si>
  <si>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</si>
  <si>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</si>
  <si>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</si>
  <si>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</si>
  <si>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</si>
  <si>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</si>
  <si>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</si>
  <si>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</si>
  <si>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</si>
  <si>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</si>
  <si>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</si>
  <si>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</si>
  <si>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</si>
  <si>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</si>
  <si>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</si>
  <si>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</si>
  <si>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</si>
  <si>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</si>
  <si>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</si>
  <si>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</si>
  <si>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</si>
  <si>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</si>
  <si>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</si>
  <si>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</si>
  <si>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</si>
  <si>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</si>
  <si>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</si>
  <si>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</si>
  <si>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</si>
  <si>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</si>
  <si>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</si>
  <si>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</si>
  <si>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</si>
  <si>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</si>
  <si>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</si>
  <si>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</si>
  <si>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</si>
  <si>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</si>
  <si>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</si>
  <si>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</si>
  <si>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</si>
  <si>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</si>
  <si>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</si>
  <si>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</si>
  <si>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</si>
  <si>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</si>
  <si>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</si>
  <si>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</si>
  <si>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</si>
  <si>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</si>
  <si>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</si>
  <si>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</si>
  <si>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</si>
  <si>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</si>
  <si>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</si>
  <si>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</si>
  <si>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</si>
  <si>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</si>
  <si>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</si>
  <si>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</si>
  <si>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</si>
  <si>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</si>
  <si>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</si>
  <si>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</si>
  <si>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</si>
  <si>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</si>
  <si>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</si>
  <si>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</si>
  <si>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</si>
  <si>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</si>
  <si>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</si>
  <si>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</si>
  <si>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</si>
  <si>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</si>
  <si>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</si>
  <si>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</si>
  <si>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</si>
  <si>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</si>
  <si>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</si>
  <si>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</si>
  <si>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</si>
  <si>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</si>
  <si>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</si>
  <si>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</si>
  <si>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</si>
  <si>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</si>
  <si>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</si>
  <si>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</si>
  <si>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</si>
  <si>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</si>
  <si>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</si>
  <si>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</si>
  <si>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</si>
  <si>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</si>
  <si>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</si>
  <si>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</si>
  <si>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</si>
  <si>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</si>
  <si>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</si>
  <si>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</si>
  <si>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</si>
  <si>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</si>
  <si>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</si>
  <si>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</si>
  <si>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</si>
  <si>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</si>
  <si>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</si>
  <si>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</si>
  <si>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</si>
  <si>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</si>
  <si>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</si>
  <si>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</si>
  <si>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</si>
  <si>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</si>
  <si>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</si>
  <si>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</si>
  <si>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</si>
  <si>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</si>
  <si>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</si>
  <si>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</si>
  <si>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</si>
  <si>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</si>
  <si>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</si>
  <si>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</si>
  <si>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</si>
  <si>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</si>
  <si>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</si>
  <si>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</si>
  <si>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</si>
  <si>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</si>
  <si>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</si>
  <si>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</si>
  <si>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</si>
  <si>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</si>
  <si>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</si>
  <si>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</si>
  <si>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</si>
  <si>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</si>
  <si>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</si>
  <si>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</si>
  <si>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</si>
  <si>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</si>
  <si>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</si>
  <si>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</si>
  <si>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</si>
  <si>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</si>
  <si>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</si>
  <si>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</si>
  <si>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</si>
  <si>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</si>
  <si>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</si>
  <si>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</si>
  <si>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</si>
  <si>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</si>
  <si>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</si>
  <si>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</si>
  <si>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</si>
  <si>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</si>
  <si>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</si>
  <si>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</si>
  <si>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</si>
  <si>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</si>
  <si>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</si>
  <si>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</si>
  <si>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</si>
  <si>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</si>
  <si>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</si>
  <si>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</si>
  <si>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</si>
  <si>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</si>
  <si>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</si>
  <si>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</si>
  <si>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</si>
  <si>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</si>
  <si>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</si>
  <si>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</si>
  <si>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</si>
  <si>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</si>
  <si>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</si>
  <si>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</si>
  <si>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</si>
  <si>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</si>
  <si>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</si>
  <si>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</si>
  <si>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</si>
  <si>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</si>
  <si>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</si>
  <si>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</si>
  <si>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</si>
  <si>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</si>
  <si>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</si>
  <si>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</si>
  <si>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</si>
  <si>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</si>
  <si>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</si>
  <si>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</si>
  <si>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</si>
  <si>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</si>
  <si>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</si>
  <si>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</si>
  <si>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</si>
  <si>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</si>
  <si>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</si>
  <si>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</si>
  <si>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</si>
  <si>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</si>
  <si>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</si>
  <si>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</si>
  <si>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</si>
  <si>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</si>
  <si>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</si>
  <si>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</si>
  <si>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</si>
  <si>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</si>
  <si>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</si>
  <si>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</si>
  <si>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</si>
  <si>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</si>
  <si>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</si>
  <si>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</si>
  <si>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</si>
  <si>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</si>
  <si>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</si>
  <si>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</si>
  <si>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</si>
  <si>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</si>
  <si>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</si>
  <si>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</si>
  <si>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</si>
  <si>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</si>
  <si>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</si>
  <si>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</si>
  <si>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</si>
  <si>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</si>
  <si>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</si>
  <si>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</si>
  <si>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</si>
  <si>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</si>
  <si>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</si>
  <si>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</si>
  <si>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</si>
  <si>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</si>
  <si>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</si>
  <si>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</si>
  <si>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</si>
  <si>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</si>
  <si>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</si>
  <si>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</si>
  <si>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</si>
  <si>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</si>
  <si>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</si>
  <si>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</si>
  <si>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</si>
  <si>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</si>
  <si>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</si>
  <si>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</si>
  <si>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</si>
  <si>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</si>
  <si>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</si>
  <si>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</si>
  <si>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</si>
  <si>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</si>
  <si>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</si>
  <si>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</si>
  <si>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</si>
  <si>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</si>
  <si>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</si>
  <si>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</si>
  <si>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</si>
  <si>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</si>
  <si>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</si>
  <si>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</si>
  <si>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</si>
  <si>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</si>
  <si>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</si>
  <si>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</si>
  <si>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</si>
  <si>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</si>
  <si>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</si>
  <si>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</si>
  <si>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</si>
  <si>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</si>
  <si>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</si>
  <si>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</si>
  <si>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</si>
  <si>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</si>
  <si>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</si>
  <si>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</si>
  <si>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</si>
  <si>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</si>
  <si>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</si>
  <si>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</si>
  <si>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</si>
  <si>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</si>
  <si>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</si>
  <si>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</si>
  <si>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</si>
  <si>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</si>
  <si>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</si>
  <si>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</si>
  <si>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</si>
  <si>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</si>
  <si>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</si>
  <si>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</si>
  <si>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</si>
  <si>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</si>
  <si>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</si>
  <si>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</si>
  <si>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</si>
  <si>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</si>
  <si>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</si>
  <si>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</si>
  <si>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</si>
  <si>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</si>
  <si>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</si>
  <si>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</si>
  <si>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</si>
  <si>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</si>
  <si>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</si>
  <si>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</si>
  <si>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</si>
  <si>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</si>
  <si>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</si>
  <si>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</si>
  <si>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</si>
  <si>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</si>
  <si>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</si>
  <si>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</si>
  <si>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</si>
  <si>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</si>
  <si>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</si>
  <si>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</si>
  <si>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</si>
  <si>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</si>
  <si>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</si>
  <si>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</si>
  <si>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</si>
  <si>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</si>
  <si>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</si>
  <si>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</si>
  <si>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</si>
  <si>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</si>
  <si>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</si>
  <si>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</si>
  <si>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</si>
  <si>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</si>
  <si>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</si>
  <si>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</si>
  <si>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</si>
  <si>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</si>
  <si>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</si>
  <si>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</si>
  <si>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</si>
  <si>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</si>
  <si>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</si>
  <si>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</si>
  <si>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</si>
  <si>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</si>
  <si>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</si>
  <si>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</si>
  <si>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</si>
  <si>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</si>
  <si>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</si>
  <si>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</si>
  <si>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</si>
  <si>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</si>
  <si>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</si>
  <si>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</si>
  <si>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</si>
  <si>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</si>
  <si>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</si>
  <si>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</si>
  <si>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</si>
  <si>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</si>
  <si>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</si>
  <si>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</si>
  <si>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</si>
  <si>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</si>
  <si>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</si>
  <si>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</si>
  <si>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</si>
  <si>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</si>
  <si>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</si>
  <si>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</si>
  <si>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</si>
  <si>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</si>
  <si>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</si>
  <si>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</si>
  <si>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</si>
  <si>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</si>
  <si>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</si>
  <si>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</si>
  <si>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</si>
  <si>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</si>
  <si>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</si>
  <si>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</si>
  <si>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</si>
  <si>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</si>
  <si>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</si>
  <si>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</si>
  <si>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</si>
  <si>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</si>
  <si>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</si>
  <si>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</si>
  <si>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</si>
  <si>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</si>
  <si>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</si>
  <si>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</si>
  <si>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</si>
  <si>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</si>
  <si>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</si>
  <si>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</si>
  <si>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</si>
  <si>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</si>
  <si>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</si>
  <si>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</si>
  <si>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</si>
  <si>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</si>
  <si>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</si>
  <si>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</si>
  <si>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</si>
  <si>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</si>
  <si>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</si>
  <si>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</si>
  <si>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</si>
  <si>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</si>
  <si>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</si>
  <si>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</si>
  <si>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</si>
  <si>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</si>
  <si>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</si>
  <si>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</si>
  <si>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</si>
  <si>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</si>
  <si>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</si>
  <si>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</si>
  <si>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</si>
  <si>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</si>
  <si>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</si>
  <si>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</si>
  <si>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</si>
  <si>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</si>
  <si>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</si>
  <si>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</si>
  <si>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</si>
  <si>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</si>
  <si>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</si>
  <si>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</si>
  <si>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</si>
  <si>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</si>
  <si>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</si>
  <si>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</si>
  <si>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</si>
  <si>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</si>
  <si>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</si>
  <si>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</si>
  <si>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</si>
  <si>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</si>
  <si>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</si>
  <si>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</si>
  <si>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</si>
  <si>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</si>
  <si>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</si>
  <si>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</si>
  <si>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</si>
  <si>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</si>
  <si>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</si>
  <si>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</si>
  <si>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</si>
  <si>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</si>
  <si>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</si>
  <si>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</si>
  <si>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</si>
  <si>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</si>
  <si>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</si>
  <si>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</si>
  <si>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</si>
  <si>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</si>
  <si>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</si>
  <si>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</si>
  <si>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</si>
  <si>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</si>
  <si>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</si>
  <si>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</si>
  <si>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</si>
  <si>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</si>
  <si>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</si>
  <si>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</si>
  <si>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</si>
  <si>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</si>
  <si>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</si>
  <si>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</si>
  <si>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</si>
  <si>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</si>
  <si>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</si>
  <si>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</si>
  <si>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</si>
  <si>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</si>
  <si>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</si>
  <si>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</si>
  <si>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</si>
  <si>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</si>
  <si>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</si>
  <si>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</si>
  <si>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</si>
  <si>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</si>
  <si>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</si>
  <si>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</si>
  <si>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</si>
  <si>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</si>
  <si>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</si>
  <si>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</si>
  <si>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</si>
  <si>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</si>
  <si>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</si>
  <si>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</si>
  <si>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</si>
  <si>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</si>
  <si>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</si>
  <si>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</si>
  <si>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</si>
  <si>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</si>
  <si>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</si>
  <si>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</si>
  <si>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</si>
  <si>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</si>
  <si>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</si>
  <si>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</si>
  <si>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</si>
  <si>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</si>
  <si>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</si>
  <si>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</si>
  <si>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</si>
  <si>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</si>
  <si>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</si>
  <si>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</si>
  <si>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</si>
  <si>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</si>
  <si>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</si>
  <si>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</si>
  <si>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</si>
  <si>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</si>
  <si>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</si>
  <si>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</si>
  <si>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</si>
  <si>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</si>
  <si>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</si>
  <si>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</si>
  <si>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</si>
  <si>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</si>
  <si>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</si>
  <si>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</si>
  <si>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</si>
  <si>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</si>
  <si>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</si>
  <si>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</si>
  <si>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</si>
  <si>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</si>
  <si>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</si>
  <si>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</si>
  <si>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</si>
  <si>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</si>
  <si>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</si>
  <si>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</si>
  <si>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</si>
  <si>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</si>
  <si>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</si>
  <si>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</si>
  <si>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</si>
  <si>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</si>
  <si>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</si>
  <si>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</si>
  <si>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</si>
  <si>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</si>
  <si>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</si>
  <si>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</si>
  <si>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</si>
  <si>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</si>
  <si>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</si>
  <si>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</si>
  <si>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</si>
  <si>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</si>
  <si>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</si>
  <si>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</si>
  <si>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</si>
  <si>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</si>
  <si>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</si>
  <si>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</si>
  <si>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</si>
  <si>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</si>
  <si>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</si>
  <si>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</si>
  <si>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</si>
  <si>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</si>
  <si>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</si>
  <si>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</si>
  <si>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</si>
  <si>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</si>
  <si>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</si>
  <si>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</si>
  <si>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</si>
  <si>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</si>
  <si>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</si>
  <si>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</si>
  <si>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</si>
  <si>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</si>
  <si>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</si>
  <si>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</si>
  <si>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</si>
  <si>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</si>
  <si>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</si>
  <si>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</si>
  <si>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</si>
  <si>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</si>
  <si>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</si>
  <si>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</si>
  <si>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</si>
  <si>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</si>
  <si>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</si>
  <si>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</si>
  <si>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</si>
  <si>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</si>
  <si>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</si>
  <si>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</si>
  <si>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</si>
  <si>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</si>
  <si>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</si>
  <si>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</si>
  <si>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</si>
  <si>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</si>
  <si>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</si>
  <si>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</si>
  <si>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</si>
  <si>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</si>
  <si>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</si>
  <si>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</si>
  <si>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</si>
  <si>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</si>
  <si>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</si>
  <si>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</si>
  <si>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</si>
  <si>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</si>
  <si>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</si>
  <si>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</si>
  <si>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</si>
  <si>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</si>
  <si>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</si>
  <si>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</si>
  <si>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</si>
  <si>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</si>
  <si>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</si>
  <si>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</si>
  <si>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</si>
  <si>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</si>
  <si>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</si>
  <si>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</si>
  <si>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</si>
  <si>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</si>
  <si>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</si>
  <si>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</si>
  <si>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</si>
  <si>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</si>
  <si>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</si>
  <si>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</si>
  <si>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</si>
  <si>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</si>
  <si>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</si>
  <si>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</si>
  <si>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</si>
  <si>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</si>
  <si>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</si>
  <si>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</si>
  <si>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</si>
  <si>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</si>
  <si>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</si>
  <si>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</si>
  <si>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</si>
  <si>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</si>
  <si>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</si>
  <si>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</si>
  <si>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</si>
  <si>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</si>
  <si>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</si>
  <si>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</si>
  <si>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</si>
  <si>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</si>
  <si>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</si>
  <si>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</si>
  <si>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</si>
  <si>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</si>
  <si>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</si>
  <si>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</si>
  <si>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</si>
  <si>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</si>
  <si>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</si>
  <si>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</si>
  <si>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</si>
  <si>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</si>
  <si>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</si>
  <si>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</si>
  <si>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</si>
  <si>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</si>
  <si>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</si>
  <si>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</si>
  <si>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</si>
  <si>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</si>
  <si>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</si>
  <si>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</si>
  <si>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</si>
  <si>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</si>
  <si>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</si>
  <si>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</si>
  <si>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</si>
  <si>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</si>
  <si>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</si>
  <si>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</si>
  <si>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</si>
  <si>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</si>
  <si>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</si>
  <si>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</si>
  <si>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</si>
  <si>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</si>
  <si>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</si>
  <si>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</si>
  <si>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</si>
  <si>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</si>
  <si>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</si>
  <si>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</si>
  <si>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</si>
  <si>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</si>
  <si>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</si>
  <si>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</si>
  <si>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</si>
  <si>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</si>
  <si>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</si>
  <si>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</si>
  <si>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</si>
  <si>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</si>
  <si>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</si>
  <si>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</si>
  <si>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</si>
  <si>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</si>
  <si>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</si>
  <si>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</si>
  <si>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</si>
  <si>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</si>
  <si>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</si>
  <si>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</si>
  <si>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</si>
  <si>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</si>
  <si>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</si>
  <si>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</si>
  <si>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</si>
  <si>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</si>
  <si>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</si>
  <si>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</si>
  <si>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</si>
  <si>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</si>
  <si>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</si>
  <si>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</si>
  <si>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</si>
  <si>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</si>
  <si>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</si>
  <si>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</si>
  <si>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</si>
  <si>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</si>
  <si>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</si>
  <si>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</si>
  <si>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</si>
  <si>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</si>
  <si>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</si>
  <si>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</si>
  <si>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</si>
  <si>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</si>
  <si>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</si>
  <si>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</si>
  <si>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</si>
  <si>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</si>
  <si>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</si>
  <si>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</si>
  <si>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</si>
  <si>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</si>
  <si>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</si>
  <si>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</si>
  <si>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</si>
  <si>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</si>
  <si>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</si>
  <si>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</si>
  <si>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</si>
  <si>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</si>
  <si>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</si>
  <si>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</si>
  <si>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</si>
  <si>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</si>
  <si>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</si>
  <si>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</si>
  <si>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</si>
  <si>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</si>
  <si>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</si>
  <si>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</si>
  <si>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</si>
  <si>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</si>
  <si>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</si>
  <si>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</si>
  <si>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</si>
  <si>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</si>
  <si>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</si>
  <si>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</si>
  <si>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</si>
  <si>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</si>
  <si>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</si>
  <si>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</si>
  <si>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</si>
  <si>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</si>
  <si>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</si>
  <si>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</si>
  <si>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</si>
  <si>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</si>
  <si>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</si>
  <si>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</si>
  <si>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</si>
  <si>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</si>
  <si>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</si>
  <si>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</si>
  <si>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</si>
  <si>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</si>
  <si>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</si>
  <si>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</si>
  <si>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</si>
  <si>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</si>
  <si>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</si>
  <si>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</si>
  <si>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</si>
  <si>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</si>
  <si>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</si>
  <si>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</si>
  <si>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</si>
  <si>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</si>
  <si>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</si>
  <si>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</si>
  <si>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</si>
  <si>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</si>
  <si>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</si>
  <si>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</si>
  <si>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</si>
  <si>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</si>
  <si>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</si>
  <si>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</si>
  <si>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</si>
  <si>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</si>
  <si>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</si>
  <si>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</si>
  <si>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</si>
  <si>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</si>
  <si>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</si>
  <si>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</si>
  <si>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</si>
  <si>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</si>
  <si>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</si>
  <si>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</si>
  <si>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</si>
  <si>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</si>
  <si>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</si>
  <si>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</si>
  <si>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</si>
  <si>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</si>
  <si>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</si>
  <si>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</si>
  <si>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</si>
  <si>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</si>
  <si>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</si>
  <si>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</si>
  <si>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</si>
  <si>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</si>
  <si>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</si>
  <si>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</si>
  <si>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</si>
  <si>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</si>
  <si>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</si>
  <si>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</si>
  <si>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</si>
  <si>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</si>
  <si>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</si>
  <si>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</si>
  <si>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</si>
  <si>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</si>
  <si>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</si>
  <si>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</si>
  <si>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</si>
  <si>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</si>
  <si>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</si>
  <si>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</si>
  <si>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</si>
  <si>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</si>
  <si>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</si>
  <si>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</si>
  <si>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</si>
  <si>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</si>
  <si>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</si>
  <si>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</si>
  <si>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</si>
  <si>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</si>
  <si>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</si>
  <si>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</si>
  <si>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</si>
  <si>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</si>
  <si>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</si>
  <si>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</si>
  <si>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</si>
  <si>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</si>
  <si>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</si>
  <si>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</si>
  <si>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</si>
  <si>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</si>
  <si>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</si>
  <si>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</si>
  <si>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</si>
  <si>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</si>
  <si>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</si>
  <si>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</si>
  <si>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</si>
  <si>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</si>
  <si>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</si>
  <si>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</si>
  <si>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</si>
  <si>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</si>
  <si>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</si>
  <si>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</si>
  <si>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</si>
  <si>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</si>
  <si>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</si>
  <si>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</si>
  <si>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</si>
  <si>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</si>
  <si>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</si>
  <si>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</si>
  <si>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</si>
  <si>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</si>
  <si>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</si>
  <si>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</si>
  <si>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</si>
  <si>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</si>
  <si>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</si>
  <si>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</si>
  <si>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</si>
  <si>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</si>
  <si>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</si>
  <si>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</si>
  <si>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</si>
  <si>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</si>
  <si>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</si>
  <si>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</si>
  <si>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</si>
  <si>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</si>
  <si>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</si>
  <si>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</si>
  <si>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</si>
  <si>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</si>
  <si>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</si>
  <si>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</si>
  <si>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</si>
  <si>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</si>
  <si>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</si>
  <si>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</si>
  <si>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</si>
  <si>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</si>
  <si>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</si>
  <si>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</si>
  <si>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</si>
  <si>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</si>
  <si>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</si>
  <si>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</si>
  <si>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</si>
  <si>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</si>
  <si>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</si>
  <si>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</si>
  <si>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</si>
  <si>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</si>
  <si>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</si>
  <si>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</si>
  <si>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</si>
  <si>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</si>
  <si>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</si>
  <si>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</si>
  <si>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</si>
  <si>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</si>
  <si>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</si>
  <si>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</si>
  <si>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</si>
  <si>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</si>
  <si>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</si>
  <si>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</si>
  <si>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</si>
  <si>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</si>
  <si>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</si>
  <si>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</si>
  <si>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</si>
  <si>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</si>
  <si>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</si>
  <si>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</si>
  <si>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</si>
  <si>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</si>
  <si>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</si>
  <si>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</si>
  <si>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</si>
  <si>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</si>
  <si>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</si>
  <si>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</si>
  <si>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</si>
  <si>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</si>
  <si>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</si>
  <si>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</si>
  <si>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</si>
  <si>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</si>
  <si>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</si>
  <si>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</si>
  <si>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</si>
  <si>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</si>
  <si>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</si>
  <si>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</si>
  <si>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</si>
  <si>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</si>
  <si>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</si>
  <si>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</si>
  <si>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</si>
  <si>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</si>
  <si>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</si>
  <si>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</si>
  <si>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</si>
  <si>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</si>
  <si>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</si>
  <si>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</si>
  <si>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</si>
  <si>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</si>
  <si>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</si>
  <si>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</si>
  <si>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</si>
  <si>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</si>
  <si>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</si>
  <si>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</si>
  <si>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</si>
  <si>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</si>
  <si>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</si>
  <si>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</si>
  <si>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</si>
  <si>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</si>
  <si>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</si>
  <si>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</si>
  <si>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</si>
  <si>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</si>
  <si>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</si>
  <si>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</si>
  <si>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</si>
  <si>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</si>
  <si>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</si>
  <si>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</si>
  <si>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</si>
  <si>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</si>
  <si>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</si>
  <si>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</si>
  <si>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</si>
  <si>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</si>
  <si>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</si>
  <si>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</si>
  <si>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</si>
  <si>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</si>
  <si>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</si>
  <si>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</si>
  <si>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</si>
  <si>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</si>
  <si>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</si>
  <si>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</si>
  <si>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</si>
  <si>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</si>
  <si>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</si>
  <si>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</si>
  <si>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</si>
  <si>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</si>
  <si>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</si>
  <si>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</si>
  <si>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</si>
  <si>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</si>
  <si>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</si>
  <si>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</si>
  <si>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</si>
  <si>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</si>
  <si>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</si>
  <si>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</si>
  <si>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</si>
  <si>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</si>
  <si>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</si>
  <si>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</si>
  <si>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</si>
  <si>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</si>
  <si>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</si>
  <si>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</si>
  <si>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</si>
  <si>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</si>
  <si>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</si>
  <si>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</si>
  <si>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</si>
  <si>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</si>
  <si>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</si>
  <si>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</si>
  <si>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</si>
  <si>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</si>
  <si>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</si>
  <si>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</si>
  <si>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</si>
  <si>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</si>
  <si>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</si>
  <si>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</si>
  <si>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</si>
  <si>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</si>
  <si>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</si>
  <si>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</si>
  <si>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</si>
  <si>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</si>
  <si>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</si>
  <si>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</si>
  <si>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</si>
  <si>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</si>
  <si>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</si>
  <si>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</si>
  <si>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</si>
  <si>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</si>
  <si>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</si>
  <si>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</si>
  <si>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</si>
  <si>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</si>
  <si>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</si>
  <si>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</si>
  <si>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</si>
  <si>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</si>
  <si>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</si>
  <si>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</si>
  <si>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</si>
  <si>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</si>
  <si>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</si>
  <si>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</si>
  <si>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</si>
  <si>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</si>
  <si>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</si>
  <si>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</si>
  <si>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</si>
  <si>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</si>
  <si>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</si>
  <si>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</si>
  <si>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</si>
  <si>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</si>
  <si>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</si>
  <si>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</si>
  <si>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</si>
  <si>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</si>
  <si>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</si>
  <si>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</si>
  <si>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</si>
  <si>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</si>
  <si>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</si>
  <si>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</si>
  <si>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</si>
  <si>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</si>
  <si>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</si>
  <si>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</si>
  <si>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</si>
  <si>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</si>
  <si>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</si>
  <si>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</si>
  <si>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</si>
  <si>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</si>
  <si>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</si>
  <si>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</si>
  <si>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</si>
  <si>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</si>
  <si>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</si>
  <si>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</si>
  <si>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</si>
  <si>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</si>
  <si>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</si>
  <si>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</si>
  <si>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</si>
  <si>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</si>
  <si>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</si>
  <si>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</si>
  <si>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</si>
  <si>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</si>
  <si>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</si>
  <si>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</si>
  <si>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</si>
  <si>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</si>
  <si>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</si>
  <si>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</si>
  <si>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</si>
  <si>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</si>
  <si>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</si>
  <si>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</si>
  <si>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</si>
  <si>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</si>
  <si>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</si>
  <si>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</si>
  <si>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</si>
  <si>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</si>
  <si>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</si>
  <si>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</si>
  <si>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</si>
  <si>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</si>
  <si>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</si>
  <si>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</si>
  <si>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</si>
  <si>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</si>
  <si>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</si>
  <si>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</si>
  <si>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</si>
  <si>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</si>
  <si>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</si>
  <si>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</si>
  <si>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</si>
  <si>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</si>
  <si>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</si>
  <si>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</si>
  <si>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</si>
  <si>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</si>
  <si>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</si>
  <si>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</si>
  <si>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</si>
  <si>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</si>
  <si>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</si>
  <si>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</si>
  <si>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</si>
  <si>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</si>
  <si>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</si>
  <si>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</si>
  <si>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</si>
  <si>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</si>
  <si>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</si>
  <si>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</si>
  <si>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</si>
  <si>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</si>
  <si>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</si>
  <si>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</si>
  <si>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</si>
  <si>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</si>
  <si>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</si>
  <si>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</si>
  <si>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</si>
  <si>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</si>
  <si>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</si>
  <si>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</si>
  <si>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</si>
  <si>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</si>
  <si>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</si>
  <si>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</si>
  <si>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</si>
  <si>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</si>
  <si>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</si>
  <si>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</si>
  <si>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</si>
  <si>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</si>
  <si>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</si>
  <si>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</si>
  <si>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</si>
  <si>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</si>
  <si>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</si>
  <si>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</si>
  <si>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</si>
  <si>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</si>
  <si>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</si>
  <si>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</si>
  <si>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</si>
  <si>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</si>
  <si>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</si>
  <si>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</si>
  <si>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</si>
  <si>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</si>
  <si>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</si>
  <si>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</si>
  <si>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</si>
  <si>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</si>
  <si>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</si>
  <si>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</si>
  <si>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</si>
  <si>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</si>
  <si>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</si>
  <si>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</si>
  <si>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</si>
  <si>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</si>
  <si>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</si>
  <si>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</si>
  <si>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</si>
  <si>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</si>
  <si>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</si>
  <si>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</si>
  <si>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</si>
  <si>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</si>
  <si>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</si>
  <si>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</si>
  <si>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</si>
  <si>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</si>
  <si>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</si>
  <si>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</si>
  <si>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</si>
  <si>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</si>
  <si>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</si>
  <si>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</si>
  <si>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</si>
  <si>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</si>
  <si>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</si>
  <si>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</si>
  <si>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</si>
  <si>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</si>
  <si>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</si>
  <si>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</si>
  <si>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</si>
  <si>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</si>
  <si>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</si>
  <si>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</si>
  <si>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</si>
  <si>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</si>
  <si>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</si>
  <si>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</si>
  <si>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</si>
  <si>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</si>
  <si>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</si>
  <si>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</si>
  <si>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</si>
  <si>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</si>
  <si>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</si>
  <si>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</si>
  <si>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</si>
  <si>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</si>
  <si>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</si>
  <si>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</si>
  <si>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</si>
  <si>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</si>
  <si>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</si>
  <si>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</si>
  <si>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</si>
  <si>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</si>
  <si>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</si>
  <si>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</si>
  <si>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</si>
  <si>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</si>
  <si>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</si>
  <si>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</si>
  <si>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</si>
  <si>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</si>
  <si>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</si>
  <si>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</si>
  <si>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</si>
  <si>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</si>
  <si>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</si>
  <si>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</si>
  <si>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</si>
  <si>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</si>
  <si>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</si>
  <si>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</si>
  <si>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</si>
  <si>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</si>
  <si>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</si>
  <si>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</si>
  <si>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</si>
  <si>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</si>
  <si>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</si>
  <si>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</si>
  <si>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</si>
  <si>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</si>
  <si>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</si>
  <si>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</si>
  <si>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</si>
  <si>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</si>
  <si>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</si>
  <si>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</si>
  <si>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</si>
  <si>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</si>
  <si>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</si>
  <si>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</si>
  <si>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</si>
  <si>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</si>
  <si>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</si>
  <si>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</si>
  <si>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</si>
  <si>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</si>
  <si>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</si>
  <si>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</si>
  <si>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</si>
  <si>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</si>
  <si>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</si>
  <si>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</si>
  <si>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</si>
  <si>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</si>
  <si>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</si>
  <si>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</si>
  <si>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</si>
  <si>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</si>
  <si>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</si>
  <si>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</si>
  <si>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</si>
  <si>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</si>
  <si>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</si>
  <si>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</si>
  <si>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</si>
  <si>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</si>
  <si>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</si>
  <si>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</si>
  <si>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</si>
  <si>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</si>
  <si>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</si>
  <si>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</si>
  <si>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</si>
  <si>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</si>
  <si>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</si>
  <si>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</si>
  <si>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</si>
  <si>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</si>
  <si>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</si>
  <si>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</si>
  <si>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</si>
  <si>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</si>
  <si>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</si>
  <si>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</si>
  <si>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</si>
  <si>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</si>
  <si>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</si>
  <si>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</si>
  <si>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</si>
  <si>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</si>
  <si>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</si>
  <si>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</si>
  <si>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</si>
  <si>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</si>
  <si>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</si>
  <si>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</si>
  <si>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</si>
  <si>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</si>
  <si>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</si>
  <si>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</si>
  <si>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</si>
  <si>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</si>
  <si>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</si>
  <si>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</si>
  <si>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</si>
  <si>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</si>
  <si>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</si>
  <si>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</si>
  <si>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</si>
  <si>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</si>
  <si>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</si>
  <si>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</si>
  <si>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</si>
  <si>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</si>
  <si>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</si>
  <si>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</si>
  <si>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</si>
  <si>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</si>
  <si>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</si>
  <si>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</si>
  <si>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</si>
  <si>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</si>
  <si>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</si>
  <si>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</si>
  <si>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</si>
  <si>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</si>
  <si>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</si>
  <si>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</si>
  <si>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</si>
  <si>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</si>
  <si>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</si>
  <si>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</si>
  <si>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</si>
  <si>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</si>
  <si>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</si>
  <si>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</si>
  <si>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</si>
  <si>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</si>
  <si>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</si>
  <si>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</si>
  <si>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</si>
  <si>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</si>
  <si>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</si>
  <si>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</si>
  <si>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</si>
  <si>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</si>
  <si>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</si>
  <si>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</si>
  <si>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</si>
  <si>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</si>
  <si>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</si>
  <si>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</si>
  <si>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</si>
  <si>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</si>
  <si>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</si>
  <si>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</si>
  <si>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</si>
  <si>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</si>
  <si>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</si>
  <si>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</si>
  <si>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</si>
  <si>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</si>
  <si>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</si>
  <si>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</si>
  <si>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</si>
  <si>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</si>
  <si>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</si>
  <si>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</si>
  <si>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</si>
  <si>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</si>
  <si>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</si>
  <si>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</si>
  <si>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</si>
  <si>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</si>
  <si>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</si>
  <si>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</si>
  <si>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</si>
  <si>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</si>
  <si>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</si>
  <si>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</si>
  <si>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</si>
  <si>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</si>
  <si>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</si>
  <si>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</si>
  <si>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</si>
  <si>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</si>
  <si>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</si>
  <si>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</si>
  <si>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</si>
  <si>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</si>
  <si>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</si>
  <si>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</si>
  <si>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</si>
  <si>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</si>
  <si>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</si>
  <si>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</si>
  <si>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</si>
  <si>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</si>
  <si>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</si>
  <si>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</si>
  <si>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</si>
  <si>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</si>
  <si>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</si>
  <si>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</si>
  <si>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</si>
  <si>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</si>
  <si>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</si>
  <si>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</si>
  <si>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</si>
  <si>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</si>
  <si>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</si>
  <si>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</si>
  <si>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</si>
  <si>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</si>
  <si>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</si>
  <si>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</si>
  <si>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</si>
  <si>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</si>
  <si>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</si>
  <si>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</si>
  <si>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</si>
  <si>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</si>
  <si>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</si>
  <si>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</si>
  <si>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</si>
  <si>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</si>
  <si>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</si>
  <si>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</si>
  <si>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</si>
  <si>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</si>
  <si>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</si>
  <si>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</si>
  <si>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</si>
  <si>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</si>
  <si>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</si>
  <si>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</si>
  <si>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</si>
  <si>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</si>
  <si>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</si>
  <si>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</si>
  <si>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</si>
  <si>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</si>
  <si>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</si>
  <si>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</si>
  <si>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</si>
  <si>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</si>
  <si>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</si>
  <si>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</si>
  <si>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</si>
  <si>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</si>
  <si>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</si>
  <si>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</si>
  <si>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</si>
  <si>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</si>
  <si>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</si>
  <si>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</si>
  <si>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</si>
  <si>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</si>
  <si>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</si>
  <si>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</si>
  <si>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</si>
  <si>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</si>
  <si>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</si>
  <si>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</si>
  <si>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</si>
  <si>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</si>
  <si>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</si>
  <si>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</si>
  <si>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</si>
  <si>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</si>
  <si>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</si>
  <si>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</si>
  <si>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</si>
  <si>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</si>
  <si>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</si>
  <si>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</si>
  <si>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</si>
  <si>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</si>
  <si>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</si>
  <si>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</si>
  <si>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</si>
  <si>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</si>
  <si>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</si>
  <si>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</si>
  <si>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</si>
  <si>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</si>
  <si>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</si>
  <si>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</si>
  <si>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</si>
  <si>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</si>
  <si>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</si>
  <si>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</si>
  <si>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</si>
  <si>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</si>
  <si>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</si>
  <si>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</si>
  <si>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</si>
  <si>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</si>
  <si>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</si>
  <si>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</si>
  <si>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</si>
  <si>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</si>
  <si>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</si>
  <si>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</si>
  <si>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</si>
  <si>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</si>
  <si>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</si>
  <si>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</si>
  <si>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</si>
  <si>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</si>
  <si>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</si>
  <si>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</si>
  <si>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</si>
  <si>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</si>
  <si>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</si>
  <si>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</si>
  <si>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</si>
  <si>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</si>
  <si>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</si>
  <si>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</si>
  <si>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</si>
  <si>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</si>
  <si>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</si>
  <si>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</si>
  <si>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</si>
  <si>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</si>
  <si>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</si>
  <si>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</si>
  <si>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</si>
  <si>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</si>
  <si>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</si>
  <si>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</si>
  <si>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</si>
  <si>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</si>
  <si>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</si>
  <si>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</si>
  <si>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</si>
  <si>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</si>
  <si>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</si>
  <si>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</si>
  <si>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</si>
  <si>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</si>
  <si>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</si>
  <si>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</si>
  <si>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</si>
  <si>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</si>
  <si>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</si>
  <si>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</si>
  <si>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</si>
  <si>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</si>
  <si>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</si>
  <si>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</si>
  <si>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</si>
  <si>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</si>
  <si>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</si>
  <si>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</si>
  <si>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</si>
  <si>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</si>
  <si>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</si>
  <si>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</si>
  <si>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</si>
  <si>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</si>
  <si>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</si>
  <si>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</si>
  <si>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</si>
  <si>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</si>
  <si>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</si>
  <si>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</si>
  <si>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</si>
  <si>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</si>
  <si>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</si>
  <si>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</si>
  <si>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</si>
  <si>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</si>
  <si>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</si>
  <si>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</si>
  <si>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</si>
  <si>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</si>
  <si>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</si>
  <si>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</si>
  <si>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</si>
  <si>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</si>
  <si>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</si>
  <si>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</si>
  <si>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</si>
  <si>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</si>
  <si>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</si>
  <si>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</si>
  <si>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</si>
  <si>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</si>
  <si>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</si>
  <si>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</si>
  <si>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</si>
  <si>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</si>
  <si>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</si>
  <si>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</si>
  <si>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</si>
  <si>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</si>
  <si>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</si>
  <si>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</si>
  <si>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</si>
  <si>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</si>
  <si>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</si>
  <si>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</si>
  <si>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</si>
  <si>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</si>
  <si>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</si>
  <si>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</si>
  <si>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</si>
  <si>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</si>
  <si>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</si>
  <si>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</si>
  <si>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</si>
  <si>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</si>
  <si>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</si>
  <si>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</si>
  <si>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</si>
  <si>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</si>
  <si>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</si>
  <si>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</si>
  <si>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</si>
  <si>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</si>
  <si>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</si>
  <si>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</si>
  <si>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</si>
  <si>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</si>
  <si>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</si>
  <si>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</si>
  <si>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</si>
  <si>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</si>
  <si>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</si>
  <si>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</si>
  <si>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</si>
  <si>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</si>
  <si>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</si>
  <si>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</si>
  <si>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</si>
  <si>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</si>
  <si>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</si>
  <si>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</si>
  <si>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</si>
  <si>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</si>
  <si>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</si>
  <si>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</si>
  <si>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</si>
  <si>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</si>
  <si>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</si>
  <si>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</si>
  <si>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</si>
  <si>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</si>
  <si>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</si>
  <si>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</si>
  <si>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</si>
  <si>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</si>
  <si>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</si>
  <si>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</si>
  <si>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</si>
  <si>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</si>
  <si>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</si>
  <si>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</si>
  <si>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</si>
  <si>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</si>
  <si>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</si>
  <si>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</si>
  <si>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</si>
  <si>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</si>
  <si>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</si>
  <si>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</si>
  <si>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</si>
  <si>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</si>
  <si>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</si>
  <si>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</si>
  <si>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</si>
  <si>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</si>
  <si>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</si>
  <si>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</si>
  <si>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</si>
  <si>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</si>
  <si>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</si>
  <si>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</si>
  <si>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</si>
  <si>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</si>
  <si>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</si>
  <si>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</si>
  <si>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</si>
  <si>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</si>
  <si>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</si>
  <si>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</si>
  <si>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</si>
  <si>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</si>
  <si>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</si>
  <si>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</si>
  <si>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</si>
  <si>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</si>
  <si>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</si>
  <si>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</si>
  <si>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</si>
  <si>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</si>
  <si>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</si>
  <si>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</si>
  <si>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</si>
  <si>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</si>
  <si>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</si>
  <si>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</si>
  <si>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</si>
  <si>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</si>
  <si>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</si>
  <si>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</si>
  <si>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</si>
  <si>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</si>
  <si>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</si>
  <si>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</si>
  <si>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</si>
  <si>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</si>
  <si>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</si>
  <si>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</si>
  <si>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</si>
  <si>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</si>
  <si>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</si>
  <si>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</si>
  <si>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</si>
  <si>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</si>
  <si>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</si>
  <si>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</si>
  <si>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</si>
  <si>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</si>
  <si>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</si>
  <si>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</si>
  <si>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</si>
  <si>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</si>
  <si>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</si>
  <si>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</si>
  <si>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</si>
  <si>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</si>
  <si>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</si>
  <si>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</si>
  <si>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</si>
  <si>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</si>
  <si>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</si>
  <si>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</si>
  <si>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</si>
  <si>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</si>
  <si>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</si>
  <si>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</si>
  <si>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</si>
  <si>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</si>
  <si>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</si>
  <si>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</si>
  <si>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</si>
  <si>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</si>
  <si>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</si>
  <si>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</si>
  <si>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</si>
  <si>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</si>
  <si>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</si>
  <si>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</si>
  <si>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</si>
  <si>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</si>
  <si>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</si>
  <si>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</si>
  <si>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</si>
  <si>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</si>
  <si>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</si>
  <si>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</si>
  <si>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</si>
  <si>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</si>
  <si>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</si>
  <si>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</si>
  <si>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</si>
  <si>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</si>
  <si>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</si>
  <si>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</si>
  <si>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</si>
  <si>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</si>
  <si>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</si>
  <si>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</si>
  <si>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</si>
  <si>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</si>
  <si>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</si>
  <si>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</si>
  <si>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</si>
  <si>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</si>
  <si>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</si>
  <si>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</si>
  <si>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</si>
  <si>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</si>
  <si>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</si>
  <si>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</si>
  <si>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</si>
  <si>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</si>
  <si>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</si>
  <si>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</si>
  <si>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</si>
  <si>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</si>
  <si>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</si>
  <si>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</si>
  <si>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</si>
  <si>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</si>
  <si>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</si>
  <si>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</si>
  <si>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</si>
  <si>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</si>
  <si>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</si>
  <si>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</si>
  <si>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</si>
  <si>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</si>
  <si>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</si>
  <si>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</si>
  <si>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</si>
  <si>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</si>
  <si>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</si>
  <si>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</si>
  <si>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</si>
  <si>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</si>
  <si>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</si>
  <si>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</si>
  <si>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</si>
  <si>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</si>
  <si>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</si>
  <si>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</si>
  <si>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</si>
  <si>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</si>
  <si>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</si>
  <si>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</si>
  <si>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</si>
  <si>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</si>
  <si>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</si>
  <si>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</si>
  <si>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</si>
  <si>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</si>
  <si>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</si>
  <si>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</si>
  <si>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</si>
  <si>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</si>
  <si>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</si>
  <si>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</si>
  <si>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</si>
  <si>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</si>
  <si>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</si>
  <si>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</si>
  <si>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</si>
  <si>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</si>
  <si>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</si>
  <si>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</si>
  <si>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</si>
  <si>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</si>
  <si>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</si>
  <si>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</si>
  <si>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</si>
  <si>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</si>
  <si>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</si>
  <si>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</si>
  <si>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</si>
  <si>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</si>
  <si>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</si>
  <si>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</si>
  <si>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</si>
  <si>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</si>
  <si>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</si>
  <si>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</si>
  <si>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</si>
  <si>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</si>
  <si>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</si>
  <si>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</si>
  <si>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</si>
  <si>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</si>
  <si>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</si>
  <si>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</si>
  <si>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</si>
  <si>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</si>
  <si>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</si>
  <si>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</si>
  <si>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</si>
  <si>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</si>
  <si>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</si>
  <si>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</si>
  <si>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</si>
  <si>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</si>
  <si>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</si>
  <si>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</si>
  <si>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</si>
  <si>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</si>
  <si>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</si>
  <si>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</si>
  <si>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</si>
  <si>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</si>
  <si>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</si>
  <si>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</si>
  <si>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</si>
  <si>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</si>
  <si>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</si>
  <si>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</si>
  <si>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</si>
  <si>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</si>
  <si>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</si>
  <si>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</si>
  <si>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</si>
  <si>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</si>
  <si>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</si>
  <si>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</si>
  <si>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</si>
  <si>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</si>
  <si>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</si>
  <si>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</si>
  <si>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</si>
  <si>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</si>
  <si>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</si>
  <si>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</si>
  <si>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</si>
  <si>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</si>
  <si>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</si>
  <si>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</si>
  <si>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</si>
  <si>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</si>
  <si>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</si>
  <si>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</si>
  <si>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</si>
  <si>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</si>
  <si>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</si>
  <si>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</si>
  <si>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</si>
  <si>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</si>
  <si>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</si>
  <si>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</si>
  <si>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</si>
  <si>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</si>
  <si>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</si>
  <si>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</si>
  <si>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</si>
  <si>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</si>
  <si>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</si>
  <si>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</si>
  <si>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</si>
  <si>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</si>
  <si>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</si>
  <si>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</si>
  <si>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</si>
  <si>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</si>
  <si>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</si>
  <si>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</si>
  <si>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</si>
  <si>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</si>
  <si>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</si>
  <si>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</si>
  <si>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</si>
  <si>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</si>
  <si>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</si>
  <si>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</si>
  <si>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</si>
  <si>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</si>
  <si>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</si>
  <si>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</si>
  <si>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</si>
  <si>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</si>
  <si>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</si>
  <si>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</si>
  <si>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</si>
  <si>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</si>
  <si>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</si>
  <si>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</si>
  <si>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</si>
  <si>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</si>
  <si>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</si>
  <si>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</si>
  <si>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</si>
  <si>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</si>
  <si>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</si>
  <si>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</si>
  <si>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</si>
  <si>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</si>
  <si>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</si>
  <si>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</si>
  <si>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</si>
  <si>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</si>
  <si>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</si>
  <si>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</si>
  <si>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</si>
  <si>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</si>
  <si>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</si>
  <si>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</si>
  <si>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</si>
  <si>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</si>
  <si>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</si>
  <si>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</si>
  <si>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</si>
  <si>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</si>
  <si>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</si>
  <si>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</si>
  <si>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</si>
  <si>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</si>
  <si>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</si>
  <si>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</si>
  <si>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</si>
  <si>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</si>
  <si>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</si>
  <si>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</si>
  <si>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</si>
  <si>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</si>
  <si>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</si>
  <si>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</si>
  <si>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</si>
  <si>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</si>
  <si>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</si>
  <si>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</si>
  <si>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</si>
  <si>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</si>
  <si>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</si>
  <si>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</si>
  <si>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</si>
  <si>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</si>
  <si>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</si>
  <si>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</si>
  <si>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</si>
  <si>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</si>
  <si>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</si>
  <si>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</si>
  <si>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</si>
  <si>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</si>
  <si>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</si>
  <si>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</si>
  <si>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</si>
  <si>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</si>
  <si>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</si>
  <si>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</si>
  <si>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</si>
  <si>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</si>
  <si>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</si>
  <si>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</si>
  <si>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</si>
  <si>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</si>
  <si>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</si>
  <si>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</si>
  <si>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</si>
  <si>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</si>
  <si>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</si>
  <si>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</si>
  <si>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</si>
  <si>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</si>
  <si>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</si>
  <si>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</si>
  <si>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</si>
  <si>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</si>
  <si>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</si>
  <si>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</si>
  <si>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</si>
  <si>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</si>
  <si>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</si>
  <si>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</si>
  <si>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</si>
  <si>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</si>
  <si>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</si>
  <si>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</si>
  <si>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</si>
  <si>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</si>
  <si>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</si>
  <si>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</si>
  <si>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</si>
  <si>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</si>
  <si>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</si>
  <si>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</si>
  <si>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</si>
  <si>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</si>
  <si>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</si>
  <si>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</si>
  <si>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</si>
  <si>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</si>
  <si>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</si>
  <si>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</si>
  <si>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</si>
  <si>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</si>
  <si>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</si>
  <si>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</si>
  <si>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</si>
  <si>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</si>
  <si>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</si>
  <si>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</si>
  <si>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</si>
  <si>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</si>
  <si>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</si>
  <si>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</si>
  <si>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</si>
  <si>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</si>
  <si>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</si>
  <si>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</si>
  <si>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</si>
  <si>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</si>
  <si>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</si>
  <si>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</si>
  <si>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</si>
  <si>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</si>
  <si>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</si>
  <si>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</si>
  <si>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</si>
  <si>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</si>
  <si>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</si>
  <si>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</si>
  <si>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</si>
  <si>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</si>
  <si>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</si>
  <si>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</si>
  <si>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</si>
  <si>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</si>
  <si>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</si>
  <si>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</si>
  <si>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</si>
  <si>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</si>
  <si>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</si>
  <si>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</si>
  <si>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</si>
  <si>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</si>
  <si>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</si>
  <si>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</si>
  <si>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</si>
  <si>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</si>
  <si>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</si>
  <si>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</si>
  <si>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</si>
  <si>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</si>
  <si>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</si>
  <si>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</si>
  <si>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</si>
  <si>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</si>
  <si>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</si>
  <si>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</si>
  <si>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</si>
  <si>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</si>
  <si>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</si>
  <si>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</si>
  <si>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</si>
  <si>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</si>
  <si>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</si>
  <si>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</si>
  <si>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</si>
  <si>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</si>
  <si>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</si>
  <si>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</si>
  <si>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</si>
  <si>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</si>
  <si>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</si>
  <si>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</si>
  <si>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</si>
  <si>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</si>
  <si>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</si>
  <si>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</si>
  <si>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</si>
  <si>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</si>
  <si>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</si>
  <si>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</si>
  <si>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</si>
  <si>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</si>
  <si>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</si>
  <si>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</si>
  <si>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</si>
  <si>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</si>
  <si>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</si>
  <si>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</si>
  <si>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</si>
  <si>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</si>
  <si>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</si>
  <si>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</si>
  <si>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</si>
  <si>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</si>
  <si>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</si>
  <si>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</si>
  <si>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</si>
  <si>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</si>
  <si>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</si>
  <si>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</si>
  <si>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</si>
  <si>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</si>
  <si>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</si>
  <si>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</si>
  <si>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</si>
  <si>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</si>
  <si>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</si>
  <si>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</si>
  <si>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</si>
  <si>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</si>
  <si>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</si>
  <si>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</si>
  <si>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</si>
  <si>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</si>
  <si>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</si>
  <si>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</si>
  <si>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</si>
  <si>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</si>
  <si>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</si>
  <si>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</si>
  <si>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</si>
  <si>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</si>
  <si>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</si>
  <si>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</si>
  <si>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</si>
  <si>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</si>
  <si>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</si>
  <si>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</si>
  <si>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</si>
  <si>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</si>
  <si>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</si>
  <si>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</si>
  <si>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</si>
  <si>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</si>
  <si>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</si>
  <si>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</si>
  <si>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</si>
  <si>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</si>
  <si>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</si>
  <si>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</si>
  <si>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</si>
  <si>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</si>
  <si>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</si>
  <si>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</si>
  <si>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</si>
  <si>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</si>
  <si>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</si>
  <si>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</si>
  <si>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</si>
  <si>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</si>
  <si>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</si>
  <si>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</si>
  <si>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</si>
  <si>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</si>
  <si>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</si>
  <si>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</si>
  <si>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</si>
  <si>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</si>
  <si>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</si>
  <si>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</si>
  <si>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</si>
  <si>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</si>
  <si>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</si>
  <si>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</si>
  <si>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</si>
  <si>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</si>
  <si>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</si>
  <si>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</si>
  <si>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</si>
  <si>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</si>
  <si>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</si>
  <si>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</si>
  <si>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</si>
  <si>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</si>
  <si>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</si>
  <si>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</si>
  <si>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</si>
  <si>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</si>
  <si>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</si>
  <si>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</si>
  <si>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</si>
  <si>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</si>
  <si>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</si>
  <si>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</si>
  <si>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</si>
  <si>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</si>
  <si>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</si>
  <si>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</si>
  <si>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</si>
  <si>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</si>
  <si>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</si>
  <si>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</si>
  <si>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</si>
  <si>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</si>
  <si>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</si>
  <si>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</si>
  <si>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</si>
  <si>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</si>
  <si>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</si>
  <si>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</si>
  <si>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</si>
  <si>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</si>
  <si>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</si>
  <si>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</si>
  <si>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</si>
  <si>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</si>
  <si>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</si>
  <si>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</si>
  <si>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</si>
  <si>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</si>
  <si>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</si>
  <si>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</si>
  <si>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</si>
  <si>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</si>
  <si>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</si>
  <si>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</si>
  <si>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</si>
  <si>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</si>
  <si>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</si>
  <si>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</si>
  <si>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</si>
  <si>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</si>
  <si>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</si>
  <si>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</si>
  <si>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</si>
  <si>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</si>
  <si>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</si>
  <si>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</si>
  <si>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</si>
  <si>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</si>
  <si>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</si>
  <si>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</si>
  <si>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</si>
  <si>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</si>
  <si>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</si>
  <si>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</si>
  <si>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</si>
  <si>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</si>
  <si>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</si>
  <si>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</si>
  <si>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</si>
  <si>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</si>
  <si>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</si>
  <si>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</si>
  <si>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</si>
  <si>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</si>
  <si>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</si>
  <si>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</si>
  <si>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</si>
  <si>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</si>
  <si>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</si>
  <si>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</si>
  <si>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</si>
  <si>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</si>
  <si>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</si>
  <si>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</si>
  <si>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</si>
  <si>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</si>
  <si>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</si>
  <si>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</si>
  <si>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</si>
  <si>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</si>
  <si>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</si>
  <si>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</si>
  <si>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</si>
  <si>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</si>
  <si>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</si>
  <si>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</si>
  <si>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</si>
  <si>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</si>
  <si>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</si>
  <si>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</si>
  <si>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</si>
  <si>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</si>
  <si>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</si>
  <si>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</si>
  <si>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</si>
  <si>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</si>
  <si>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</si>
  <si>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</si>
  <si>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</si>
  <si>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</si>
  <si>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</si>
  <si>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</si>
  <si>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</si>
  <si>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</si>
  <si>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</si>
  <si>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</si>
  <si>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</si>
  <si>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</si>
  <si>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</si>
  <si>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</si>
  <si>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</si>
  <si>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</si>
  <si>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</si>
  <si>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</si>
  <si>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</si>
  <si>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</si>
  <si>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</si>
  <si>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</si>
  <si>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</si>
  <si>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</si>
  <si>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</si>
  <si>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</si>
  <si>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</si>
  <si>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</si>
  <si>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</si>
  <si>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</si>
  <si>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</si>
  <si>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</si>
  <si>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</si>
  <si>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</si>
  <si>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</si>
  <si>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</si>
  <si>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</si>
  <si>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</si>
  <si>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</si>
  <si>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</si>
  <si>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</si>
  <si>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</si>
  <si>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</si>
  <si>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</si>
  <si>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</si>
  <si>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</si>
  <si>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</si>
  <si>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</si>
  <si>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</si>
  <si>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</si>
  <si>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</si>
  <si>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</si>
  <si>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</si>
  <si>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</si>
  <si>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</si>
  <si>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</si>
  <si>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</si>
  <si>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</si>
  <si>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</si>
  <si>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</si>
  <si>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</si>
  <si>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</si>
  <si>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</si>
  <si>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</si>
  <si>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</si>
  <si>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</si>
  <si>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</si>
  <si>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</si>
  <si>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</si>
  <si>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</si>
  <si>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</si>
  <si>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</si>
  <si>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</si>
  <si>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</si>
  <si>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</si>
  <si>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</si>
  <si>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</si>
  <si>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</si>
  <si>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</si>
  <si>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</si>
  <si>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</si>
  <si>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</si>
  <si>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</si>
  <si>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</si>
  <si>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</si>
  <si>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</si>
  <si>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</si>
  <si>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</si>
  <si>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</si>
  <si>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</si>
  <si>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</si>
  <si>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</si>
  <si>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</si>
  <si>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</si>
  <si>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</si>
  <si>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</si>
  <si>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</si>
  <si>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</si>
  <si>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</si>
  <si>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</si>
  <si>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</si>
  <si>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</si>
  <si>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</si>
  <si>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</si>
  <si>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</si>
  <si>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</si>
  <si>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</si>
  <si>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</si>
  <si>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</si>
  <si>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</si>
  <si>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</si>
  <si>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</si>
  <si>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</si>
  <si>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</si>
  <si>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</si>
  <si>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</si>
  <si>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</si>
  <si>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</si>
  <si>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</si>
  <si>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</si>
  <si>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</si>
  <si>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</si>
  <si>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</si>
  <si>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</si>
  <si>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</si>
  <si>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</si>
  <si>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</si>
  <si>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</si>
  <si>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</si>
  <si>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</si>
  <si>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</si>
  <si>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</si>
  <si>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</si>
  <si>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</si>
  <si>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</si>
  <si>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</si>
  <si>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</si>
  <si>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</si>
  <si>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</si>
  <si>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</si>
  <si>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</si>
  <si>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</si>
  <si>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</si>
  <si>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</si>
  <si>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</si>
  <si>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</si>
  <si>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</si>
  <si>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</si>
  <si>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</si>
  <si>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</si>
  <si>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</si>
  <si>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</si>
  <si>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</si>
  <si>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</si>
  <si>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</si>
  <si>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</si>
  <si>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</si>
  <si>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</si>
  <si>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</si>
  <si>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</si>
  <si>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</si>
  <si>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</si>
  <si>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</si>
  <si>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</si>
  <si>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</si>
  <si>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</si>
  <si>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</si>
  <si>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</si>
  <si>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</si>
  <si>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</si>
  <si>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</si>
  <si>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</si>
  <si>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</si>
  <si>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</si>
  <si>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</si>
  <si>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</si>
  <si>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</si>
  <si>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</si>
  <si>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</si>
  <si>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</si>
  <si>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</si>
  <si>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</si>
  <si>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</si>
  <si>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</si>
  <si>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</si>
  <si>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</si>
  <si>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</si>
  <si>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</si>
  <si>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</si>
  <si>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</si>
  <si>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</si>
  <si>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</si>
  <si>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</si>
  <si>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</si>
  <si>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</si>
  <si>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</si>
  <si>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</si>
  <si>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</si>
  <si>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</si>
  <si>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</si>
  <si>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</si>
  <si>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</si>
  <si>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</si>
  <si>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</si>
  <si>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</si>
  <si>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</si>
  <si>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</si>
  <si>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</si>
  <si>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</si>
  <si>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</si>
  <si>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</si>
  <si>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</si>
  <si>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</si>
  <si>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</si>
  <si>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</si>
  <si>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</si>
  <si>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</si>
  <si>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</si>
  <si>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</si>
  <si>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</si>
  <si>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</si>
  <si>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</si>
  <si>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</si>
  <si>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</si>
  <si>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</si>
  <si>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</si>
  <si>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</si>
  <si>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</si>
  <si>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</si>
  <si>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</si>
  <si>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</si>
  <si>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</si>
  <si>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</si>
  <si>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</si>
  <si>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</si>
  <si>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</si>
  <si>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</si>
  <si>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</si>
  <si>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</si>
  <si>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</si>
  <si>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</si>
  <si>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</si>
  <si>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</si>
  <si>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</si>
  <si>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</si>
  <si>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</si>
  <si>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</si>
  <si>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</si>
  <si>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</si>
  <si>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</si>
  <si>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</si>
  <si>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</si>
  <si>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</si>
  <si>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</si>
  <si>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</si>
  <si>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</si>
  <si>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</si>
  <si>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</si>
  <si>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</si>
  <si>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</si>
  <si>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</si>
  <si>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</si>
  <si>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</si>
  <si>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</si>
  <si>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</si>
  <si>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</si>
  <si>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</si>
  <si>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</si>
  <si>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</si>
  <si>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</si>
  <si>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</si>
  <si>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</si>
  <si>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</si>
  <si>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</si>
  <si>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</si>
  <si>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</si>
  <si>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</si>
  <si>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</si>
  <si>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</si>
  <si>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</si>
  <si>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</si>
  <si>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</si>
  <si>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</si>
  <si>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</si>
  <si>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</si>
  <si>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</si>
  <si>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</si>
  <si>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</si>
  <si>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</si>
  <si>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</si>
  <si>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</si>
  <si>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</si>
  <si>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</si>
  <si>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</si>
  <si>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</si>
  <si>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</si>
  <si>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</si>
  <si>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</si>
  <si>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</si>
  <si>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</si>
  <si>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</si>
  <si>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</si>
  <si>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</si>
  <si>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</si>
  <si>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</si>
  <si>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</si>
  <si>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</si>
  <si>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</si>
  <si>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</si>
  <si>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</si>
  <si>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</si>
  <si>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</si>
  <si>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</si>
  <si>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</si>
  <si>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</si>
  <si>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</si>
  <si>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</si>
  <si>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</si>
  <si>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</si>
  <si>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</si>
  <si>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</si>
  <si>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</si>
  <si>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</si>
  <si>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</si>
  <si>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</si>
  <si>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</si>
  <si>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</si>
  <si>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</si>
  <si>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</si>
  <si>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</si>
  <si>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</si>
  <si>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</si>
  <si>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</si>
  <si>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</si>
  <si>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</si>
  <si>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</si>
  <si>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</si>
  <si>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</si>
  <si>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</si>
  <si>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</si>
  <si>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</si>
  <si>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</si>
  <si>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</si>
  <si>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</si>
  <si>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</si>
  <si>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</si>
  <si>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</si>
  <si>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</si>
  <si>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</si>
  <si>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</si>
  <si>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</si>
  <si>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</si>
  <si>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</si>
  <si>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</si>
  <si>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</si>
  <si>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</si>
  <si>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</si>
  <si>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</si>
  <si>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</si>
  <si>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</si>
  <si>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</si>
  <si>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</si>
  <si>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</si>
  <si>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</si>
  <si>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</si>
  <si>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</si>
  <si>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</si>
  <si>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</si>
  <si>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</si>
  <si>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</si>
  <si>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</si>
  <si>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</si>
  <si>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</si>
  <si>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</si>
  <si>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</si>
  <si>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</si>
  <si>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</si>
  <si>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</si>
  <si>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</si>
  <si>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</si>
  <si>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</si>
  <si>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</si>
  <si>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</si>
  <si>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</si>
  <si>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</si>
  <si>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</si>
  <si>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</si>
  <si>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</si>
  <si>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</si>
  <si>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</si>
  <si>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</si>
  <si>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</si>
  <si>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</si>
  <si>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</si>
  <si>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</si>
  <si>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</si>
  <si>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</si>
  <si>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</si>
  <si>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</si>
  <si>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</si>
  <si>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</si>
  <si>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</si>
  <si>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</si>
  <si>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</si>
  <si>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</si>
  <si>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</si>
  <si>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</si>
  <si>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</si>
  <si>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</si>
  <si>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</si>
  <si>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</si>
  <si>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</si>
  <si>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</si>
  <si>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</si>
  <si>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</si>
  <si>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</si>
  <si>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</si>
  <si>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</si>
  <si>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</si>
  <si>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</si>
  <si>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</si>
  <si>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</si>
  <si>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</si>
  <si>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</si>
  <si>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</si>
  <si>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</si>
  <si>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</si>
  <si>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</si>
  <si>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</si>
  <si>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</si>
  <si>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</si>
  <si>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</si>
  <si>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</si>
  <si>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</si>
  <si>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</si>
  <si>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</si>
  <si>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</si>
  <si>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</si>
  <si>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</si>
  <si>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</si>
  <si>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</si>
  <si>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</si>
  <si>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</si>
  <si>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</si>
  <si>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</si>
  <si>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</si>
  <si>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</si>
  <si>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</si>
  <si>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</si>
  <si>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</si>
  <si>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</si>
  <si>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</si>
  <si>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</si>
  <si>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</si>
  <si>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</si>
  <si>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</si>
  <si>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</si>
  <si>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</si>
  <si>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</si>
  <si>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</si>
  <si>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</si>
  <si>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</si>
  <si>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</si>
  <si>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</si>
  <si>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</si>
  <si>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</si>
  <si>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</si>
  <si>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</si>
  <si>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</si>
  <si>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</si>
  <si>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</si>
  <si>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</si>
  <si>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</si>
  <si>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</si>
  <si>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</si>
  <si>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</si>
  <si>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</si>
  <si>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</si>
  <si>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</si>
  <si>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</si>
  <si>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</si>
  <si>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</si>
  <si>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</si>
  <si>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</si>
  <si>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</si>
  <si>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</si>
  <si>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</si>
  <si>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</si>
  <si>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</si>
  <si>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</si>
  <si>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</si>
  <si>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</si>
  <si>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</si>
  <si>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</si>
  <si>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</si>
  <si>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</si>
  <si>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</si>
  <si>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</si>
  <si>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</si>
  <si>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</si>
  <si>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</si>
  <si>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</si>
  <si>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</si>
  <si>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</si>
  <si>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</si>
  <si>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</si>
  <si>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</si>
  <si>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</si>
  <si>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</si>
  <si>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</si>
  <si>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</si>
  <si>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</si>
  <si>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</si>
  <si>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</si>
  <si>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</si>
  <si>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</si>
  <si>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</si>
  <si>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</si>
  <si>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</si>
  <si>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</si>
  <si>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</si>
  <si>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</si>
  <si>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</si>
  <si>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</si>
  <si>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</si>
  <si>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</si>
  <si>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</si>
  <si>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</si>
  <si>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</si>
  <si>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</si>
  <si>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</si>
  <si>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</si>
  <si>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</si>
  <si>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</si>
  <si>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</si>
  <si>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</si>
  <si>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</si>
  <si>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</si>
  <si>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</si>
  <si>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</si>
  <si>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</si>
  <si>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</si>
  <si>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</si>
  <si>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</si>
  <si>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</si>
  <si>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</si>
  <si>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</si>
  <si>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</si>
  <si>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</si>
  <si>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</si>
  <si>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</si>
  <si>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</si>
  <si>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</si>
  <si>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</si>
  <si>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</si>
  <si>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</si>
  <si>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</si>
  <si>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</si>
  <si>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</si>
  <si>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</si>
  <si>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</si>
  <si>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</si>
  <si>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</si>
  <si>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</si>
  <si>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</si>
  <si>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</si>
  <si>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</si>
  <si>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</si>
  <si>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</si>
  <si>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</si>
  <si>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</si>
  <si>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</si>
  <si>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</si>
  <si>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</si>
  <si>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</si>
  <si>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</si>
  <si>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</si>
  <si>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</si>
  <si>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</si>
  <si>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</si>
  <si>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</si>
  <si>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</si>
  <si>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</si>
  <si>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</si>
  <si>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</si>
  <si>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</si>
  <si>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</si>
  <si>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</si>
  <si>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</si>
  <si>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</si>
  <si>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</si>
  <si>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</si>
  <si>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</si>
  <si>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</si>
  <si>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</si>
  <si>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</si>
  <si>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</si>
  <si>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</si>
  <si>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</si>
  <si>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</si>
  <si>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</si>
  <si>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</si>
  <si>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</si>
  <si>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</si>
  <si>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</si>
  <si>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</si>
  <si>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</si>
  <si>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</si>
  <si>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</si>
  <si>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</si>
  <si>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</si>
  <si>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</si>
  <si>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</si>
  <si>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</si>
  <si>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</si>
  <si>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</si>
  <si>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</si>
  <si>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</si>
  <si>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</si>
  <si>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</si>
  <si>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</si>
  <si>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</si>
  <si>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</si>
  <si>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</si>
  <si>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</si>
  <si>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</si>
  <si>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</si>
  <si>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</si>
  <si>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</si>
  <si>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</si>
  <si>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</si>
  <si>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</si>
  <si>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</si>
  <si>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</si>
  <si>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</si>
  <si>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</si>
  <si>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</si>
  <si>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</si>
  <si>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</si>
  <si>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</si>
  <si>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</si>
  <si>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</si>
  <si>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</si>
  <si>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</si>
  <si>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</si>
  <si>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</si>
  <si>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</si>
  <si>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</si>
  <si>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</si>
  <si>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</si>
  <si>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</si>
  <si>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</si>
  <si>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</si>
  <si>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</si>
  <si>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</si>
  <si>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</si>
  <si>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</si>
  <si>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</si>
  <si>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</si>
  <si>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</si>
  <si>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</si>
  <si>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</si>
  <si>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</si>
  <si>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</si>
  <si>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</si>
  <si>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</si>
  <si>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</si>
  <si>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</si>
  <si>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</si>
  <si>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</si>
  <si>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</si>
  <si>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</si>
  <si>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</si>
  <si>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</si>
  <si>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</si>
  <si>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</si>
  <si>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</si>
  <si>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</si>
  <si>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</si>
  <si>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</si>
  <si>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</si>
  <si>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</si>
  <si>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</si>
  <si>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</si>
  <si>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</si>
  <si>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</si>
  <si>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</si>
  <si>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</si>
  <si>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</si>
  <si>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</si>
  <si>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</si>
  <si>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</si>
  <si>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</si>
  <si>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</si>
  <si>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</si>
  <si>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</si>
  <si>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</si>
  <si>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</si>
  <si>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</si>
  <si>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</si>
  <si>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</si>
  <si>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</si>
  <si>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</si>
  <si>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</si>
  <si>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</si>
  <si>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</si>
  <si>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</si>
  <si>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</si>
  <si>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</si>
  <si>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</si>
  <si>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</si>
  <si>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</si>
  <si>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</si>
  <si>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</si>
  <si>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</si>
  <si>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</si>
  <si>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</si>
  <si>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</si>
  <si>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</si>
  <si>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</si>
  <si>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</si>
  <si>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</si>
  <si>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</si>
  <si>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</si>
  <si>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</si>
  <si>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</si>
  <si>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</si>
  <si>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</si>
  <si>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</si>
  <si>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</si>
  <si>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</si>
  <si>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</si>
  <si>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</si>
  <si>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</si>
  <si>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</si>
  <si>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</si>
  <si>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</si>
  <si>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</si>
  <si>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</si>
  <si>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</si>
  <si>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</si>
  <si>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</si>
  <si>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</si>
  <si>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</si>
  <si>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</si>
  <si>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</si>
  <si>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</si>
  <si>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</si>
  <si>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</si>
  <si>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</si>
  <si>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</si>
  <si>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</si>
  <si>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</si>
  <si>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</si>
  <si>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</si>
  <si>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</si>
  <si>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</si>
  <si>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</si>
  <si>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</si>
  <si>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</si>
  <si>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</si>
  <si>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</si>
  <si>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</si>
  <si>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</si>
  <si>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</si>
  <si>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</si>
  <si>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</si>
  <si>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</si>
  <si>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</si>
  <si>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</si>
  <si>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</si>
  <si>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</si>
  <si>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</si>
  <si>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</si>
  <si>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</si>
  <si>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</si>
  <si>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</si>
  <si>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</si>
  <si>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</si>
  <si>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</si>
  <si>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</si>
  <si>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</si>
  <si>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</si>
  <si>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</si>
  <si>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</si>
  <si>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</si>
  <si>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</si>
  <si>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</si>
  <si>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</si>
  <si>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</si>
  <si>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</si>
  <si>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</si>
  <si>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</si>
  <si>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</si>
  <si>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</si>
  <si>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</si>
  <si>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</si>
  <si>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</si>
  <si>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</si>
  <si>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</si>
  <si>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</si>
  <si>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</si>
  <si>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</si>
  <si>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</si>
  <si>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</si>
  <si>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</si>
  <si>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</si>
  <si>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</si>
  <si>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</si>
  <si>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</si>
  <si>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</si>
  <si>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</si>
  <si>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</si>
  <si>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</si>
  <si>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</si>
  <si>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</si>
  <si>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</si>
  <si>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</si>
  <si>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</si>
  <si>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</si>
  <si>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</si>
  <si>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</si>
  <si>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</si>
  <si>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</si>
  <si>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</si>
  <si>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</si>
  <si>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</si>
  <si>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</si>
  <si>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</si>
  <si>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</si>
  <si>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</si>
  <si>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</si>
  <si>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</si>
  <si>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</si>
  <si>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</si>
  <si>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</si>
  <si>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</si>
  <si>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</si>
  <si>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</si>
  <si>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</si>
  <si>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</si>
  <si>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</si>
  <si>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</si>
  <si>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</si>
  <si>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</si>
  <si>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</si>
  <si>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</si>
  <si>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</si>
  <si>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</si>
  <si>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</si>
  <si>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</si>
  <si>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</si>
  <si>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</si>
  <si>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</si>
  <si>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</si>
  <si>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</si>
  <si>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</si>
  <si>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</si>
  <si>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</si>
  <si>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</si>
  <si>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</si>
  <si>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</si>
  <si>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</si>
  <si>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</si>
  <si>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</si>
  <si>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</si>
  <si>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</si>
  <si>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</si>
  <si>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</si>
  <si>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</si>
  <si>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</si>
  <si>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</si>
  <si>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</si>
  <si>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</si>
  <si>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</si>
  <si>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</si>
  <si>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</si>
  <si>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</si>
  <si>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</si>
  <si>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</si>
  <si>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</si>
  <si>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</si>
  <si>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</si>
  <si>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</si>
  <si>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</si>
  <si>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</si>
  <si>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</si>
  <si>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</si>
  <si>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</si>
  <si>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</si>
  <si>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</si>
  <si>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</si>
  <si>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</si>
  <si>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</si>
  <si>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</si>
  <si>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</si>
  <si>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</si>
  <si>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</si>
  <si>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</si>
  <si>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</si>
  <si>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</si>
  <si>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</si>
  <si>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</si>
  <si>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</si>
  <si>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</si>
  <si>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</si>
  <si>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</si>
  <si>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</si>
  <si>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</si>
  <si>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</si>
  <si>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</si>
  <si>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</si>
  <si>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</si>
  <si>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</si>
  <si>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</si>
  <si>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</si>
  <si>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</si>
  <si>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</si>
  <si>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</si>
  <si>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</si>
  <si>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</si>
  <si>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</si>
  <si>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</si>
  <si>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</si>
  <si>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</si>
  <si>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</si>
  <si>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</si>
  <si>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</si>
  <si>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</si>
  <si>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</si>
  <si>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</si>
  <si>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</si>
  <si>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</si>
  <si>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</si>
  <si>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</si>
  <si>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</si>
  <si>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</si>
  <si>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</si>
  <si>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</si>
  <si>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</si>
  <si>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</si>
  <si>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</si>
  <si>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</si>
  <si>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</si>
  <si>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</si>
  <si>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</si>
  <si>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</si>
  <si>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</si>
  <si>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</si>
  <si>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</si>
  <si>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</si>
  <si>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</si>
  <si>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</si>
  <si>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</si>
  <si>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</si>
  <si>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</si>
  <si>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</si>
  <si>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</si>
  <si>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</si>
  <si>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</si>
  <si>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</si>
  <si>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</si>
  <si>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</si>
  <si>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</si>
  <si>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</si>
  <si>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</si>
  <si>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</si>
  <si>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</si>
  <si>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</si>
  <si>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</si>
  <si>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</si>
  <si>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</si>
  <si>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</si>
  <si>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</si>
  <si>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</si>
  <si>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</si>
  <si>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</si>
  <si>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</si>
  <si>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</si>
  <si>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</si>
  <si>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</si>
  <si>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</si>
  <si>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</si>
  <si>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</si>
  <si>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</si>
  <si>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</si>
  <si>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</si>
  <si>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</si>
  <si>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</si>
  <si>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</si>
  <si>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</si>
  <si>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</si>
  <si>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</si>
  <si>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</si>
  <si>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</si>
  <si>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</si>
  <si>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</si>
  <si>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</si>
  <si>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</si>
  <si>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</si>
  <si>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</si>
  <si>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</si>
  <si>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</si>
  <si>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</si>
  <si>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</si>
  <si>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</si>
  <si>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</si>
  <si>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</si>
  <si>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</si>
  <si>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</si>
  <si>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</si>
  <si>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</si>
  <si>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</si>
  <si>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</si>
  <si>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</si>
  <si>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</si>
  <si>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</si>
  <si>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</si>
  <si>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</si>
  <si>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</si>
  <si>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</si>
  <si>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</si>
  <si>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</si>
  <si>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</si>
  <si>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</si>
  <si>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</si>
  <si>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</si>
  <si>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</si>
  <si>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</si>
  <si>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</si>
  <si>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</si>
  <si>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</si>
  <si>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</si>
  <si>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</si>
  <si>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</si>
  <si>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</si>
  <si>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</si>
  <si>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</si>
  <si>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</si>
  <si>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</si>
  <si>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</si>
  <si>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</si>
  <si>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</si>
  <si>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</si>
  <si>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</si>
  <si>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</si>
  <si>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</si>
  <si>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</si>
  <si>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</si>
  <si>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</si>
  <si>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</si>
  <si>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</si>
  <si>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</si>
  <si>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</si>
  <si>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</si>
  <si>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</si>
  <si>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</si>
  <si>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</si>
  <si>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</si>
  <si>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</si>
  <si>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</si>
  <si>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</si>
  <si>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</si>
  <si>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</si>
  <si>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</si>
  <si>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</si>
  <si>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</si>
  <si>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</si>
  <si>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</si>
  <si>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</si>
  <si>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</si>
  <si>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</si>
  <si>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</si>
  <si>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</si>
  <si>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</si>
  <si>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</si>
  <si>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</si>
  <si>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</si>
  <si>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</si>
  <si>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</si>
  <si>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</si>
  <si>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</si>
  <si>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</si>
  <si>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</si>
  <si>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</si>
  <si>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</si>
  <si>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</si>
  <si>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</si>
  <si>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</si>
  <si>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</si>
  <si>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</si>
  <si>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</si>
  <si>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</si>
  <si>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</si>
  <si>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</si>
  <si>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</si>
  <si>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</si>
  <si>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</si>
  <si>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</si>
  <si>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</si>
  <si>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</si>
  <si>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</si>
  <si>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</si>
  <si>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</si>
  <si>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</si>
  <si>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</si>
  <si>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</si>
  <si>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</si>
  <si>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</si>
  <si>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</si>
  <si>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</si>
  <si>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</si>
  <si>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</si>
  <si>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</si>
  <si>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</si>
  <si>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</si>
  <si>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</si>
  <si>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</si>
  <si>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</si>
  <si>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</si>
  <si>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</si>
  <si>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</si>
  <si>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</si>
  <si>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</si>
  <si>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</si>
  <si>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</si>
  <si>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</si>
  <si>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</si>
  <si>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</si>
  <si>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</si>
  <si>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</si>
  <si>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</si>
  <si>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</si>
  <si>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</si>
  <si>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</si>
  <si>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</si>
  <si>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</si>
  <si>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</si>
  <si>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</si>
  <si>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</si>
  <si>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</si>
  <si>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</si>
  <si>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</si>
  <si>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</si>
  <si>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</si>
  <si>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</si>
  <si>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</si>
  <si>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</si>
  <si>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</si>
  <si>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</si>
  <si>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</si>
  <si>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</si>
  <si>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</si>
  <si>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</si>
  <si>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</si>
  <si>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</si>
  <si>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</si>
  <si>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</si>
  <si>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</si>
  <si>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</si>
  <si>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</si>
  <si>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</si>
  <si>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</si>
  <si>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</si>
  <si>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</si>
  <si>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</si>
  <si>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</si>
  <si>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</si>
  <si>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</si>
  <si>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</si>
  <si>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</si>
  <si>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</si>
  <si>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</si>
  <si>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</si>
  <si>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</si>
  <si>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</si>
  <si>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</si>
  <si>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</si>
  <si>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</si>
  <si>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</si>
  <si>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</si>
  <si>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</si>
  <si>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</si>
  <si>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</si>
  <si>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</si>
  <si>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</si>
  <si>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</si>
  <si>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</si>
  <si>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</si>
  <si>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</si>
  <si>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</si>
  <si>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</si>
  <si>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</si>
  <si>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</si>
  <si>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</si>
  <si>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</si>
  <si>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</si>
  <si>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</si>
  <si>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</si>
  <si>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</si>
  <si>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</si>
  <si>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</si>
  <si>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</si>
  <si>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</si>
  <si>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</si>
  <si>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</si>
  <si>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</si>
  <si>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</si>
  <si>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</si>
  <si>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</si>
  <si>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</si>
  <si>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</si>
  <si>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</si>
  <si>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</si>
  <si>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</si>
  <si>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</si>
  <si>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</si>
  <si>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</si>
  <si>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</si>
  <si>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</si>
  <si>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</si>
  <si>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</si>
  <si>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</si>
  <si>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</si>
  <si>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</si>
  <si>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</si>
  <si>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</si>
  <si>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</si>
  <si>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</si>
  <si>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</si>
  <si>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</si>
  <si>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</si>
  <si>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</si>
  <si>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</si>
  <si>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</si>
  <si>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</si>
  <si>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</si>
  <si>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</si>
  <si>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</si>
  <si>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</si>
  <si>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</si>
  <si>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</si>
  <si>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</si>
  <si>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</si>
  <si>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</si>
  <si>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</si>
  <si>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</si>
  <si>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</si>
  <si>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</si>
  <si>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</si>
  <si>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</si>
  <si>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</si>
  <si>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</si>
  <si>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</si>
  <si>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</si>
  <si>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</si>
  <si>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</si>
  <si>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</si>
  <si>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</si>
  <si>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</si>
  <si>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</si>
  <si>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</si>
  <si>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</si>
  <si>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</si>
  <si>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</si>
  <si>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</si>
  <si>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</si>
  <si>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</si>
  <si>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</si>
  <si>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</si>
  <si>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</si>
  <si>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</si>
  <si>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</si>
  <si>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</si>
  <si>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</si>
  <si>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</si>
  <si>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</si>
  <si>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</si>
  <si>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</si>
  <si>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</si>
  <si>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</si>
  <si>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</si>
  <si>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</si>
  <si>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</si>
  <si>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</si>
  <si>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</si>
  <si>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</si>
  <si>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</si>
  <si>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</si>
  <si>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</si>
  <si>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</si>
  <si>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</si>
  <si>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</si>
  <si>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</si>
  <si>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</si>
  <si>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</si>
  <si>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</si>
  <si>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</si>
  <si>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</si>
  <si>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</si>
  <si>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</si>
  <si>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</si>
  <si>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</si>
  <si>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</si>
  <si>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</si>
  <si>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</si>
  <si>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</si>
  <si>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</si>
  <si>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</si>
  <si>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</si>
  <si>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</si>
  <si>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</si>
  <si>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</si>
  <si>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</si>
  <si>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</si>
  <si>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</si>
  <si>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</si>
  <si>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</si>
  <si>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</si>
  <si>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</si>
  <si>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</si>
  <si>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</si>
  <si>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</si>
  <si>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</si>
  <si>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</si>
  <si>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</si>
  <si>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</si>
  <si>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</si>
  <si>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</si>
  <si>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</si>
  <si>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</si>
  <si>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</si>
  <si>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</si>
  <si>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</si>
  <si>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</si>
  <si>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</si>
  <si>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</si>
  <si>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</si>
  <si>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</si>
  <si>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</si>
  <si>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</si>
  <si>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</si>
  <si>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</si>
  <si>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</si>
  <si>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</si>
  <si>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</si>
  <si>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</si>
  <si>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</si>
  <si>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</si>
  <si>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</si>
  <si>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</si>
  <si>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</si>
  <si>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</si>
  <si>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</si>
  <si>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</si>
  <si>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</si>
  <si>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</si>
  <si>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</si>
  <si>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</si>
  <si>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</si>
  <si>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</si>
  <si>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</si>
  <si>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</si>
  <si>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</si>
  <si>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</si>
  <si>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</si>
  <si>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</si>
  <si>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</si>
  <si>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</si>
  <si>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</si>
  <si>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</si>
  <si>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</si>
  <si>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</si>
  <si>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</si>
  <si>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</si>
  <si>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</si>
  <si>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</si>
  <si>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</si>
  <si>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</si>
  <si>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</si>
  <si>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</si>
  <si>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</si>
  <si>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</si>
  <si>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</si>
  <si>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</si>
  <si>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</si>
  <si>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</si>
  <si>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</si>
  <si>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</si>
  <si>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</si>
  <si>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</si>
  <si>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</si>
  <si>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</si>
  <si>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</si>
  <si>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</si>
  <si>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</si>
  <si>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</si>
  <si>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</si>
  <si>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</si>
  <si>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</si>
  <si>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</si>
  <si>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</si>
  <si>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</si>
  <si>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</si>
  <si>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</si>
  <si>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</si>
  <si>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</si>
  <si>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</si>
  <si>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</si>
  <si>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</si>
  <si>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</si>
  <si>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</si>
  <si>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</si>
  <si>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</si>
  <si>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</si>
  <si>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</si>
  <si>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</si>
  <si>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</si>
  <si>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</si>
  <si>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</si>
  <si>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</si>
  <si>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</si>
  <si>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</si>
  <si>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</si>
  <si>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</si>
  <si>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</si>
  <si>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</si>
  <si>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</si>
  <si>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</si>
  <si>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</si>
  <si>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</si>
  <si>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</si>
  <si>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</si>
  <si>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</si>
  <si>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</si>
  <si>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</si>
  <si>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</si>
  <si>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</si>
  <si>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</si>
  <si>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</si>
  <si>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</si>
  <si>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</si>
  <si>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</si>
  <si>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</si>
  <si>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</si>
  <si>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</si>
  <si>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</si>
  <si>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</si>
  <si>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</si>
  <si>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</si>
  <si>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</si>
  <si>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</si>
  <si>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</si>
  <si>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</si>
  <si>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</si>
  <si>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</si>
  <si>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</si>
  <si>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</si>
  <si>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</si>
  <si>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</si>
  <si>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</si>
  <si>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</si>
  <si>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</si>
  <si>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</si>
  <si>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</si>
  <si>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</si>
  <si>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</si>
  <si>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</si>
  <si>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</si>
  <si>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</si>
  <si>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</si>
  <si>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</si>
  <si>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</si>
  <si>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</si>
  <si>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</si>
  <si>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</si>
  <si>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</si>
  <si>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</si>
  <si>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</si>
  <si>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</si>
  <si>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</si>
  <si>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</si>
  <si>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</si>
  <si>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</si>
  <si>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</si>
  <si>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</si>
  <si>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</si>
  <si>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</si>
  <si>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</si>
  <si>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</si>
  <si>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</si>
  <si>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</si>
  <si>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</si>
  <si>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</si>
  <si>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</si>
  <si>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</si>
  <si>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</si>
  <si>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</si>
  <si>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</si>
  <si>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</si>
  <si>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</si>
  <si>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</si>
  <si>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</si>
  <si>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</si>
  <si>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</si>
  <si>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</si>
  <si>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</si>
  <si>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</si>
  <si>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</si>
  <si>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</si>
  <si>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</si>
  <si>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</si>
  <si>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</si>
  <si>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</si>
  <si>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</si>
  <si>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</si>
  <si>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</si>
  <si>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</si>
  <si>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</si>
  <si>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</si>
  <si>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</si>
  <si>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</si>
  <si>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</si>
  <si>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</si>
  <si>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</si>
  <si>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</si>
  <si>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</si>
  <si>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</si>
  <si>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</si>
  <si>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</si>
  <si>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</si>
  <si>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</si>
  <si>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</si>
  <si>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</si>
  <si>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</si>
  <si>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</si>
  <si>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</si>
  <si>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</si>
  <si>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</si>
  <si>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</si>
  <si>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</si>
  <si>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</si>
  <si>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</si>
  <si>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</si>
  <si>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</si>
  <si>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</si>
  <si>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</si>
  <si>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</si>
  <si>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</si>
  <si>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</si>
  <si>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</si>
  <si>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</si>
  <si>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</si>
  <si>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</si>
  <si>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</si>
  <si>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</si>
  <si>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</si>
  <si>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</si>
  <si>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</si>
  <si>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</si>
  <si>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</si>
  <si>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</si>
  <si>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</si>
  <si>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</si>
  <si>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</si>
  <si>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</si>
  <si>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</si>
  <si>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</si>
  <si>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</si>
  <si>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</si>
  <si>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</si>
  <si>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</si>
  <si>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</si>
  <si>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</si>
  <si>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</si>
  <si>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</si>
  <si>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</si>
  <si>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</si>
  <si>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</si>
  <si>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</si>
  <si>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</si>
  <si>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</si>
  <si>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</si>
  <si>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</si>
  <si>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</si>
  <si>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</si>
  <si>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</si>
  <si>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</si>
  <si>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</si>
  <si>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</si>
  <si>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</si>
  <si>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</si>
  <si>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</si>
  <si>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</si>
  <si>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</si>
  <si>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</si>
  <si>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</si>
  <si>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</si>
  <si>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</si>
  <si>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</si>
  <si>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</si>
  <si>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</si>
  <si>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</si>
  <si>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</si>
  <si>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</si>
  <si>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</si>
  <si>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</si>
  <si>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</si>
  <si>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</si>
  <si>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</si>
  <si>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</si>
  <si>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</si>
  <si>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</si>
  <si>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</si>
  <si>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</si>
  <si>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</si>
  <si>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</si>
  <si>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</si>
  <si>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</si>
  <si>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</si>
  <si>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</si>
  <si>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</si>
  <si>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</si>
  <si>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</si>
  <si>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</si>
  <si>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</si>
  <si>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</si>
  <si>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</si>
  <si>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</si>
  <si>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</si>
  <si>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</si>
  <si>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</si>
  <si>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</si>
  <si>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</si>
  <si>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</si>
  <si>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</si>
  <si>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</si>
  <si>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</si>
  <si>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</si>
  <si>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</si>
  <si>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</si>
  <si>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</si>
  <si>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</si>
  <si>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</si>
  <si>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</si>
  <si>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</si>
  <si>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</si>
  <si>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</si>
  <si>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</si>
  <si>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</si>
  <si>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</si>
  <si>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</si>
  <si>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</si>
  <si>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</si>
  <si>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</si>
  <si>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</si>
  <si>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</si>
  <si>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</si>
  <si>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</si>
  <si>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</si>
  <si>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</si>
  <si>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</si>
  <si>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</si>
  <si>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</si>
  <si>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</si>
  <si>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</si>
  <si>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</si>
  <si>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</si>
  <si>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</si>
  <si>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</si>
  <si>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</si>
  <si>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</si>
  <si>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</si>
  <si>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</si>
  <si>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</si>
  <si>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</si>
  <si>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</si>
  <si>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</si>
  <si>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</si>
  <si>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</si>
  <si>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</si>
  <si>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</si>
  <si>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</si>
  <si>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</si>
  <si>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</si>
  <si>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</si>
  <si>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</si>
  <si>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</si>
  <si>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</si>
  <si>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</si>
  <si>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</si>
  <si>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</si>
  <si>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</si>
  <si>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</si>
  <si>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</si>
  <si>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</si>
  <si>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</si>
  <si>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</si>
  <si>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</si>
  <si>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</si>
  <si>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</si>
  <si>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</si>
  <si>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</si>
  <si>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</si>
  <si>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</si>
  <si>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</si>
  <si>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</si>
  <si>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</si>
  <si>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</si>
  <si>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</si>
  <si>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</si>
  <si>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</si>
  <si>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</si>
  <si>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</si>
  <si>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</si>
  <si>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</si>
  <si>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</si>
  <si>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</si>
  <si>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</si>
  <si>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</si>
  <si>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</si>
  <si>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</si>
  <si>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</si>
  <si>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</si>
  <si>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</si>
  <si>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</si>
  <si>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</si>
  <si>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</si>
  <si>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</si>
  <si>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</si>
  <si>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</si>
  <si>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</si>
  <si>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</si>
  <si>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</si>
  <si>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</si>
  <si>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</si>
  <si>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</si>
  <si>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</si>
  <si>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</si>
  <si>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</si>
  <si>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</si>
  <si>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</si>
  <si>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</si>
  <si>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</si>
  <si>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</si>
  <si>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</si>
  <si>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</si>
  <si>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</si>
  <si>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</si>
  <si>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</si>
  <si>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</si>
  <si>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</si>
  <si>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</si>
  <si>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</si>
  <si>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</si>
  <si>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</si>
  <si>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</si>
  <si>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</si>
  <si>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</si>
  <si>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</si>
  <si>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</si>
  <si>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</si>
  <si>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</si>
  <si>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</si>
  <si>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</si>
  <si>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</si>
  <si>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</si>
  <si>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</si>
  <si>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</si>
  <si>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</si>
  <si>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</si>
  <si>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</si>
  <si>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</si>
  <si>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</si>
  <si>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</si>
  <si>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</si>
  <si>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</si>
  <si>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</si>
  <si>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</si>
  <si>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</si>
  <si>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</si>
  <si>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</si>
  <si>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</si>
  <si>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</si>
  <si>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</si>
  <si>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</si>
  <si>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</si>
  <si>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</si>
  <si>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</si>
  <si>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</si>
  <si>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</si>
  <si>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</si>
  <si>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</si>
  <si>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</si>
  <si>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</si>
  <si>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</si>
  <si>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</si>
  <si>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</si>
  <si>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</si>
  <si>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</si>
  <si>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</si>
  <si>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</si>
  <si>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</si>
  <si>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</si>
  <si>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</si>
  <si>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</si>
  <si>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</si>
  <si>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</si>
  <si>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</si>
  <si>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</si>
  <si>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</si>
  <si>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</si>
  <si>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</si>
  <si>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</si>
  <si>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</si>
  <si>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</si>
  <si>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</si>
  <si>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</si>
  <si>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</si>
  <si>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</si>
  <si>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</si>
  <si>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</si>
  <si>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</si>
  <si>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</si>
  <si>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</si>
  <si>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</si>
  <si>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</si>
  <si>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</si>
  <si>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</si>
  <si>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</si>
  <si>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</si>
  <si>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</si>
  <si>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</si>
  <si>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</si>
  <si>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</si>
  <si>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</si>
  <si>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</si>
  <si>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</si>
  <si>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</si>
  <si>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</si>
  <si>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</si>
  <si>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</si>
  <si>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</si>
  <si>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</si>
  <si>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</si>
  <si>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</si>
  <si>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</si>
  <si>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</si>
  <si>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</si>
  <si>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</si>
  <si>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</si>
  <si>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</si>
  <si>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</si>
  <si>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</si>
  <si>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</si>
  <si>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</si>
  <si>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</si>
  <si>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</si>
  <si>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</si>
  <si>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</si>
  <si>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</si>
  <si>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</si>
  <si>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</si>
  <si>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</si>
  <si>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</si>
  <si>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</si>
  <si>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</si>
  <si>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</si>
  <si>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</si>
  <si>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</si>
  <si>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</si>
  <si>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</si>
  <si>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</si>
  <si>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</si>
  <si>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</si>
  <si>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</si>
  <si>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</si>
  <si>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</si>
  <si>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</si>
  <si>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</si>
  <si>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</si>
  <si>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</si>
  <si>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</si>
  <si>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</si>
  <si>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</si>
  <si>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</si>
  <si>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</si>
  <si>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</si>
  <si>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</si>
  <si>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</si>
  <si>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</si>
  <si>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</si>
  <si>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</si>
  <si>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</si>
  <si>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</si>
  <si>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</si>
  <si>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</si>
  <si>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</si>
  <si>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</si>
  <si>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</si>
  <si>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</si>
  <si>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</si>
  <si>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</si>
  <si>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</si>
  <si>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</si>
  <si>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</si>
  <si>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</si>
  <si>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</si>
  <si>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</si>
  <si>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</si>
  <si>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</si>
  <si>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</si>
  <si>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</si>
  <si>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</si>
  <si>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</si>
  <si>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</si>
  <si>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</si>
  <si>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</si>
  <si>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</si>
  <si>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</si>
  <si>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</si>
  <si>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</si>
  <si>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</si>
  <si>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</si>
  <si>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</si>
  <si>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</si>
  <si>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</si>
  <si>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</si>
  <si>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</si>
  <si>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</si>
  <si>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</si>
  <si>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</si>
  <si>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</si>
  <si>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</si>
  <si>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</si>
  <si>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</si>
  <si>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</si>
  <si>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</si>
  <si>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</si>
  <si>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</si>
  <si>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</si>
  <si>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</si>
  <si>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</si>
  <si>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</si>
  <si>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</si>
  <si>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</si>
  <si>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</si>
  <si>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</si>
  <si>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</si>
  <si>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</si>
  <si>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</si>
  <si>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</si>
  <si>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</si>
  <si>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</si>
  <si>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</si>
  <si>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</si>
  <si>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</si>
  <si>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</si>
  <si>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</si>
  <si>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</si>
  <si>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</si>
  <si>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</si>
  <si>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</si>
  <si>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</si>
  <si>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</si>
  <si>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</si>
  <si>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</si>
  <si>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</si>
  <si>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</si>
  <si>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</si>
  <si>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</si>
  <si>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</si>
  <si>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</si>
  <si>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</si>
  <si>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</si>
  <si>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</si>
  <si>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</si>
  <si>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</si>
  <si>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</si>
  <si>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</si>
  <si>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</si>
  <si>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</si>
  <si>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</si>
  <si>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</si>
  <si>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</si>
  <si>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</si>
  <si>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</si>
  <si>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</si>
  <si>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</si>
  <si>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</si>
  <si>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</si>
  <si>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</si>
  <si>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</si>
  <si>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</si>
  <si>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</si>
  <si>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</si>
  <si>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</si>
  <si>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</si>
  <si>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</si>
  <si>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</si>
  <si>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</si>
  <si>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</si>
  <si>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</si>
  <si>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</si>
  <si>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</si>
  <si>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</si>
  <si>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</si>
  <si>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</si>
  <si>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</si>
  <si>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</si>
  <si>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</si>
  <si>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</si>
  <si>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</si>
  <si>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</si>
  <si>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</si>
  <si>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</si>
  <si>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</si>
  <si>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</si>
  <si>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</si>
  <si>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</si>
  <si>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</si>
  <si>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</si>
  <si>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</si>
  <si>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</si>
  <si>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</si>
  <si>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</si>
  <si>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</si>
  <si>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</si>
  <si>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</si>
  <si>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</si>
  <si>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</si>
  <si>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</si>
  <si>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</si>
  <si>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</si>
  <si>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</si>
  <si>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</si>
  <si>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</si>
  <si>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</si>
  <si>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</si>
  <si>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</si>
  <si>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</si>
  <si>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</si>
  <si>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</si>
  <si>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</si>
  <si>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</si>
  <si>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</si>
  <si>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</si>
  <si>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</si>
  <si>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</si>
  <si>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</si>
  <si>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</si>
  <si>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</si>
  <si>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</si>
  <si>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</si>
  <si>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</si>
  <si>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</si>
  <si>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</si>
  <si>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</si>
  <si>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</si>
  <si>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</si>
  <si>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</si>
  <si>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</si>
  <si>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</si>
  <si>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</si>
  <si>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</si>
  <si>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</si>
  <si>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</si>
  <si>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</si>
  <si>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</si>
  <si>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</si>
  <si>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</si>
  <si>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</si>
  <si>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</si>
  <si>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</si>
  <si>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</si>
  <si>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</si>
  <si>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</si>
  <si>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</si>
  <si>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</si>
  <si>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</si>
  <si>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</si>
  <si>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</si>
  <si>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</si>
  <si>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</si>
  <si>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</si>
  <si>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</si>
  <si>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</si>
  <si>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</si>
  <si>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</si>
  <si>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</si>
  <si>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</si>
  <si>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</si>
  <si>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</si>
  <si>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</si>
  <si>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</si>
  <si>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</si>
  <si>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</si>
  <si>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</si>
  <si>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</si>
  <si>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</si>
  <si>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</si>
  <si>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</si>
  <si>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</si>
  <si>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</si>
  <si>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</si>
  <si>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</si>
  <si>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</si>
  <si>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</si>
  <si>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</si>
  <si>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</si>
  <si>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</si>
  <si>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</si>
  <si>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</si>
  <si>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</si>
  <si>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</si>
  <si>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</si>
  <si>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</si>
  <si>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</si>
  <si>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</si>
  <si>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</si>
  <si>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</si>
  <si>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</si>
  <si>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</si>
  <si>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</si>
  <si>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</si>
  <si>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</si>
  <si>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</si>
  <si>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</si>
  <si>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</si>
  <si>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</si>
  <si>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</si>
  <si>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</si>
  <si>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</si>
  <si>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</si>
  <si>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</si>
  <si>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</si>
  <si>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</si>
  <si>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</si>
  <si>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</si>
  <si>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</si>
  <si>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</si>
  <si>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</si>
  <si>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</si>
  <si>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</si>
  <si>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</si>
  <si>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</si>
  <si>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</si>
  <si>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</si>
  <si>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</si>
  <si>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</si>
  <si>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</si>
  <si>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</si>
  <si>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</si>
  <si>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</si>
  <si>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</si>
  <si>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</si>
  <si>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</si>
  <si>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</si>
  <si>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</si>
  <si>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</si>
  <si>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</si>
  <si>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</si>
  <si>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</si>
  <si>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</si>
  <si>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</si>
  <si>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</si>
  <si>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</si>
  <si>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</si>
  <si>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</si>
  <si>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</si>
  <si>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</si>
  <si>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</si>
  <si>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</si>
  <si>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</si>
  <si>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</si>
  <si>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</si>
  <si>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</si>
  <si>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</si>
  <si>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</si>
  <si>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</si>
  <si>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</si>
  <si>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</si>
  <si>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</si>
  <si>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</si>
  <si>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</si>
  <si>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</si>
  <si>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</si>
  <si>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</si>
  <si>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</si>
  <si>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</si>
  <si>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</si>
  <si>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</si>
  <si>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</si>
  <si>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</si>
  <si>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</si>
  <si>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</si>
  <si>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</si>
  <si>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</si>
  <si>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</si>
  <si>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</si>
  <si>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</si>
  <si>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</si>
  <si>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</si>
  <si>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</si>
  <si>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</si>
  <si>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</si>
  <si>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</si>
  <si>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</si>
  <si>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</si>
  <si>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</si>
  <si>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</si>
  <si>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</si>
  <si>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</si>
  <si>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</si>
  <si>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</si>
  <si>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</si>
  <si>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</si>
  <si>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</si>
  <si>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</si>
  <si>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</si>
  <si>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</si>
  <si>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</si>
  <si>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</si>
  <si>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</si>
  <si>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</si>
  <si>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</si>
  <si>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</si>
  <si>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</si>
  <si>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</si>
  <si>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</si>
  <si>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</si>
  <si>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</si>
  <si>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</si>
  <si>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</si>
  <si>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</si>
  <si>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</si>
  <si>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</si>
  <si>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</si>
  <si>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</si>
  <si>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</si>
  <si>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</si>
  <si>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</si>
  <si>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</si>
  <si>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</si>
  <si>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</si>
  <si>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</si>
  <si>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</si>
  <si>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</si>
  <si>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</si>
  <si>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</si>
  <si>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</si>
  <si>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</si>
  <si>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</si>
  <si>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</si>
  <si>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</si>
  <si>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</si>
  <si>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</si>
  <si>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</si>
  <si>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</si>
  <si>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</si>
  <si>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</si>
  <si>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</si>
  <si>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</si>
  <si>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</si>
  <si>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</si>
  <si>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</si>
  <si>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</si>
  <si>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</si>
  <si>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</si>
  <si>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</si>
  <si>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</si>
  <si>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</si>
  <si>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</si>
  <si>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</si>
  <si>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</si>
  <si>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</si>
  <si>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</si>
  <si>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</si>
  <si>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</si>
  <si>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</si>
  <si>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</si>
  <si>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</si>
  <si>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</si>
  <si>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</si>
  <si>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</si>
  <si>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</si>
  <si>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</si>
  <si>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</si>
  <si>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</si>
  <si>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</si>
  <si>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</si>
  <si>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</si>
  <si>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</si>
  <si>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</si>
  <si>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</si>
  <si>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</si>
  <si>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</si>
  <si>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</si>
  <si>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</si>
  <si>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</si>
  <si>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</si>
  <si>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</si>
  <si>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</si>
  <si>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</si>
  <si>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</si>
  <si>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</si>
  <si>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</si>
  <si>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</si>
  <si>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</si>
  <si>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</si>
  <si>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</si>
  <si>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</si>
  <si>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</si>
  <si>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</si>
  <si>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</si>
  <si>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</si>
  <si>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</si>
  <si>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</si>
  <si>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</si>
  <si>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</si>
  <si>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</si>
  <si>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</si>
  <si>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</si>
  <si>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</si>
  <si>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</si>
  <si>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</si>
  <si>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</si>
  <si>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</si>
  <si>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</si>
  <si>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</si>
  <si>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</si>
  <si>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</si>
  <si>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</si>
  <si>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</si>
  <si>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</si>
  <si>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</si>
  <si>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</si>
  <si>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</si>
  <si>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</si>
  <si>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</si>
  <si>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</si>
  <si>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</si>
  <si>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</si>
  <si>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</si>
  <si>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</si>
  <si>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</si>
  <si>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</si>
  <si>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</si>
  <si>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</si>
  <si>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</si>
  <si>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</si>
  <si>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</si>
  <si>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</si>
  <si>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</si>
  <si>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</si>
  <si>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</si>
  <si>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</si>
  <si>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</si>
  <si>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</si>
  <si>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</si>
  <si>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</si>
  <si>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</si>
  <si>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</si>
  <si>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</si>
  <si>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</si>
  <si>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</si>
  <si>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</si>
  <si>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</si>
  <si>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</si>
  <si>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</si>
  <si>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</si>
  <si>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</si>
  <si>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</si>
  <si>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</si>
  <si>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</si>
  <si>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</si>
  <si>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</si>
  <si>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</si>
  <si>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</si>
  <si>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</si>
  <si>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</si>
  <si>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</si>
  <si>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</si>
  <si>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</si>
  <si>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</si>
  <si>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</si>
  <si>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</si>
  <si>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</si>
  <si>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</si>
  <si>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</si>
  <si>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</si>
  <si>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</si>
  <si>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</si>
  <si>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</si>
  <si>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</si>
  <si>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</si>
  <si>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</si>
  <si>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</si>
  <si>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</si>
  <si>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</si>
  <si>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</si>
  <si>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</si>
  <si>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</si>
  <si>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</si>
  <si>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</si>
  <si>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</si>
  <si>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</si>
  <si>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</si>
  <si>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</si>
  <si>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</si>
  <si>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</si>
  <si>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</si>
  <si>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</si>
  <si>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</si>
  <si>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</si>
  <si>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</si>
  <si>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</si>
  <si>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</si>
  <si>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</si>
  <si>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</si>
  <si>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</si>
  <si>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</si>
  <si>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</si>
  <si>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</si>
  <si>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</si>
  <si>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</si>
  <si>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</si>
  <si>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</si>
  <si>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</si>
  <si>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</si>
  <si>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</si>
  <si>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</si>
  <si>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</si>
  <si>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</si>
  <si>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</si>
  <si>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</si>
  <si>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</si>
  <si>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</si>
  <si>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</si>
  <si>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</si>
  <si>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</si>
  <si>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</si>
  <si>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</si>
  <si>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</si>
  <si>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</si>
  <si>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</si>
  <si>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</si>
  <si>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</si>
  <si>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</si>
  <si>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</si>
  <si>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</si>
  <si>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</si>
  <si>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</si>
  <si>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</si>
  <si>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</si>
  <si>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</si>
  <si>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</si>
  <si>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</si>
  <si>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</si>
  <si>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</si>
  <si>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</si>
  <si>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</si>
  <si>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</si>
  <si>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</si>
  <si>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</si>
  <si>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</si>
  <si>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</si>
  <si>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</si>
  <si>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</si>
  <si>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</si>
  <si>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</si>
  <si>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</si>
  <si>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</si>
  <si>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</si>
  <si>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</si>
  <si>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</si>
  <si>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</si>
  <si>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</si>
  <si>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</si>
  <si>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</si>
  <si>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</si>
  <si>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</si>
  <si>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</si>
  <si>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</si>
  <si>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</si>
  <si>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</si>
  <si>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</si>
  <si>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</si>
  <si>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</si>
  <si>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</si>
  <si>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</si>
  <si>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</si>
  <si>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</si>
  <si>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</si>
  <si>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</si>
  <si>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</si>
  <si>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</si>
  <si>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</si>
  <si>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</si>
  <si>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</si>
  <si>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</si>
  <si>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</si>
  <si>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</si>
  <si>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</si>
  <si>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</si>
  <si>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</si>
  <si>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</si>
  <si>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</si>
  <si>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</si>
  <si>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</si>
  <si>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</si>
  <si>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</si>
  <si>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</si>
  <si>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</si>
  <si>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</si>
  <si>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</si>
  <si>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</si>
  <si>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</si>
  <si>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</si>
  <si>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</si>
  <si>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</si>
  <si>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</si>
  <si>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</si>
  <si>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</si>
  <si>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</si>
  <si>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</si>
  <si>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</si>
  <si>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</si>
  <si>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</si>
  <si>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</si>
  <si>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</si>
  <si>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</si>
  <si>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</si>
  <si>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</si>
  <si>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</si>
  <si>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</si>
  <si>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</si>
  <si>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</si>
  <si>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</si>
  <si>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</si>
  <si>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</si>
  <si>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</si>
  <si>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</si>
  <si>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</si>
  <si>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</si>
  <si>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</si>
  <si>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</si>
  <si>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</si>
  <si>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</si>
  <si>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</si>
  <si>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</si>
  <si>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</si>
  <si>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</si>
  <si>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</si>
  <si>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</si>
  <si>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</si>
  <si>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</si>
  <si>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</si>
  <si>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</si>
  <si>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</si>
  <si>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</si>
  <si>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</si>
  <si>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</si>
  <si>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</si>
  <si>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</si>
  <si>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</si>
  <si>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</si>
  <si>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</si>
  <si>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</si>
  <si>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</si>
  <si>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</si>
  <si>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</si>
  <si>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</si>
  <si>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</si>
  <si>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</si>
  <si>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</si>
  <si>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</si>
  <si>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</si>
  <si>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</si>
  <si>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</si>
  <si>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</si>
  <si>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</si>
  <si>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</si>
  <si>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</si>
  <si>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</si>
  <si>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</si>
  <si>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</si>
  <si>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</si>
  <si>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</si>
  <si>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</si>
  <si>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</si>
  <si>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</si>
  <si>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</si>
  <si>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</si>
  <si>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</si>
  <si>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</si>
  <si>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</si>
  <si>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</si>
  <si>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</si>
  <si>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</si>
  <si>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</si>
  <si>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</si>
  <si>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</si>
  <si>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</si>
  <si>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</si>
  <si>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</si>
  <si>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</si>
  <si>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</si>
  <si>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</si>
  <si>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</si>
  <si>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</si>
  <si>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</si>
  <si>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</si>
  <si>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</si>
  <si>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</si>
  <si>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</si>
  <si>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</si>
  <si>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</si>
  <si>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</si>
  <si>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</si>
  <si>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</si>
  <si>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</si>
  <si>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</si>
  <si>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</si>
  <si>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</si>
  <si>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</si>
  <si>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</si>
  <si>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</si>
  <si>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</si>
  <si>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</si>
  <si>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</si>
  <si>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</si>
  <si>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</si>
  <si>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</si>
  <si>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</si>
  <si>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</si>
  <si>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</si>
  <si>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</si>
  <si>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</si>
  <si>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</si>
  <si>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</si>
  <si>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</si>
  <si>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</si>
  <si>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</si>
  <si>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</si>
  <si>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</si>
  <si>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</si>
  <si>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</si>
  <si>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</si>
  <si>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</si>
  <si>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</si>
  <si>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</si>
  <si>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</si>
  <si>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</si>
  <si>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</si>
  <si>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</si>
  <si>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</si>
  <si>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</si>
  <si>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</si>
  <si>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</si>
  <si>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</si>
  <si>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</si>
  <si>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</si>
  <si>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</si>
  <si>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</si>
  <si>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</si>
  <si>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</si>
  <si>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</si>
  <si>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</si>
  <si>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</si>
  <si>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</si>
  <si>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</si>
  <si>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</si>
  <si>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</si>
  <si>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</si>
  <si>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</si>
  <si>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</si>
  <si>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</si>
  <si>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</si>
  <si>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</si>
  <si>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</si>
  <si>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</si>
  <si>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</si>
  <si>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</si>
  <si>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</si>
  <si>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</si>
  <si>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</si>
  <si>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</si>
  <si>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</si>
  <si>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</si>
  <si>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</si>
  <si>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</si>
  <si>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</si>
  <si>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</si>
  <si>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</si>
  <si>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</si>
  <si>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</si>
  <si>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</si>
  <si>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</si>
  <si>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</si>
  <si>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</si>
  <si>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</si>
  <si>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</si>
  <si>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</si>
  <si>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</si>
  <si>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</si>
  <si>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</si>
  <si>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</si>
  <si>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</si>
  <si>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</si>
  <si>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</si>
  <si>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</si>
  <si>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</si>
  <si>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</si>
  <si>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</si>
  <si>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</si>
  <si>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</si>
  <si>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</si>
  <si>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</si>
  <si>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</si>
  <si>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</si>
  <si>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</si>
  <si>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</si>
  <si>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</si>
  <si>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</si>
  <si>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</si>
  <si>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</si>
  <si>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</si>
  <si>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</si>
  <si>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</si>
  <si>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</si>
  <si>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</si>
  <si>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</si>
  <si>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</si>
  <si>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</si>
  <si>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</si>
  <si>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</si>
  <si>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</si>
  <si>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</si>
  <si>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</si>
  <si>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</si>
  <si>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</si>
  <si>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</si>
  <si>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</si>
  <si>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</si>
  <si>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</si>
  <si>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</si>
  <si>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</si>
  <si>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</si>
  <si>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</si>
  <si>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</si>
  <si>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</si>
  <si>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</si>
  <si>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</si>
  <si>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</si>
  <si>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</si>
  <si>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</si>
  <si>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</si>
  <si>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</si>
  <si>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</si>
  <si>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</si>
  <si>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</si>
  <si>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</si>
  <si>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</si>
  <si>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</si>
  <si>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</si>
  <si>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</si>
  <si>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</si>
  <si>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</si>
  <si>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</si>
  <si>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</si>
  <si>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</si>
  <si>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</si>
  <si>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</si>
  <si>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</si>
  <si>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</si>
  <si>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</si>
  <si>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</si>
  <si>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</si>
  <si>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</si>
  <si>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</si>
  <si>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</si>
  <si>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</si>
  <si>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</si>
  <si>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</si>
  <si>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</si>
  <si>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</si>
  <si>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</si>
  <si>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</si>
  <si>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</si>
  <si>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</si>
  <si>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</si>
  <si>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</si>
  <si>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</si>
  <si>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</si>
  <si>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</si>
  <si>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</si>
  <si>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</si>
  <si>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</si>
  <si>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</si>
  <si>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</si>
  <si>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</si>
  <si>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</si>
  <si>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</si>
  <si>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</si>
  <si>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</si>
  <si>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</si>
  <si>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</si>
  <si>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</si>
  <si>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</si>
  <si>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</si>
  <si>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</si>
  <si>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</si>
  <si>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</si>
  <si>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</si>
  <si>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</si>
  <si>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</si>
  <si>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</si>
  <si>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</si>
  <si>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</si>
  <si>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</si>
  <si>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</si>
  <si>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</si>
  <si>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</si>
  <si>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</si>
  <si>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</si>
  <si>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</si>
  <si>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</si>
  <si>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</si>
  <si>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</si>
  <si>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</si>
  <si>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</si>
  <si>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</si>
  <si>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</si>
  <si>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</si>
  <si>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</si>
  <si>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</si>
  <si>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</si>
  <si>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</si>
  <si>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</si>
  <si>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</si>
  <si>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</si>
  <si>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</si>
  <si>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</si>
  <si>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</si>
  <si>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</si>
  <si>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</si>
  <si>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</si>
  <si>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</si>
  <si>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</si>
  <si>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</si>
  <si>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</si>
  <si>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</si>
  <si>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</si>
  <si>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</si>
  <si>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</si>
  <si>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</si>
  <si>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</si>
  <si>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</si>
  <si>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</si>
  <si>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</si>
  <si>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</si>
  <si>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</si>
  <si>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</si>
  <si>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</si>
  <si>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</si>
  <si>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</si>
  <si>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</si>
  <si>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</si>
  <si>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</si>
  <si>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</si>
  <si>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</si>
  <si>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</si>
  <si>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</si>
  <si>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</si>
  <si>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</si>
  <si>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</si>
  <si>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</si>
  <si>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</si>
  <si>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</si>
  <si>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</si>
  <si>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</si>
  <si>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</si>
  <si>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</si>
  <si>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</si>
  <si>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</si>
  <si>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</si>
  <si>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</si>
  <si>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</si>
  <si>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</si>
  <si>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</si>
  <si>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</si>
  <si>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</si>
  <si>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</si>
  <si>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</si>
  <si>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</si>
  <si>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</si>
  <si>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</si>
  <si>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</si>
  <si>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</si>
  <si>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</si>
  <si>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</si>
  <si>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</si>
  <si>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</si>
  <si>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</si>
  <si>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</si>
  <si>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</si>
  <si>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</si>
  <si>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</si>
  <si>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</si>
  <si>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</si>
  <si>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</si>
  <si>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</si>
  <si>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</si>
  <si>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</si>
  <si>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</si>
  <si>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</si>
  <si>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</si>
  <si>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</si>
  <si>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</si>
  <si>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</si>
  <si>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</si>
  <si>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</si>
  <si>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</si>
  <si>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</si>
  <si>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</si>
  <si>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</si>
  <si>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</si>
  <si>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</si>
  <si>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</si>
  <si>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</si>
  <si>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</si>
  <si>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</si>
  <si>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</si>
  <si>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</si>
  <si>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</si>
  <si>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</si>
  <si>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</si>
  <si>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</si>
  <si>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</si>
  <si>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</si>
  <si>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</si>
  <si>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</si>
  <si>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</si>
  <si>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</si>
  <si>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</si>
  <si>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</si>
  <si>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</si>
  <si>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</si>
  <si>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</si>
  <si>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</si>
  <si>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</si>
  <si>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</si>
  <si>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</si>
  <si>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</si>
  <si>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</si>
  <si>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</si>
  <si>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</si>
  <si>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</si>
  <si>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</si>
  <si>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</si>
  <si>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</si>
  <si>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</si>
  <si>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</si>
  <si>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</si>
  <si>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</si>
  <si>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</si>
  <si>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</si>
  <si>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</si>
  <si>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</si>
  <si>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</si>
  <si>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</si>
  <si>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</si>
  <si>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</si>
  <si>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</si>
  <si>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</si>
  <si>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</si>
  <si>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</si>
  <si>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</si>
  <si>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</si>
  <si>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</si>
  <si>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</si>
  <si>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</si>
  <si>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</si>
  <si>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</si>
  <si>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</si>
  <si>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</si>
  <si>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</si>
  <si>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</si>
  <si>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</si>
  <si>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</si>
  <si>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</si>
  <si>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</si>
  <si>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</si>
  <si>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</si>
  <si>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</si>
  <si>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</si>
  <si>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</si>
  <si>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</si>
  <si>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</si>
  <si>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</si>
  <si>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</si>
  <si>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</si>
  <si>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</si>
  <si>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</si>
  <si>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</si>
  <si>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</si>
  <si>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</si>
  <si>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</si>
  <si>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</si>
  <si>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</si>
  <si>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</si>
  <si>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</si>
  <si>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</si>
  <si>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</si>
  <si>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</si>
  <si>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</si>
  <si>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</si>
  <si>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</si>
  <si>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</si>
  <si>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</si>
  <si>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</si>
  <si>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</si>
  <si>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</si>
  <si>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</si>
  <si>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</si>
  <si>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</si>
  <si>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</si>
  <si>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</si>
  <si>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</si>
  <si>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</si>
  <si>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</si>
  <si>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</si>
  <si>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</si>
  <si>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</si>
  <si>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</si>
  <si>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</si>
  <si>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</si>
  <si>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</si>
  <si>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</si>
  <si>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</si>
  <si>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</si>
  <si>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</si>
  <si>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</si>
  <si>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</si>
  <si>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</si>
  <si>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</si>
  <si>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</si>
  <si>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</si>
  <si>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</si>
  <si>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</si>
  <si>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</si>
  <si>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</si>
  <si>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</si>
  <si>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</si>
  <si>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</si>
  <si>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</si>
  <si>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</si>
  <si>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</si>
  <si>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</si>
  <si>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</si>
  <si>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</si>
  <si>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</si>
  <si>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</si>
  <si>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</si>
  <si>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</si>
  <si>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</si>
  <si>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</si>
  <si>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</si>
  <si>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</si>
  <si>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</si>
  <si>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</si>
  <si>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</si>
  <si>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</si>
  <si>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</si>
  <si>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</si>
  <si>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</si>
  <si>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</si>
  <si>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</si>
  <si>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</si>
  <si>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</si>
  <si>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</si>
  <si>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</si>
  <si>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</si>
  <si>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</si>
  <si>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</si>
  <si>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</si>
  <si>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</si>
  <si>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</si>
  <si>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</si>
  <si>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</si>
  <si>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</si>
  <si>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</si>
  <si>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</si>
  <si>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</si>
  <si>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</si>
  <si>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</si>
  <si>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</si>
  <si>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</si>
  <si>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</si>
  <si>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</si>
  <si>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</si>
  <si>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</si>
  <si>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</si>
  <si>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</si>
  <si>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</si>
  <si>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</si>
  <si>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</si>
  <si>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</si>
  <si>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</si>
  <si>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</si>
  <si>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</si>
  <si>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</si>
  <si>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</si>
  <si>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</si>
  <si>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</si>
  <si>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</si>
  <si>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</si>
  <si>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</si>
  <si>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</si>
  <si>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</si>
  <si>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</si>
  <si>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</si>
  <si>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</si>
  <si>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</si>
  <si>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</si>
  <si>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</si>
  <si>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</si>
  <si>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</si>
  <si>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</si>
  <si>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</si>
  <si>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</si>
  <si>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</si>
  <si>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</si>
  <si>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</si>
  <si>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</si>
  <si>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</si>
  <si>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</si>
  <si>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</si>
  <si>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</si>
  <si>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</si>
  <si>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</si>
  <si>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</si>
  <si>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</si>
  <si>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</si>
  <si>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</si>
  <si>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</si>
  <si>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</si>
  <si>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</si>
  <si>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</si>
  <si>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</si>
  <si>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</si>
  <si>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</si>
  <si>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</si>
  <si>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</si>
  <si>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</si>
  <si>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</si>
  <si>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</si>
  <si>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</si>
  <si>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</si>
  <si>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</si>
  <si>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</si>
  <si>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</si>
  <si>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</si>
  <si>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</si>
  <si>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</si>
  <si>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</si>
  <si>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</si>
  <si>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</si>
  <si>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</si>
  <si>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</si>
  <si>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</si>
  <si>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</si>
  <si>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</si>
  <si>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</si>
  <si>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</si>
  <si>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</si>
  <si>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</si>
  <si>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</si>
  <si>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</si>
  <si>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</si>
  <si>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</si>
  <si>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</si>
  <si>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</si>
  <si>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</si>
  <si>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</si>
  <si>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</si>
  <si>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</si>
  <si>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</si>
  <si>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</si>
  <si>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</si>
  <si>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</si>
  <si>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</si>
  <si>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</si>
  <si>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</si>
  <si>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</si>
  <si>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</si>
  <si>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</si>
  <si>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</si>
  <si>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</si>
  <si>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</si>
  <si>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</si>
  <si>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</si>
  <si>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</si>
  <si>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</si>
  <si>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</si>
  <si>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</si>
  <si>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</si>
  <si>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</si>
  <si>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</si>
  <si>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</si>
  <si>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</si>
  <si>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</si>
  <si>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</si>
  <si>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</si>
  <si>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</si>
  <si>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</si>
  <si>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</si>
  <si>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</si>
  <si>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</si>
  <si>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</si>
  <si>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</si>
  <si>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</si>
  <si>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</si>
  <si>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</si>
  <si>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</si>
  <si>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</si>
  <si>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</si>
  <si>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</si>
  <si>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</si>
  <si>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</si>
  <si>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</si>
  <si>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</si>
  <si>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</si>
  <si>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</si>
  <si>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</si>
  <si>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</si>
  <si>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</si>
  <si>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</si>
  <si>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</si>
  <si>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</si>
  <si>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</si>
  <si>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</si>
  <si>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</si>
  <si>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</si>
  <si>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</si>
  <si>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</si>
  <si>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</si>
  <si>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</si>
  <si>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</si>
  <si>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</si>
  <si>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</si>
  <si>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</si>
  <si>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</si>
  <si>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</si>
  <si>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</si>
  <si>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</si>
  <si>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</si>
  <si>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</si>
  <si>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</si>
  <si>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</si>
  <si>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</si>
  <si>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</si>
  <si>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</si>
  <si>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</si>
  <si>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</si>
  <si>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</si>
  <si>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</si>
  <si>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</si>
  <si>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</si>
  <si>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</si>
  <si>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</si>
  <si>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</si>
  <si>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</si>
  <si>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</si>
  <si>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</si>
  <si>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</si>
  <si>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</si>
  <si>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</si>
  <si>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</si>
  <si>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</si>
  <si>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</si>
  <si>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</si>
  <si>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</si>
  <si>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</si>
  <si>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</si>
  <si>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</si>
  <si>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</si>
  <si>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</si>
  <si>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</si>
  <si>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</si>
  <si>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</si>
  <si>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</si>
  <si>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</si>
  <si>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</si>
  <si>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</si>
  <si>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</si>
  <si>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</si>
  <si>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</si>
  <si>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</si>
  <si>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</si>
  <si>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</si>
  <si>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</si>
  <si>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</si>
  <si>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</si>
  <si>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</si>
  <si>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</si>
  <si>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</si>
  <si>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</si>
  <si>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</si>
  <si>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</si>
  <si>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</si>
  <si>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</si>
  <si>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</si>
  <si>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</si>
  <si>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</si>
  <si>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</si>
  <si>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</si>
  <si>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</si>
  <si>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</si>
  <si>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</si>
  <si>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</si>
  <si>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</si>
  <si>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</si>
  <si>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</si>
  <si>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</si>
  <si>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</si>
  <si>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</si>
  <si>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</si>
  <si>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</si>
  <si>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</si>
  <si>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</si>
  <si>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</si>
  <si>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</si>
  <si>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</si>
  <si>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</si>
  <si>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</si>
  <si>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</si>
  <si>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</si>
  <si>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</si>
  <si>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</si>
  <si>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</si>
  <si>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</si>
  <si>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</si>
  <si>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</si>
  <si>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</si>
  <si>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</si>
  <si>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</si>
  <si>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</si>
  <si>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</si>
  <si>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</si>
  <si>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</si>
  <si>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</si>
  <si>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</si>
  <si>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</si>
  <si>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</si>
  <si>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</si>
  <si>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</si>
  <si>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</si>
  <si>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</si>
  <si>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</si>
  <si>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</si>
  <si>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</si>
  <si>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</si>
  <si>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</si>
  <si>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</si>
  <si>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</si>
  <si>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</si>
  <si>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</si>
  <si>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</si>
  <si>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</si>
  <si>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</si>
  <si>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</si>
  <si>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</si>
  <si>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</si>
  <si>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</si>
  <si>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</si>
  <si>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</si>
  <si>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</si>
  <si>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</si>
  <si>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</si>
  <si>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</si>
  <si>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</si>
  <si>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</si>
  <si>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</si>
  <si>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</si>
  <si>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</si>
  <si>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</si>
  <si>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</si>
  <si>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</si>
  <si>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</si>
  <si>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</si>
  <si>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</si>
  <si>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</si>
  <si>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</si>
  <si>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</si>
  <si>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</si>
  <si>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</si>
  <si>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</si>
  <si>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</si>
  <si>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</si>
  <si>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</si>
  <si>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</si>
  <si>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</si>
  <si>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</si>
  <si>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</si>
  <si>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</si>
  <si>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</si>
  <si>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</si>
  <si>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</si>
  <si>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</si>
  <si>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</si>
  <si>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</si>
  <si>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</si>
  <si>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</si>
  <si>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</si>
  <si>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</si>
  <si>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</si>
  <si>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</si>
  <si>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</si>
  <si>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</si>
  <si>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</si>
  <si>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</si>
  <si>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</si>
  <si>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</si>
  <si>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</si>
  <si>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</si>
  <si>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</si>
  <si>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</si>
  <si>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</si>
  <si>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</si>
  <si>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</si>
  <si>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</si>
  <si>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</si>
  <si>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</si>
  <si>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</si>
  <si>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</si>
  <si>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</si>
  <si>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</si>
  <si>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</si>
  <si>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</si>
  <si>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</si>
  <si>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</si>
  <si>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</si>
  <si>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</si>
  <si>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</si>
  <si>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</si>
  <si>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</si>
  <si>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</si>
  <si>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</si>
  <si>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</si>
  <si>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</si>
  <si>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</si>
  <si>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</si>
  <si>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</si>
  <si>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</si>
  <si>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</si>
  <si>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</si>
  <si>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</si>
  <si>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</si>
  <si>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</si>
  <si>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</si>
  <si>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</si>
  <si>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</si>
  <si>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</si>
  <si>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</si>
  <si>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</si>
  <si>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</si>
  <si>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</si>
  <si>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</si>
  <si>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</si>
  <si>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</si>
  <si>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</si>
  <si>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</si>
  <si>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</si>
  <si>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</si>
  <si>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</si>
  <si>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</si>
  <si>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</si>
  <si>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</si>
  <si>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</si>
  <si>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</si>
  <si>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</si>
  <si>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</si>
  <si>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</si>
  <si>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</si>
  <si>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</si>
  <si>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</si>
  <si>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</si>
  <si>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</si>
  <si>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</si>
  <si>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</si>
  <si>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</si>
  <si>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</si>
  <si>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</si>
  <si>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</si>
  <si>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</si>
  <si>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</si>
  <si>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</si>
  <si>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</si>
  <si>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</si>
  <si>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</si>
  <si>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</si>
  <si>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</si>
  <si>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</si>
  <si>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</si>
  <si>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</si>
  <si>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</si>
  <si>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</si>
  <si>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</si>
  <si>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</si>
  <si>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</si>
  <si>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</si>
  <si>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</si>
  <si>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</si>
  <si>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</si>
  <si>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</si>
  <si>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</si>
  <si>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</si>
  <si>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</si>
  <si>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</si>
  <si>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</si>
  <si>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</si>
  <si>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</si>
  <si>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</si>
  <si>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</si>
  <si>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</si>
  <si>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</si>
  <si>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</si>
  <si>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</si>
  <si>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</si>
  <si>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</si>
  <si>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</si>
  <si>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</si>
  <si>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</si>
  <si>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</si>
  <si>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</si>
  <si>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</si>
  <si>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</si>
  <si>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</si>
  <si>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</si>
  <si>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</si>
  <si>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</si>
  <si>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</si>
  <si>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</si>
  <si>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</si>
  <si>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</si>
  <si>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</si>
  <si>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</si>
  <si>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</si>
  <si>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</si>
  <si>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</si>
  <si>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</si>
  <si>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</si>
  <si>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</si>
  <si>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</si>
  <si>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</si>
  <si>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</si>
  <si>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</si>
  <si>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</si>
  <si>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</si>
  <si>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</si>
  <si>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</si>
  <si>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</si>
  <si>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</si>
  <si>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</si>
  <si>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</si>
  <si>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</si>
  <si>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</si>
  <si>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</si>
  <si>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</si>
  <si>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</si>
  <si>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</si>
  <si>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</si>
  <si>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</si>
  <si>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</si>
  <si>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</si>
  <si>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</si>
  <si>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</si>
  <si>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</si>
  <si>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</si>
  <si>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</si>
  <si>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</si>
  <si>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</si>
  <si>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</si>
  <si>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</si>
  <si>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</si>
  <si>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</si>
  <si>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</si>
  <si>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</si>
  <si>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</si>
  <si>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</si>
  <si>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</si>
  <si>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</si>
  <si>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</si>
  <si>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</si>
  <si>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</si>
  <si>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</si>
  <si>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</si>
  <si>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</si>
  <si>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</si>
  <si>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</si>
  <si>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</si>
  <si>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</si>
  <si>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</si>
  <si>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</si>
  <si>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</si>
  <si>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</si>
  <si>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</si>
  <si>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</si>
  <si>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</si>
  <si>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</si>
  <si>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</si>
  <si>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</si>
  <si>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</si>
  <si>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</si>
  <si>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</si>
  <si>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</si>
  <si>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</si>
  <si>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</si>
  <si>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</si>
  <si>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</si>
  <si>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</si>
  <si>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</si>
  <si>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</si>
  <si>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</si>
  <si>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</si>
  <si>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</si>
  <si>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</si>
  <si>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</si>
  <si>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</si>
  <si>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</si>
  <si>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</si>
  <si>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</si>
  <si>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</si>
  <si>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</si>
  <si>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</si>
  <si>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</si>
  <si>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</si>
  <si>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</si>
  <si>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</si>
  <si>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</si>
  <si>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</si>
  <si>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</si>
  <si>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</si>
  <si>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</si>
  <si>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</si>
  <si>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</si>
  <si>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</si>
  <si>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</si>
  <si>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</si>
  <si>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</si>
  <si>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</si>
  <si>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</si>
  <si>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</si>
  <si>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</si>
  <si>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</si>
  <si>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</si>
  <si>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</si>
  <si>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</si>
  <si>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</si>
  <si>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</si>
  <si>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</si>
  <si>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</si>
  <si>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</si>
  <si>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</si>
  <si>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</si>
  <si>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</si>
  <si>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</si>
  <si>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</si>
  <si>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</si>
  <si>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</si>
  <si>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</si>
  <si>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</si>
  <si>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</si>
  <si>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</si>
  <si>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</si>
  <si>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</si>
  <si>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</si>
  <si>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</si>
  <si>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</si>
  <si>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</si>
  <si>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</si>
  <si>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</si>
  <si>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</si>
  <si>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</si>
  <si>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</si>
  <si>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</si>
  <si>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</si>
  <si>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</si>
  <si>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</si>
  <si>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</si>
  <si>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</si>
  <si>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</si>
  <si>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</si>
  <si>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</si>
  <si>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</si>
  <si>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</si>
  <si>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</si>
  <si>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</si>
  <si>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</si>
  <si>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</si>
  <si>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</si>
  <si>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</si>
  <si>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</si>
  <si>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</si>
  <si>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</si>
  <si>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</si>
  <si>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</si>
  <si>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</si>
  <si>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</si>
  <si>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</si>
  <si>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</si>
  <si>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</si>
  <si>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</si>
  <si>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</si>
  <si>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</si>
  <si>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</si>
  <si>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</si>
  <si>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</si>
  <si>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</si>
  <si>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</si>
  <si>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</si>
  <si>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</si>
  <si>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</si>
  <si>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</si>
  <si>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</si>
  <si>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</si>
  <si>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</si>
  <si>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</si>
  <si>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</si>
  <si>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</si>
  <si>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</si>
  <si>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</si>
  <si>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</si>
  <si>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</si>
  <si>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</si>
  <si>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</si>
  <si>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</si>
  <si>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</si>
  <si>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</si>
  <si>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</si>
  <si>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</si>
  <si>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</si>
  <si>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</si>
  <si>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</si>
  <si>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</si>
  <si>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</si>
  <si>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</si>
  <si>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</si>
  <si>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</si>
  <si>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</si>
  <si>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</si>
  <si>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</si>
  <si>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</si>
  <si>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</si>
  <si>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</si>
  <si>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</si>
  <si>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</si>
  <si>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</si>
  <si>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</si>
  <si>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</si>
  <si>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</si>
  <si>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</si>
  <si>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</si>
  <si>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</si>
  <si>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</si>
  <si>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</si>
  <si>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</si>
  <si>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</si>
  <si>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</si>
  <si>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</si>
  <si>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</si>
  <si>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</si>
  <si>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</si>
  <si>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</si>
  <si>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</si>
  <si>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</si>
  <si>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</si>
  <si>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</si>
  <si>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</si>
  <si>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</si>
  <si>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</si>
  <si>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</si>
  <si>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</si>
  <si>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</si>
  <si>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</si>
  <si>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</si>
  <si>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</si>
  <si>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</si>
  <si>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</si>
  <si>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</si>
  <si>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</si>
  <si>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</si>
  <si>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</si>
  <si>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</si>
  <si>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</si>
  <si>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</si>
  <si>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</si>
  <si>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</si>
  <si>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</si>
  <si>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</si>
  <si>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</si>
  <si>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</si>
  <si>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</si>
  <si>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</si>
  <si>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</si>
  <si>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</si>
  <si>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</si>
  <si>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</si>
  <si>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</si>
  <si>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</si>
  <si>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</si>
  <si>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</si>
  <si>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</si>
  <si>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</si>
  <si>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</si>
  <si>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</si>
  <si>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</si>
  <si>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</si>
  <si>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</si>
  <si>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</si>
  <si>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</si>
  <si>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</si>
  <si>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</si>
  <si>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</si>
  <si>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</si>
  <si>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</si>
  <si>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</si>
  <si>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</si>
  <si>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</si>
  <si>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</si>
  <si>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</si>
  <si>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</si>
  <si>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</si>
  <si>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</si>
  <si>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</si>
  <si>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</si>
  <si>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</si>
  <si>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</si>
  <si>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</si>
  <si>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</si>
  <si>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</si>
  <si>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</si>
  <si>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</si>
  <si>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</si>
  <si>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</si>
  <si>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</si>
  <si>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</si>
  <si>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</si>
  <si>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</si>
  <si>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</si>
  <si>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</si>
  <si>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</si>
  <si>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</si>
  <si>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</si>
  <si>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</si>
  <si>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</si>
  <si>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</si>
  <si>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</si>
  <si>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</si>
  <si>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</si>
  <si>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</si>
  <si>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</si>
  <si>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</si>
  <si>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</si>
  <si>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</si>
  <si>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</si>
  <si>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</si>
  <si>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</si>
  <si>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</si>
  <si>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</si>
  <si>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</si>
  <si>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</si>
  <si>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</si>
  <si>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</si>
  <si>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</si>
  <si>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</si>
  <si>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</si>
  <si>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</si>
  <si>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</si>
  <si>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</si>
  <si>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</si>
  <si>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</si>
  <si>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</si>
  <si>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</si>
  <si>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</si>
  <si>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</si>
  <si>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</si>
  <si>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</si>
  <si>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</si>
  <si>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</si>
  <si>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</si>
  <si>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</si>
  <si>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</si>
  <si>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</si>
  <si>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</si>
  <si>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</si>
  <si>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</si>
  <si>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</si>
  <si>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</si>
  <si>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</si>
  <si>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</si>
  <si>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</si>
  <si>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</si>
  <si>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</si>
  <si>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</si>
  <si>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</si>
  <si>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</si>
  <si>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</si>
  <si>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</si>
  <si>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</si>
  <si>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</si>
  <si>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</si>
  <si>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</si>
  <si>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</si>
  <si>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</si>
  <si>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</si>
  <si>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</si>
  <si>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</si>
  <si>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</si>
  <si>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</si>
  <si>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</si>
  <si>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</si>
  <si>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</si>
  <si>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</si>
  <si>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</si>
  <si>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</si>
  <si>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</si>
  <si>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</si>
  <si>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</si>
  <si>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</si>
  <si>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</si>
  <si>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</si>
  <si>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</si>
  <si>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</si>
  <si>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</si>
  <si>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</si>
  <si>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</si>
  <si>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</si>
  <si>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</si>
  <si>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</si>
  <si>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</si>
  <si>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</si>
  <si>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</si>
  <si>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</si>
  <si>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</si>
  <si>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</si>
  <si>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</si>
  <si>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</si>
  <si>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</si>
  <si>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</si>
  <si>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</si>
  <si>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</si>
  <si>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</si>
  <si>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</si>
  <si>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</si>
  <si>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</si>
  <si>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</si>
  <si>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</si>
  <si>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</si>
  <si>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</si>
  <si>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</si>
  <si>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</si>
  <si>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</si>
  <si>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</si>
  <si>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</si>
  <si>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</si>
  <si>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</si>
  <si>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</si>
  <si>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</si>
  <si>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</si>
  <si>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</si>
  <si>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</si>
  <si>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</si>
  <si>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</si>
  <si>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</si>
  <si>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</si>
  <si>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</si>
  <si>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</si>
  <si>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</si>
  <si>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</si>
  <si>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</si>
  <si>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</si>
  <si>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</si>
  <si>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</si>
  <si>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</si>
  <si>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</si>
  <si>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</si>
  <si>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</si>
  <si>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</si>
  <si>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</si>
  <si>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</si>
  <si>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</si>
  <si>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</si>
  <si>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</si>
  <si>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</si>
  <si>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</si>
  <si>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</si>
  <si>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</si>
  <si>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</si>
  <si>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</si>
  <si>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</si>
  <si>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</si>
  <si>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</si>
  <si>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</si>
  <si>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</si>
  <si>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</si>
  <si>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</si>
  <si>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</si>
  <si>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</si>
  <si>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</si>
  <si>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</si>
  <si>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</si>
  <si>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</si>
  <si>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</si>
  <si>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</si>
  <si>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</si>
  <si>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</si>
  <si>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</si>
  <si>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</si>
  <si>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</si>
  <si>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</si>
  <si>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</si>
  <si>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</si>
  <si>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</si>
  <si>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</si>
  <si>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</si>
  <si>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</si>
  <si>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</si>
  <si>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</si>
  <si>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</si>
  <si>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</si>
  <si>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</si>
  <si>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</si>
  <si>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</si>
  <si>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</si>
  <si>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</si>
  <si>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</si>
  <si>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</si>
  <si>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</si>
  <si>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</si>
  <si>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</si>
  <si>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</si>
  <si>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</si>
  <si>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</si>
  <si>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</si>
  <si>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</si>
  <si>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</si>
  <si>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</si>
  <si>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</si>
  <si>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</si>
  <si>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</si>
  <si>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</si>
  <si>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</si>
  <si>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</si>
  <si>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</si>
  <si>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</si>
  <si>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</si>
  <si>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</si>
  <si>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</si>
  <si>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</si>
  <si>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</si>
  <si>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</si>
  <si>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</si>
  <si>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</si>
  <si>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</si>
  <si>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</si>
  <si>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</si>
  <si>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</si>
  <si>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</si>
  <si>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</si>
  <si>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</si>
  <si>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</si>
  <si>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</si>
  <si>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</si>
  <si>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</si>
  <si>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</si>
  <si>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</si>
  <si>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</si>
  <si>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</si>
  <si>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</si>
  <si>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</si>
  <si>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</si>
  <si>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</si>
  <si>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</si>
  <si>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</si>
  <si>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</si>
  <si>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</si>
  <si>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</si>
  <si>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</si>
  <si>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</si>
  <si>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</si>
  <si>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</si>
  <si>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</si>
  <si>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</si>
  <si>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</si>
  <si>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</si>
  <si>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</si>
  <si>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</si>
  <si>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</si>
  <si>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</si>
  <si>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</si>
  <si>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</si>
  <si>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</si>
  <si>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</si>
  <si>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</si>
  <si>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</si>
  <si>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</si>
  <si>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</si>
  <si>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</si>
  <si>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</si>
  <si>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</si>
  <si>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</si>
  <si>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</si>
  <si>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</si>
  <si>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</si>
  <si>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</si>
  <si>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</si>
  <si>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</si>
  <si>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</si>
  <si>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</si>
  <si>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</si>
  <si>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</si>
  <si>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</si>
  <si>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</si>
  <si>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</si>
  <si>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</si>
  <si>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</si>
  <si>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</si>
  <si>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</si>
  <si>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</si>
  <si>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</si>
  <si>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</si>
  <si>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</si>
  <si>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</si>
  <si>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</si>
  <si>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</si>
  <si>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</si>
  <si>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</si>
  <si>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</si>
  <si>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</si>
  <si>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</si>
  <si>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</si>
  <si>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</si>
  <si>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</si>
  <si>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</si>
  <si>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</si>
  <si>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</si>
  <si>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</si>
  <si>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</si>
  <si>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</si>
  <si>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</si>
  <si>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</si>
  <si>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</si>
  <si>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</si>
  <si>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</si>
  <si>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</si>
  <si>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</si>
  <si>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</si>
  <si>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</si>
  <si>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</si>
  <si>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</si>
  <si>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</si>
  <si>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</si>
  <si>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</si>
  <si>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</si>
  <si>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</si>
  <si>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</si>
  <si>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</si>
  <si>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</si>
  <si>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</si>
  <si>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</si>
  <si>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</si>
  <si>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</si>
  <si>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</si>
  <si>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</si>
  <si>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</si>
  <si>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</si>
  <si>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</si>
  <si>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</si>
  <si>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</si>
  <si>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</si>
  <si>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</si>
  <si>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</si>
  <si>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</si>
  <si>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</si>
  <si>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</si>
  <si>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</si>
  <si>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</si>
  <si>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</si>
  <si>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</si>
  <si>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</si>
  <si>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</si>
  <si>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</si>
  <si>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</si>
  <si>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</si>
  <si>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</si>
  <si>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</si>
  <si>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</si>
  <si>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</si>
  <si>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</si>
  <si>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</si>
  <si>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</si>
  <si>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</si>
  <si>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</si>
  <si>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</si>
  <si>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</si>
  <si>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</si>
  <si>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</si>
  <si>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</si>
  <si>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</si>
  <si>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</si>
  <si>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</si>
  <si>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</si>
  <si>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</si>
  <si>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</si>
  <si>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</si>
  <si>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</si>
  <si>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</si>
  <si>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</si>
  <si>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</si>
  <si>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</si>
  <si>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</si>
  <si>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</si>
  <si>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</si>
  <si>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</si>
  <si>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</si>
  <si>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</si>
  <si>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</si>
  <si>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</si>
  <si>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</si>
  <si>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</si>
  <si>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</si>
  <si>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</si>
  <si>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</si>
  <si>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</si>
  <si>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</si>
  <si>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</si>
  <si>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</si>
  <si>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</si>
  <si>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</si>
  <si>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</si>
  <si>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</si>
  <si>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</si>
  <si>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</si>
  <si>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</si>
  <si>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</si>
  <si>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</si>
  <si>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</si>
  <si>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</si>
  <si>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</si>
  <si>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</si>
  <si>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</si>
  <si>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</si>
  <si>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</si>
  <si>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</si>
  <si>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</si>
  <si>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</si>
  <si>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</si>
  <si>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</si>
  <si>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</si>
  <si>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</si>
  <si>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</si>
  <si>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</si>
  <si>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</si>
  <si>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</si>
  <si>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</si>
  <si>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</si>
  <si>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</si>
  <si>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</si>
  <si>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</si>
  <si>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</si>
  <si>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</si>
  <si>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</si>
  <si>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</si>
  <si>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</si>
  <si>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</si>
  <si>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</si>
  <si>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</si>
  <si>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</si>
  <si>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</si>
  <si>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</si>
  <si>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</si>
  <si>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</si>
  <si>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</si>
  <si>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</si>
  <si>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</si>
  <si>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</si>
  <si>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</si>
  <si>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</si>
  <si>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</si>
  <si>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</si>
  <si>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</si>
  <si>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</si>
  <si>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</si>
  <si>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</si>
  <si>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</si>
  <si>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</si>
  <si>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</si>
  <si>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</si>
  <si>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</si>
  <si>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</si>
  <si>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</si>
  <si>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</si>
  <si>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</si>
  <si>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</si>
  <si>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</si>
  <si>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</si>
  <si>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</si>
  <si>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</si>
  <si>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</si>
  <si>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</si>
  <si>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</si>
  <si>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</si>
  <si>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</si>
  <si>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</si>
  <si>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</si>
  <si>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</si>
  <si>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</si>
  <si>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</si>
  <si>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</si>
  <si>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</si>
  <si>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</si>
  <si>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</si>
  <si>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</si>
  <si>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</si>
  <si>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</si>
  <si>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</si>
  <si>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</si>
  <si>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</si>
  <si>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</si>
  <si>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</si>
  <si>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</si>
  <si>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</si>
  <si>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</si>
  <si>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</si>
  <si>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</si>
  <si>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</si>
  <si>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</si>
  <si>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</si>
  <si>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</si>
  <si>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</si>
  <si>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</si>
  <si>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</si>
  <si>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</si>
  <si>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</si>
  <si>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</si>
  <si>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</si>
  <si>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</si>
  <si>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</si>
  <si>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</si>
  <si>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</si>
  <si>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</si>
  <si>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</si>
  <si>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</si>
  <si>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</si>
  <si>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</si>
  <si>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</si>
  <si>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</si>
  <si>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</si>
  <si>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</si>
  <si>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</si>
  <si>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</si>
  <si>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</si>
  <si>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</si>
  <si>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</si>
  <si>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</si>
  <si>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</si>
  <si>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</si>
  <si>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</si>
  <si>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</si>
  <si>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</si>
  <si>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</si>
  <si>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</si>
  <si>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</si>
  <si>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</si>
  <si>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</si>
  <si>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</si>
  <si>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</si>
  <si>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</si>
  <si>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</si>
  <si>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</si>
  <si>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</si>
  <si>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</si>
  <si>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</si>
  <si>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</si>
  <si>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</si>
  <si>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</si>
  <si>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</si>
  <si>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</si>
  <si>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</si>
  <si>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</si>
  <si>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</si>
  <si>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</si>
  <si>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</si>
  <si>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</si>
  <si>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</si>
  <si>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</si>
  <si>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</si>
  <si>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</si>
  <si>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</si>
  <si>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</si>
  <si>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</si>
  <si>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</si>
  <si>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</si>
  <si>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</si>
  <si>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</si>
  <si>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</si>
  <si>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</si>
  <si>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</si>
  <si>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</si>
  <si>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</si>
  <si>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</si>
  <si>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</si>
  <si>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</si>
  <si>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</si>
  <si>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</si>
  <si>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</si>
  <si>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</si>
  <si>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</si>
  <si>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</si>
  <si>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</si>
  <si>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</si>
  <si>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</si>
  <si>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</si>
  <si>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</si>
  <si>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</si>
  <si>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</si>
  <si>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</si>
  <si>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</si>
  <si>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</si>
  <si>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</si>
  <si>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</si>
  <si>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</si>
  <si>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</si>
  <si>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</si>
  <si>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</si>
  <si>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</si>
  <si>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</si>
  <si>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</si>
  <si>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</si>
  <si>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</si>
  <si>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</si>
  <si>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</si>
  <si>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</si>
  <si>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</si>
  <si>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</si>
  <si>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</si>
  <si>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</si>
  <si>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</si>
  <si>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</si>
  <si>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</si>
  <si>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</si>
  <si>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</si>
  <si>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</si>
  <si>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</si>
  <si>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</si>
  <si>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</si>
  <si>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</si>
  <si>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</si>
  <si>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</si>
  <si>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</si>
  <si>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</si>
  <si>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</si>
  <si>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</si>
  <si>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</si>
  <si>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</si>
  <si>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</si>
  <si>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</si>
  <si>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</si>
  <si>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</si>
  <si>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</si>
  <si>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</si>
  <si>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</si>
  <si>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</si>
  <si>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</si>
  <si>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</si>
  <si>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</si>
  <si>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</si>
  <si>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</si>
  <si>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</si>
  <si>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</si>
  <si>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</si>
  <si>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</si>
  <si>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</si>
  <si>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</si>
  <si>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</si>
  <si>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</si>
  <si>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</si>
  <si>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</si>
  <si>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</si>
  <si>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</si>
  <si>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</si>
  <si>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</si>
  <si>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</si>
  <si>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</si>
  <si>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</si>
  <si>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</si>
  <si>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</si>
  <si>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</si>
  <si>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</si>
  <si>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</si>
  <si>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</si>
  <si>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</si>
  <si>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</si>
  <si>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</si>
  <si>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</si>
  <si>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Successful </t>
  </si>
  <si>
    <t>Failed</t>
  </si>
  <si>
    <t>Mean Goal</t>
  </si>
  <si>
    <t>Medium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</si>
  <si>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</si>
  <si>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</si>
  <si>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</si>
  <si>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</si>
  <si>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</si>
  <si>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</si>
  <si>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</si>
  <si>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</si>
  <si>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</si>
  <si>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</si>
  <si>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 xml:space="preserve">Years 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</si>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</sst>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-[$$-1009]* #,##0.00_-;\-[$$-1009]* #,##0.00_-;_-[$$-1009]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0"/>
      <color rgb="FF2B2B2B"/>
      <name val="Monaco"/>
      <family val="2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165" fontId="1" fillId="0" borderId="0" xfId="1" applyNumberFormat="1" applyFont="1"/>
    <xf numFmtId="165" fontId="4" fillId="0" borderId="0" xfId="1" applyNumberFormat="1" applyFont="1"/>
    <xf numFmtId="165" fontId="0" fillId="0" borderId="0" xfId="1" applyNumberFormat="1" applyFont="1"/>
    <xf numFmtId="2" fontId="0" fillId="0" borderId="0" xfId="0" applyNumberFormat="1"/>
    <xf numFmtId="166" fontId="6" fillId="0" borderId="0" xfId="1" applyNumberFormat="1" applyFont="1"/>
    <xf numFmtId="166" fontId="0" fillId="0" borderId="0" xfId="1" applyNumberFormat="1" applyFont="1"/>
    <xf numFmtId="0" fontId="5" fillId="0" borderId="0" xfId="1" applyNumberFormat="1" applyFont="1"/>
    <xf numFmtId="9" fontId="1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layout>
        <c:manualLayout>
          <c:xMode val="edge"/>
          <c:yMode val="edge"/>
          <c:x val="0.43297368421052629"/>
          <c:y val="4.67836257309941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962339009949341E-2"/>
          <c:y val="0.14403125"/>
          <c:w val="0.90840200207532196"/>
          <c:h val="0.71198941929133863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27-A540-A571-3D80E8935007}"/>
            </c:ext>
          </c:extLst>
        </c:ser>
        <c:ser>
          <c:idx val="5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27-A540-A571-3D80E8935007}"/>
            </c:ext>
          </c:extLst>
        </c:ser>
        <c:ser>
          <c:idx val="6"/>
          <c:order val="2"/>
          <c:tx>
            <c:strRef>
              <c:f>'Outcomes Based on Goals 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27-A540-A571-3D80E8935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672096"/>
        <c:axId val="1898502560"/>
      </c:lineChart>
      <c:catAx>
        <c:axId val="18986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502560"/>
        <c:crosses val="autoZero"/>
        <c:auto val="1"/>
        <c:lblAlgn val="ctr"/>
        <c:lblOffset val="100"/>
        <c:noMultiLvlLbl val="0"/>
      </c:catAx>
      <c:valAx>
        <c:axId val="18985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6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8345148897910255"/>
          <c:y val="7.2992700729927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111111111111106E-2"/>
          <c:y val="0.20823208230358067"/>
          <c:w val="0.72616434623872717"/>
          <c:h val="0.6844068624633599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E-8541-80B9-5650CD1B4222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E-8541-80B9-5650CD1B4222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E-8541-80B9-5650CD1B4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708976"/>
        <c:axId val="1902756528"/>
      </c:lineChart>
      <c:catAx>
        <c:axId val="1957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756528"/>
        <c:crosses val="autoZero"/>
        <c:auto val="1"/>
        <c:lblAlgn val="ctr"/>
        <c:lblOffset val="100"/>
        <c:noMultiLvlLbl val="0"/>
      </c:catAx>
      <c:valAx>
        <c:axId val="19027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0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Date!PivotTable4</c:name>
    <c:fmtId val="1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16940475033213"/>
          <c:y val="0.17810218978102191"/>
          <c:w val="0.68347419072615923"/>
          <c:h val="0.622778780389677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B-E94B-884B-63006D6E1C20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CB-E94B-884B-63006D6E1C20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CB-E94B-884B-63006D6E1C20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CB-E94B-884B-63006D6E1C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86003904"/>
        <c:axId val="286005552"/>
      </c:lineChart>
      <c:catAx>
        <c:axId val="2860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005552"/>
        <c:crosses val="autoZero"/>
        <c:auto val="1"/>
        <c:lblAlgn val="ctr"/>
        <c:lblOffset val="100"/>
        <c:noMultiLvlLbl val="0"/>
      </c:catAx>
      <c:valAx>
        <c:axId val="2860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00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527180091793338"/>
          <c:y val="4.64684014869888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679382991564564E-2"/>
          <c:y val="0.15055762081784388"/>
          <c:w val="0.80421421252824676"/>
          <c:h val="0.806322922459971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E-9C47-9EAE-1CC339A98F0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CE-9C47-9EAE-1CC339A98F0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CE-9C47-9EAE-1CC339A98F0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6CE-9C47-9EAE-1CC339A98F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14019167"/>
        <c:axId val="710678416"/>
      </c:barChart>
      <c:catAx>
        <c:axId val="101401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78416"/>
        <c:crosses val="autoZero"/>
        <c:auto val="1"/>
        <c:lblAlgn val="ctr"/>
        <c:lblOffset val="100"/>
        <c:noMultiLvlLbl val="0"/>
      </c:catAx>
      <c:valAx>
        <c:axId val="71067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1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356213625470728E-2"/>
          <c:y val="0.15053763440860216"/>
          <c:w val="0.7720742896268401"/>
          <c:h val="0.647296346021263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3-6842-BF95-D8E86F149F2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53-6842-BF95-D8E86F149F2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53-6842-BF95-D8E86F149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876688"/>
        <c:axId val="285867008"/>
      </c:barChart>
      <c:catAx>
        <c:axId val="2858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67008"/>
        <c:crosses val="autoZero"/>
        <c:auto val="1"/>
        <c:lblAlgn val="ctr"/>
        <c:lblOffset val="100"/>
        <c:noMultiLvlLbl val="0"/>
      </c:catAx>
      <c:valAx>
        <c:axId val="28586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76688"/>
        <c:crosses val="autoZero"/>
        <c:crossBetween val="between"/>
      </c:valAx>
      <c:spPr>
        <a:noFill/>
        <a:ln>
          <a:solidFill>
            <a:schemeClr val="accent1">
              <a:alpha val="30668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19866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13</xdr:row>
      <xdr:rowOff>177800</xdr:rowOff>
    </xdr:from>
    <xdr:to>
      <xdr:col>17</xdr:col>
      <xdr:colOff>190500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3E261-72EF-0C3A-1EF4-85B014C10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12</xdr:row>
      <xdr:rowOff>0</xdr:rowOff>
    </xdr:from>
    <xdr:to>
      <xdr:col>10</xdr:col>
      <xdr:colOff>584200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9C852-C53B-BF65-8E91-CAD5571AB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7</xdr:row>
      <xdr:rowOff>139700</xdr:rowOff>
    </xdr:from>
    <xdr:to>
      <xdr:col>16</xdr:col>
      <xdr:colOff>0</xdr:colOff>
      <xdr:row>30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F6778-AD4B-BD80-0448-BEA6CC4C2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3</xdr:row>
      <xdr:rowOff>38100</xdr:rowOff>
    </xdr:from>
    <xdr:to>
      <xdr:col>16</xdr:col>
      <xdr:colOff>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E6588-21B6-1EE0-5087-D67B3DF35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8</xdr:row>
      <xdr:rowOff>88900</xdr:rowOff>
    </xdr:from>
    <xdr:to>
      <xdr:col>15</xdr:col>
      <xdr:colOff>101600</xdr:colOff>
      <xdr:row>33</xdr:row>
      <xdr:rowOff>63500</xdr:rowOff>
    </xdr:to>
    <xdr:graphicFrame macro="">
      <xdr:nvGraphicFramePr>
        <xdr:cNvPr id="2" name="Chart.png">
          <a:extLst>
            <a:ext uri="{FF2B5EF4-FFF2-40B4-BE49-F238E27FC236}">
              <a16:creationId xmlns:a16="http://schemas.microsoft.com/office/drawing/2014/main" id="{1D84A125-0185-6BA7-A43C-1AB4CF630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a Perez" refreshedDate="44894.569392476849" createdVersion="8" refreshedVersion="8" minRefreshableVersion="3" recordCount="4114" xr:uid="{DBA5D47D-BD83-384B-A7B9-D3F98FF8A5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a Perez" refreshedDate="44894.629153703703" createdVersion="8" refreshedVersion="8" minRefreshableVersion="3" recordCount="4114" xr:uid="{FA65D0BC-79E8-8641-98FB-2172312F2D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a Perez" refreshedDate="44899.975762499998" createdVersion="8" refreshedVersion="8" minRefreshableVersion="3" recordCount="4114" xr:uid="{5CB5E216-0780-374A-8278-F29428D6DEA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30C43-E822-094E-9C01-FF3B8E950BE0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89AEE-E455-C647-9E7F-71BBD1ACA89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8966B-8486-7A49-B88E-ADC69F6A05B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C33E5-948C-394C-B883-7C3FBD0A274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15922-1996-6749-95B8-054B17E722D6}">
  <dimension ref="A1:H13"/>
  <sheetViews>
    <sheetView tabSelected="1" workbookViewId="0">
      <selection activeCell="K9" sqref="K9"/>
    </sheetView>
  </sheetViews>
  <sheetFormatPr baseColWidth="10" defaultRowHeight="15" x14ac:dyDescent="0.2"/>
  <cols>
    <col min="1" max="1" width="15.33203125" style="2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style="28" bestFit="1" customWidth="1"/>
    <col min="7" max="7" width="15" style="28" bestFit="1" customWidth="1"/>
    <col min="8" max="8" width="18.1640625" style="28" bestFit="1" customWidth="1"/>
  </cols>
  <sheetData>
    <row r="1" spans="1:8" s="18" customFormat="1" x14ac:dyDescent="0.2">
      <c r="A1" s="24" t="s">
        <v>8382</v>
      </c>
      <c r="B1" s="18" t="s">
        <v>8399</v>
      </c>
      <c r="C1" s="18" t="s">
        <v>8400</v>
      </c>
      <c r="D1" s="18" t="s">
        <v>8417</v>
      </c>
      <c r="E1" s="18" t="s">
        <v>8401</v>
      </c>
      <c r="F1" s="27" t="s">
        <v>8402</v>
      </c>
      <c r="G1" s="27" t="s">
        <v>8403</v>
      </c>
      <c r="H1" s="27" t="s">
        <v>8404</v>
      </c>
    </row>
    <row r="2" spans="1:8" x14ac:dyDescent="0.2">
      <c r="A2" s="26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SUM($B2:$D2)</f>
        <v>186</v>
      </c>
      <c r="F2" s="28">
        <f>B2/E2</f>
        <v>0.75806451612903225</v>
      </c>
      <c r="G2" s="28">
        <f>C2/E2</f>
        <v>0.24193548387096775</v>
      </c>
      <c r="H2" s="28">
        <f>D2/E2</f>
        <v>0</v>
      </c>
    </row>
    <row r="3" spans="1:8" x14ac:dyDescent="0.2">
      <c r="A3" s="26" t="s">
        <v>8406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SUM($B3:$D3)</f>
        <v>534</v>
      </c>
      <c r="F3" s="28">
        <f t="shared" ref="F3:F13" si="1">B3/E3</f>
        <v>0.72659176029962547</v>
      </c>
      <c r="G3" s="28">
        <f t="shared" ref="G3:G13" si="2">C3/E3</f>
        <v>0.27340823970037453</v>
      </c>
      <c r="H3" s="28">
        <f t="shared" ref="H3:H13" si="3">D3/E3</f>
        <v>0</v>
      </c>
    </row>
    <row r="4" spans="1:8" x14ac:dyDescent="0.2">
      <c r="A4" s="26" t="s">
        <v>8407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2">
      <c r="A5" s="26" t="s">
        <v>8408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2">
      <c r="A6" s="26" t="s">
        <v>8409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2">
      <c r="A7" s="26" t="s">
        <v>8410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2">
      <c r="A8" s="26" t="s">
        <v>8411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2">
      <c r="A9" s="26" t="s">
        <v>8412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2">
      <c r="A10" s="26" t="s">
        <v>8413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2">
      <c r="A11" s="26" t="s">
        <v>8414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">
      <c r="A12" s="26" t="s">
        <v>8415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2">
      <c r="A13" s="26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8">
        <f t="shared" si="1"/>
        <v>0.125</v>
      </c>
      <c r="G13" s="28">
        <f t="shared" si="2"/>
        <v>0.875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333A5-D7BC-9A46-B4E4-B1FC84B2E160}">
  <dimension ref="A1:E18"/>
  <sheetViews>
    <sheetView workbookViewId="0">
      <selection activeCell="H6" sqref="H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7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7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7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7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7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7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7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7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7" t="s">
        <v>8371</v>
      </c>
      <c r="B15">
        <v>65</v>
      </c>
      <c r="C15">
        <v>50</v>
      </c>
      <c r="E15">
        <v>115</v>
      </c>
    </row>
    <row r="16" spans="1:5" x14ac:dyDescent="0.2">
      <c r="A16" s="17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7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7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Normal="100" workbookViewId="0">
      <pane ySplit="1" topLeftCell="A97" activePane="bottomLeft" state="frozen"/>
      <selection pane="bottomLeft" activeCell="F97" sqref="F9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1" ht="16" x14ac:dyDescent="0.2">
      <c r="A1" s="1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" t="s">
        <v>8366</v>
      </c>
      <c r="U1" s="1" t="s">
        <v>8398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5">ROUND(E67/D67*100,0)</f>
        <v>579</v>
      </c>
      <c r="P67" s="9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5"/>
        <v>58</v>
      </c>
      <c r="P68" s="9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5"/>
        <v>115</v>
      </c>
      <c r="P69" s="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5"/>
        <v>113</v>
      </c>
      <c r="P70" s="9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5"/>
        <v>113</v>
      </c>
      <c r="P71" s="9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5"/>
        <v>1105</v>
      </c>
      <c r="P72" s="9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5"/>
        <v>1379</v>
      </c>
      <c r="P73" s="9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5"/>
        <v>217</v>
      </c>
      <c r="P74" s="9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5"/>
        <v>107</v>
      </c>
      <c r="P75" s="9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5"/>
        <v>82</v>
      </c>
      <c r="P76" s="9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5"/>
        <v>304</v>
      </c>
      <c r="P77" s="9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5"/>
        <v>212</v>
      </c>
      <c r="P78" s="9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5"/>
        <v>141</v>
      </c>
      <c r="P79" s="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5"/>
        <v>2647</v>
      </c>
      <c r="P80" s="9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5"/>
        <v>106</v>
      </c>
      <c r="P81" s="9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5"/>
        <v>521</v>
      </c>
      <c r="P82" s="9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5"/>
        <v>103</v>
      </c>
      <c r="P83" s="9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5"/>
        <v>101</v>
      </c>
      <c r="P84" s="9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5"/>
        <v>1436</v>
      </c>
      <c r="P85" s="9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5"/>
        <v>100</v>
      </c>
      <c r="P86" s="9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5"/>
        <v>132</v>
      </c>
      <c r="P87" s="9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5"/>
        <v>56</v>
      </c>
      <c r="P88" s="9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5"/>
        <v>201</v>
      </c>
      <c r="P89" s="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5"/>
        <v>320</v>
      </c>
      <c r="P90" s="9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5"/>
        <v>144</v>
      </c>
      <c r="P91" s="9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5"/>
        <v>1857</v>
      </c>
      <c r="P92" s="9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5"/>
        <v>154</v>
      </c>
      <c r="P93" s="9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5"/>
        <v>922</v>
      </c>
      <c r="P94" s="9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5"/>
        <v>166</v>
      </c>
      <c r="P95" s="9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5"/>
        <v>101</v>
      </c>
      <c r="P96" s="9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5"/>
        <v>68</v>
      </c>
      <c r="P97" s="9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5"/>
        <v>85</v>
      </c>
      <c r="P98" s="9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5"/>
        <v>118</v>
      </c>
      <c r="P99" s="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5"/>
        <v>214</v>
      </c>
      <c r="P100" s="9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5"/>
        <v>32</v>
      </c>
      <c r="P101" s="9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5"/>
        <v>199</v>
      </c>
      <c r="P102" s="9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5"/>
        <v>429</v>
      </c>
      <c r="P103" s="9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5"/>
        <v>111</v>
      </c>
      <c r="P104" s="9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5"/>
        <v>104</v>
      </c>
      <c r="P105" s="9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5"/>
        <v>110</v>
      </c>
      <c r="P106" s="9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5"/>
        <v>153</v>
      </c>
      <c r="P107" s="9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5"/>
        <v>102</v>
      </c>
      <c r="P108" s="9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5"/>
        <v>381</v>
      </c>
      <c r="P109" s="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5"/>
        <v>304</v>
      </c>
      <c r="P110" s="9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5"/>
        <v>375</v>
      </c>
      <c r="P111" s="9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5"/>
        <v>300</v>
      </c>
      <c r="P112" s="9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5"/>
        <v>226</v>
      </c>
      <c r="P113" s="9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5"/>
        <v>370</v>
      </c>
      <c r="P114" s="9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5"/>
        <v>246</v>
      </c>
      <c r="P115" s="9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5"/>
        <v>294</v>
      </c>
      <c r="P116" s="9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5"/>
        <v>65</v>
      </c>
      <c r="P117" s="9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5"/>
        <v>110</v>
      </c>
      <c r="P118" s="9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5"/>
        <v>198</v>
      </c>
      <c r="P119" s="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5"/>
        <v>452</v>
      </c>
      <c r="P120" s="9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5"/>
        <v>133</v>
      </c>
      <c r="P121" s="9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5"/>
        <v>102</v>
      </c>
      <c r="P122" s="9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5"/>
        <v>101</v>
      </c>
      <c r="P123" s="9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5"/>
        <v>145</v>
      </c>
      <c r="P124" s="9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5"/>
        <v>130</v>
      </c>
      <c r="P125" s="9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5"/>
        <v>128</v>
      </c>
      <c r="P126" s="9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5"/>
        <v>353</v>
      </c>
      <c r="P127" s="9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5"/>
        <v>109</v>
      </c>
      <c r="P128" s="9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5"/>
        <v>139</v>
      </c>
      <c r="P129" s="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5"/>
        <v>172</v>
      </c>
      <c r="P130" s="9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10">ROUND(E131/D131*100,0)</f>
        <v>120</v>
      </c>
      <c r="P131" s="9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10"/>
        <v>120</v>
      </c>
      <c r="P132" s="9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10"/>
        <v>200</v>
      </c>
      <c r="P133" s="9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10"/>
        <v>117</v>
      </c>
      <c r="P134" s="9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10"/>
        <v>145</v>
      </c>
      <c r="P135" s="9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10"/>
        <v>116</v>
      </c>
      <c r="P136" s="9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10"/>
        <v>191</v>
      </c>
      <c r="P137" s="9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10"/>
        <v>23</v>
      </c>
      <c r="P138" s="9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10"/>
        <v>283</v>
      </c>
      <c r="P139" s="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10"/>
        <v>1132</v>
      </c>
      <c r="P140" s="9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10"/>
        <v>281</v>
      </c>
      <c r="P141" s="9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10"/>
        <v>160</v>
      </c>
      <c r="P142" s="9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10"/>
        <v>110</v>
      </c>
      <c r="P143" s="9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10"/>
        <v>100</v>
      </c>
      <c r="P144" s="9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10"/>
        <v>123</v>
      </c>
      <c r="P145" s="9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10"/>
        <v>114</v>
      </c>
      <c r="P146" s="9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10"/>
        <v>108</v>
      </c>
      <c r="P147" s="9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10"/>
        <v>537</v>
      </c>
      <c r="P148" s="9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10"/>
        <v>79</v>
      </c>
      <c r="P149" s="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10"/>
        <v>133</v>
      </c>
      <c r="P150" s="9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10"/>
        <v>106</v>
      </c>
      <c r="P151" s="9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10"/>
        <v>131</v>
      </c>
      <c r="P152" s="9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10"/>
        <v>104</v>
      </c>
      <c r="P153" s="9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10"/>
        <v>104</v>
      </c>
      <c r="P154" s="9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10"/>
        <v>103</v>
      </c>
      <c r="P155" s="9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10"/>
        <v>103</v>
      </c>
      <c r="P156" s="9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10"/>
        <v>103</v>
      </c>
      <c r="P157" s="9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10"/>
        <v>128</v>
      </c>
      <c r="P158" s="9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10"/>
        <v>102</v>
      </c>
      <c r="P159" s="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10"/>
        <v>254</v>
      </c>
      <c r="P160" s="9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10"/>
        <v>102</v>
      </c>
      <c r="P161" s="9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10"/>
        <v>101</v>
      </c>
      <c r="P162" s="9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10"/>
        <v>168</v>
      </c>
      <c r="P163" s="9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10"/>
        <v>125</v>
      </c>
      <c r="P164" s="9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10"/>
        <v>119</v>
      </c>
      <c r="P165" s="9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10"/>
        <v>199</v>
      </c>
      <c r="P166" s="9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10"/>
        <v>165</v>
      </c>
      <c r="P167" s="9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10"/>
        <v>493</v>
      </c>
      <c r="P168" s="9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10"/>
        <v>196</v>
      </c>
      <c r="P169" s="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10"/>
        <v>101</v>
      </c>
      <c r="P170" s="9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0"/>
        <v>108</v>
      </c>
      <c r="P171" s="9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0"/>
        <v>119</v>
      </c>
      <c r="P172" s="9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0"/>
        <v>473</v>
      </c>
      <c r="P173" s="9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0"/>
        <v>135</v>
      </c>
      <c r="P174" s="9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0"/>
        <v>63</v>
      </c>
      <c r="P175" s="9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10"/>
        <v>233</v>
      </c>
      <c r="P176" s="9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10"/>
        <v>102</v>
      </c>
      <c r="P177" s="9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0"/>
        <v>115</v>
      </c>
      <c r="P178" s="9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0"/>
        <v>170</v>
      </c>
      <c r="P179" s="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0"/>
        <v>101</v>
      </c>
      <c r="P180" s="9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10"/>
        <v>113</v>
      </c>
      <c r="P181" s="9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0"/>
        <v>1802</v>
      </c>
      <c r="P182" s="9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0"/>
        <v>179</v>
      </c>
      <c r="P183" s="9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0"/>
        <v>112</v>
      </c>
      <c r="P184" s="9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0"/>
        <v>127</v>
      </c>
      <c r="P185" s="9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0"/>
        <v>125</v>
      </c>
      <c r="P186" s="9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0"/>
        <v>127</v>
      </c>
      <c r="P187" s="9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0"/>
        <v>143</v>
      </c>
      <c r="P188" s="9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0"/>
        <v>22</v>
      </c>
      <c r="P189" s="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0"/>
        <v>107</v>
      </c>
      <c r="P190" s="9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0"/>
        <v>106</v>
      </c>
      <c r="P191" s="9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0"/>
        <v>8</v>
      </c>
      <c r="P192" s="9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10"/>
        <v>12</v>
      </c>
      <c r="P193" s="9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0"/>
        <v>105</v>
      </c>
      <c r="P194" s="9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5">ROUND(E195/D195*100,0)</f>
        <v>104</v>
      </c>
      <c r="P195" s="9">
        <f t="shared" ref="P195:P258" si="16">IFERROR(ROUND(E195/L195,2),0)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5"/>
        <v>113</v>
      </c>
      <c r="P196" s="9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5"/>
        <v>20</v>
      </c>
      <c r="P197" s="9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5"/>
        <v>116</v>
      </c>
      <c r="P198" s="9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5"/>
        <v>150</v>
      </c>
      <c r="P199" s="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5"/>
        <v>203</v>
      </c>
      <c r="P200" s="9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5"/>
        <v>40</v>
      </c>
      <c r="P201" s="9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5"/>
        <v>183</v>
      </c>
      <c r="P202" s="9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5"/>
        <v>322</v>
      </c>
      <c r="P203" s="9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5"/>
        <v>100</v>
      </c>
      <c r="P204" s="9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5"/>
        <v>819</v>
      </c>
      <c r="P205" s="9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5"/>
        <v>42</v>
      </c>
      <c r="P206" s="9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5"/>
        <v>107</v>
      </c>
      <c r="P207" s="9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5"/>
        <v>114</v>
      </c>
      <c r="P208" s="9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5"/>
        <v>114</v>
      </c>
      <c r="P209" s="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5"/>
        <v>662</v>
      </c>
      <c r="P210" s="9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5"/>
        <v>404</v>
      </c>
      <c r="P211" s="9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5"/>
        <v>132</v>
      </c>
      <c r="P212" s="9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5"/>
        <v>786</v>
      </c>
      <c r="P213" s="9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5"/>
        <v>112</v>
      </c>
      <c r="P214" s="9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5"/>
        <v>270</v>
      </c>
      <c r="P215" s="9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5"/>
        <v>326</v>
      </c>
      <c r="P216" s="9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5"/>
        <v>111</v>
      </c>
      <c r="P217" s="9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5"/>
        <v>155</v>
      </c>
      <c r="P218" s="9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5"/>
        <v>101</v>
      </c>
      <c r="P219" s="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5"/>
        <v>109</v>
      </c>
      <c r="P220" s="9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5"/>
        <v>253</v>
      </c>
      <c r="P221" s="9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5"/>
        <v>107</v>
      </c>
      <c r="P222" s="9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5"/>
        <v>124</v>
      </c>
      <c r="P223" s="9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5"/>
        <v>103</v>
      </c>
      <c r="P224" s="9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5"/>
        <v>103</v>
      </c>
      <c r="P225" s="9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5"/>
        <v>102</v>
      </c>
      <c r="P226" s="9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5"/>
        <v>102</v>
      </c>
      <c r="P227" s="9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5"/>
        <v>118</v>
      </c>
      <c r="P228" s="9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5"/>
        <v>35</v>
      </c>
      <c r="P229" s="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5"/>
        <v>177</v>
      </c>
      <c r="P230" s="9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5"/>
        <v>101</v>
      </c>
      <c r="P231" s="9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5"/>
        <v>101</v>
      </c>
      <c r="P232" s="9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5"/>
        <v>59</v>
      </c>
      <c r="P233" s="9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5"/>
        <v>100</v>
      </c>
      <c r="P234" s="9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5"/>
        <v>185</v>
      </c>
      <c r="P235" s="9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5"/>
        <v>139</v>
      </c>
      <c r="P236" s="9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5"/>
        <v>139</v>
      </c>
      <c r="P237" s="9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5"/>
        <v>102</v>
      </c>
      <c r="P238" s="9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5"/>
        <v>105</v>
      </c>
      <c r="P239" s="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5"/>
        <v>226</v>
      </c>
      <c r="P240" s="9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5"/>
        <v>34</v>
      </c>
      <c r="P241" s="9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5"/>
        <v>421</v>
      </c>
      <c r="P242" s="9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5"/>
        <v>39</v>
      </c>
      <c r="P243" s="9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5"/>
        <v>209</v>
      </c>
      <c r="P244" s="9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5"/>
        <v>111</v>
      </c>
      <c r="P245" s="9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5"/>
        <v>133</v>
      </c>
      <c r="P246" s="9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5"/>
        <v>104</v>
      </c>
      <c r="P247" s="9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5"/>
        <v>132</v>
      </c>
      <c r="P248" s="9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5"/>
        <v>110</v>
      </c>
      <c r="P249" s="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5"/>
        <v>118</v>
      </c>
      <c r="P250" s="9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5"/>
        <v>131</v>
      </c>
      <c r="P251" s="9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5"/>
        <v>408</v>
      </c>
      <c r="P252" s="9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5"/>
        <v>141</v>
      </c>
      <c r="P253" s="9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5"/>
        <v>267</v>
      </c>
      <c r="P254" s="9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5"/>
        <v>229</v>
      </c>
      <c r="P255" s="9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5"/>
        <v>128</v>
      </c>
      <c r="P256" s="9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5"/>
        <v>106</v>
      </c>
      <c r="P257" s="9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5"/>
        <v>103</v>
      </c>
      <c r="P258" s="9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20">ROUND(E259/D259*100,0)</f>
        <v>265</v>
      </c>
      <c r="P259" s="9">
        <f t="shared" ref="P259:P322" si="21">IFERROR(ROUND(E259/L259,2),0)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20"/>
        <v>127</v>
      </c>
      <c r="P260" s="9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20"/>
        <v>106</v>
      </c>
      <c r="P261" s="9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20"/>
        <v>105</v>
      </c>
      <c r="P262" s="9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20"/>
        <v>105</v>
      </c>
      <c r="P263" s="9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20"/>
        <v>418</v>
      </c>
      <c r="P264" s="9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20"/>
        <v>104</v>
      </c>
      <c r="P265" s="9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20"/>
        <v>125</v>
      </c>
      <c r="P266" s="9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20"/>
        <v>36</v>
      </c>
      <c r="P267" s="9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20"/>
        <v>103</v>
      </c>
      <c r="P268" s="9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20"/>
        <v>309</v>
      </c>
      <c r="P269" s="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20"/>
        <v>205</v>
      </c>
      <c r="P270" s="9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20"/>
        <v>30</v>
      </c>
      <c r="P271" s="9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20"/>
        <v>102</v>
      </c>
      <c r="P272" s="9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20"/>
        <v>102</v>
      </c>
      <c r="P273" s="9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20"/>
        <v>102</v>
      </c>
      <c r="P274" s="9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20"/>
        <v>122</v>
      </c>
      <c r="P275" s="9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20"/>
        <v>303833</v>
      </c>
      <c r="P276" s="9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20"/>
        <v>202</v>
      </c>
      <c r="P277" s="9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20"/>
        <v>101</v>
      </c>
      <c r="P278" s="9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20"/>
        <v>1212</v>
      </c>
      <c r="P279" s="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20"/>
        <v>202</v>
      </c>
      <c r="P280" s="9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20"/>
        <v>101</v>
      </c>
      <c r="P281" s="9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20"/>
        <v>126</v>
      </c>
      <c r="P282" s="9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20"/>
        <v>104</v>
      </c>
      <c r="P283" s="9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20"/>
        <v>23</v>
      </c>
      <c r="P284" s="9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20"/>
        <v>300</v>
      </c>
      <c r="P285" s="9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20"/>
        <v>250</v>
      </c>
      <c r="P286" s="9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20"/>
        <v>120</v>
      </c>
      <c r="P287" s="9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20"/>
        <v>120</v>
      </c>
      <c r="P288" s="9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20"/>
        <v>119</v>
      </c>
      <c r="P289" s="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20"/>
        <v>118</v>
      </c>
      <c r="P290" s="9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20"/>
        <v>118</v>
      </c>
      <c r="P291" s="9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20"/>
        <v>117</v>
      </c>
      <c r="P292" s="9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20"/>
        <v>116</v>
      </c>
      <c r="P293" s="9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20"/>
        <v>83</v>
      </c>
      <c r="P294" s="9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20"/>
        <v>288</v>
      </c>
      <c r="P295" s="9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20"/>
        <v>103</v>
      </c>
      <c r="P296" s="9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20"/>
        <v>115</v>
      </c>
      <c r="P297" s="9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20"/>
        <v>115</v>
      </c>
      <c r="P298" s="9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20"/>
        <v>100</v>
      </c>
      <c r="P299" s="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20"/>
        <v>285</v>
      </c>
      <c r="P300" s="9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20"/>
        <v>189</v>
      </c>
      <c r="P301" s="9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20"/>
        <v>113</v>
      </c>
      <c r="P302" s="9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20"/>
        <v>704</v>
      </c>
      <c r="P303" s="9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20"/>
        <v>351</v>
      </c>
      <c r="P304" s="9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20"/>
        <v>117</v>
      </c>
      <c r="P305" s="9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20"/>
        <v>56</v>
      </c>
      <c r="P306" s="9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20"/>
        <v>120</v>
      </c>
      <c r="P307" s="9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20"/>
        <v>110</v>
      </c>
      <c r="P308" s="9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20"/>
        <v>120</v>
      </c>
      <c r="P309" s="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20"/>
        <v>136</v>
      </c>
      <c r="P310" s="9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20"/>
        <v>109</v>
      </c>
      <c r="P311" s="9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20"/>
        <v>103</v>
      </c>
      <c r="P312" s="9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20"/>
        <v>108</v>
      </c>
      <c r="P313" s="9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20"/>
        <v>157</v>
      </c>
      <c r="P314" s="9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20"/>
        <v>106</v>
      </c>
      <c r="P315" s="9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20"/>
        <v>106</v>
      </c>
      <c r="P316" s="9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20"/>
        <v>106</v>
      </c>
      <c r="P317" s="9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20"/>
        <v>106</v>
      </c>
      <c r="P318" s="9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20"/>
        <v>106</v>
      </c>
      <c r="P319" s="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20"/>
        <v>176</v>
      </c>
      <c r="P320" s="9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20"/>
        <v>132</v>
      </c>
      <c r="P321" s="9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20"/>
        <v>101</v>
      </c>
      <c r="P322" s="9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5">ROUND(E323/D323*100,0)</f>
        <v>29</v>
      </c>
      <c r="P323" s="9">
        <f t="shared" ref="P323:P386" si="26">IFERROR(ROUND(E323/L323,2),0)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5"/>
        <v>105</v>
      </c>
      <c r="P324" s="9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5"/>
        <v>131</v>
      </c>
      <c r="P325" s="9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5"/>
        <v>105</v>
      </c>
      <c r="P326" s="9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5"/>
        <v>105</v>
      </c>
      <c r="P327" s="9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5"/>
        <v>174</v>
      </c>
      <c r="P328" s="9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5"/>
        <v>159</v>
      </c>
      <c r="P329" s="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5"/>
        <v>103</v>
      </c>
      <c r="P330" s="9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5"/>
        <v>129</v>
      </c>
      <c r="P331" s="9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5"/>
        <v>46</v>
      </c>
      <c r="P332" s="9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5"/>
        <v>103</v>
      </c>
      <c r="P333" s="9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5"/>
        <v>213</v>
      </c>
      <c r="P334" s="9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5"/>
        <v>102</v>
      </c>
      <c r="P335" s="9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5"/>
        <v>254</v>
      </c>
      <c r="P336" s="9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5"/>
        <v>102</v>
      </c>
      <c r="P337" s="9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5"/>
        <v>102</v>
      </c>
      <c r="P338" s="9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5"/>
        <v>105</v>
      </c>
      <c r="P339" s="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5"/>
        <v>101</v>
      </c>
      <c r="P340" s="9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5"/>
        <v>5</v>
      </c>
      <c r="P341" s="9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5"/>
        <v>101</v>
      </c>
      <c r="P342" s="9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5"/>
        <v>100</v>
      </c>
      <c r="P343" s="9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5"/>
        <v>496</v>
      </c>
      <c r="P344" s="9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5"/>
        <v>49</v>
      </c>
      <c r="P345" s="9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5"/>
        <v>25</v>
      </c>
      <c r="P346" s="9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5"/>
        <v>272</v>
      </c>
      <c r="P347" s="9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5"/>
        <v>111</v>
      </c>
      <c r="P348" s="9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5"/>
        <v>106</v>
      </c>
      <c r="P349" s="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5"/>
        <v>162</v>
      </c>
      <c r="P350" s="9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5"/>
        <v>243</v>
      </c>
      <c r="P351" s="9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5"/>
        <v>162</v>
      </c>
      <c r="P352" s="9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5"/>
        <v>484</v>
      </c>
      <c r="P353" s="9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5"/>
        <v>127</v>
      </c>
      <c r="P354" s="9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5"/>
        <v>7</v>
      </c>
      <c r="P355" s="9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5"/>
        <v>119</v>
      </c>
      <c r="P356" s="9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5"/>
        <v>102</v>
      </c>
      <c r="P357" s="9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5"/>
        <v>118</v>
      </c>
      <c r="P358" s="9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5"/>
        <v>585</v>
      </c>
      <c r="P359" s="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5"/>
        <v>106</v>
      </c>
      <c r="P360" s="9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5"/>
        <v>125</v>
      </c>
      <c r="P361" s="9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5"/>
        <v>105</v>
      </c>
      <c r="P362" s="9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5"/>
        <v>319</v>
      </c>
      <c r="P363" s="9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5"/>
        <v>115</v>
      </c>
      <c r="P364" s="9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5"/>
        <v>412</v>
      </c>
      <c r="P365" s="9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5"/>
        <v>2260300</v>
      </c>
      <c r="P366" s="9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5"/>
        <v>101</v>
      </c>
      <c r="P367" s="9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5"/>
        <v>112</v>
      </c>
      <c r="P368" s="9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5"/>
        <v>102</v>
      </c>
      <c r="P369" s="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5"/>
        <v>112</v>
      </c>
      <c r="P370" s="9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5"/>
        <v>101</v>
      </c>
      <c r="P371" s="9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5"/>
        <v>148</v>
      </c>
      <c r="P372" s="9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5"/>
        <v>112</v>
      </c>
      <c r="P373" s="9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5"/>
        <v>63</v>
      </c>
      <c r="P374" s="9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5"/>
        <v>110</v>
      </c>
      <c r="P375" s="9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5"/>
        <v>110</v>
      </c>
      <c r="P376" s="9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5"/>
        <v>104</v>
      </c>
      <c r="P377" s="9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5"/>
        <v>122</v>
      </c>
      <c r="P378" s="9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5"/>
        <v>146</v>
      </c>
      <c r="P379" s="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5"/>
        <v>104</v>
      </c>
      <c r="P380" s="9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5"/>
        <v>109</v>
      </c>
      <c r="P381" s="9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5"/>
        <v>120</v>
      </c>
      <c r="P382" s="9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5"/>
        <v>108</v>
      </c>
      <c r="P383" s="9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5"/>
        <v>124</v>
      </c>
      <c r="P384" s="9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5"/>
        <v>180</v>
      </c>
      <c r="P385" s="9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5"/>
        <v>108</v>
      </c>
      <c r="P386" s="9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30">ROUND(E387/D387*100,0)</f>
        <v>107</v>
      </c>
      <c r="P387" s="9">
        <f t="shared" ref="P387:P450" si="31">IFERROR(ROUND(E387/L387,2),0)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30"/>
        <v>119</v>
      </c>
      <c r="P388" s="9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30"/>
        <v>43</v>
      </c>
      <c r="P389" s="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30"/>
        <v>107</v>
      </c>
      <c r="P390" s="9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30"/>
        <v>107</v>
      </c>
      <c r="P391" s="9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30"/>
        <v>107</v>
      </c>
      <c r="P392" s="9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30"/>
        <v>47</v>
      </c>
      <c r="P393" s="9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30"/>
        <v>65</v>
      </c>
      <c r="P394" s="9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30"/>
        <v>28</v>
      </c>
      <c r="P395" s="9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30"/>
        <v>105</v>
      </c>
      <c r="P396" s="9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30"/>
        <v>104</v>
      </c>
      <c r="P397" s="9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30"/>
        <v>104</v>
      </c>
      <c r="P398" s="9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30"/>
        <v>104</v>
      </c>
      <c r="P399" s="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30"/>
        <v>138</v>
      </c>
      <c r="P400" s="9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30"/>
        <v>106</v>
      </c>
      <c r="P401" s="9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30"/>
        <v>114</v>
      </c>
      <c r="P402" s="9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30"/>
        <v>82</v>
      </c>
      <c r="P403" s="9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30"/>
        <v>111</v>
      </c>
      <c r="P404" s="9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30"/>
        <v>157</v>
      </c>
      <c r="P405" s="9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30"/>
        <v>109</v>
      </c>
      <c r="P406" s="9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30"/>
        <v>146</v>
      </c>
      <c r="P407" s="9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30"/>
        <v>102</v>
      </c>
      <c r="P408" s="9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30"/>
        <v>113</v>
      </c>
      <c r="P409" s="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30"/>
        <v>101</v>
      </c>
      <c r="P410" s="9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30"/>
        <v>109</v>
      </c>
      <c r="P411" s="9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30"/>
        <v>101</v>
      </c>
      <c r="P412" s="9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30"/>
        <v>101</v>
      </c>
      <c r="P414" s="9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30"/>
        <v>100</v>
      </c>
      <c r="P415" s="9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30"/>
        <v>100</v>
      </c>
      <c r="P416" s="9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30"/>
        <v>100</v>
      </c>
      <c r="P417" s="9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30"/>
        <v>100</v>
      </c>
      <c r="P418" s="9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30"/>
        <v>153</v>
      </c>
      <c r="P419" s="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30"/>
        <v>142</v>
      </c>
      <c r="P420" s="9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30"/>
        <v>2</v>
      </c>
      <c r="P421" s="9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30"/>
        <v>7</v>
      </c>
      <c r="P422" s="9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30"/>
        <v>40</v>
      </c>
      <c r="P423" s="9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30"/>
        <v>559</v>
      </c>
      <c r="P424" s="9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30"/>
        <v>108</v>
      </c>
      <c r="P425" s="9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30"/>
        <v>26</v>
      </c>
      <c r="P426" s="9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30"/>
        <v>39</v>
      </c>
      <c r="P427" s="9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30"/>
        <v>104</v>
      </c>
      <c r="P428" s="9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30"/>
        <v>193</v>
      </c>
      <c r="P429" s="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30"/>
        <v>38</v>
      </c>
      <c r="P430" s="9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30"/>
        <v>101</v>
      </c>
      <c r="P431" s="9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30"/>
        <v>103</v>
      </c>
      <c r="P432" s="9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30"/>
        <v>126</v>
      </c>
      <c r="P433" s="9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30"/>
        <v>377</v>
      </c>
      <c r="P434" s="9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30"/>
        <v>1867</v>
      </c>
      <c r="P435" s="9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30"/>
        <v>101</v>
      </c>
      <c r="P436" s="9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30"/>
        <v>104</v>
      </c>
      <c r="P437" s="9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30"/>
        <v>103</v>
      </c>
      <c r="P438" s="9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30"/>
        <v>124</v>
      </c>
      <c r="P439" s="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30"/>
        <v>109</v>
      </c>
      <c r="P440" s="9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30"/>
        <v>101</v>
      </c>
      <c r="P441" s="9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30"/>
        <v>121</v>
      </c>
      <c r="P442" s="9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30"/>
        <v>103</v>
      </c>
      <c r="P443" s="9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30"/>
        <v>139</v>
      </c>
      <c r="P444" s="9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30"/>
        <v>278</v>
      </c>
      <c r="P445" s="9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30"/>
        <v>224</v>
      </c>
      <c r="P446" s="9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30"/>
        <v>179</v>
      </c>
      <c r="P447" s="9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30"/>
        <v>123</v>
      </c>
      <c r="P448" s="9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30"/>
        <v>105</v>
      </c>
      <c r="P449" s="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30"/>
        <v>355</v>
      </c>
      <c r="P450" s="9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35">ROUND(E451/D451*100,0)</f>
        <v>118</v>
      </c>
      <c r="P451" s="9">
        <f t="shared" ref="P451:P514" si="36">IFERROR(ROUND(E451/L451,2),0)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35"/>
        <v>70</v>
      </c>
      <c r="P452" s="9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35"/>
        <v>25</v>
      </c>
      <c r="P453" s="9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35"/>
        <v>117</v>
      </c>
      <c r="P454" s="9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35"/>
        <v>100</v>
      </c>
      <c r="P455" s="9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35"/>
        <v>116</v>
      </c>
      <c r="P456" s="9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35"/>
        <v>116</v>
      </c>
      <c r="P457" s="9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35"/>
        <v>104</v>
      </c>
      <c r="P458" s="9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35"/>
        <v>116</v>
      </c>
      <c r="P459" s="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35"/>
        <v>145</v>
      </c>
      <c r="P460" s="9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35"/>
        <v>182</v>
      </c>
      <c r="P461" s="9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35"/>
        <v>108</v>
      </c>
      <c r="P462" s="9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35"/>
        <v>172</v>
      </c>
      <c r="P463" s="9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35"/>
        <v>107</v>
      </c>
      <c r="P464" s="9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35"/>
        <v>11</v>
      </c>
      <c r="P465" s="9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35"/>
        <v>114</v>
      </c>
      <c r="P466" s="9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35"/>
        <v>170</v>
      </c>
      <c r="P467" s="9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35"/>
        <v>6</v>
      </c>
      <c r="P468" s="9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35"/>
        <v>674</v>
      </c>
      <c r="P469" s="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35"/>
        <v>140</v>
      </c>
      <c r="P470" s="9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35"/>
        <v>102</v>
      </c>
      <c r="P471" s="9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35"/>
        <v>111</v>
      </c>
      <c r="P472" s="9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35"/>
        <v>104</v>
      </c>
      <c r="P473" s="9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35"/>
        <v>110</v>
      </c>
      <c r="P474" s="9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35"/>
        <v>110</v>
      </c>
      <c r="P475" s="9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35"/>
        <v>110</v>
      </c>
      <c r="P476" s="9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35"/>
        <v>109</v>
      </c>
      <c r="P477" s="9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35"/>
        <v>109</v>
      </c>
      <c r="P478" s="9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35"/>
        <v>108</v>
      </c>
      <c r="P479" s="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35"/>
        <v>295</v>
      </c>
      <c r="P480" s="9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35"/>
        <v>108</v>
      </c>
      <c r="P481" s="9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35"/>
        <v>101</v>
      </c>
      <c r="P482" s="9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35"/>
        <v>108</v>
      </c>
      <c r="P483" s="9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35"/>
        <v>107</v>
      </c>
      <c r="P484" s="9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35"/>
        <v>114</v>
      </c>
      <c r="P485" s="9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35"/>
        <v>159</v>
      </c>
      <c r="P486" s="9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35"/>
        <v>106</v>
      </c>
      <c r="P487" s="9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35"/>
        <v>636</v>
      </c>
      <c r="P488" s="9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35"/>
        <v>40</v>
      </c>
      <c r="P489" s="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35"/>
        <v>105</v>
      </c>
      <c r="P490" s="9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35"/>
        <v>105</v>
      </c>
      <c r="P491" s="9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35"/>
        <v>524</v>
      </c>
      <c r="P492" s="9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35"/>
        <v>105</v>
      </c>
      <c r="P493" s="9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35"/>
        <v>101</v>
      </c>
      <c r="P494" s="9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35"/>
        <v>105</v>
      </c>
      <c r="P495" s="9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35"/>
        <v>157</v>
      </c>
      <c r="P496" s="9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35"/>
        <v>105</v>
      </c>
      <c r="P497" s="9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35"/>
        <v>157</v>
      </c>
      <c r="P498" s="9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35"/>
        <v>112</v>
      </c>
      <c r="P499" s="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35"/>
        <v>112</v>
      </c>
      <c r="P500" s="9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35"/>
        <v>104</v>
      </c>
      <c r="P501" s="9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35"/>
        <v>104</v>
      </c>
      <c r="P502" s="9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35"/>
        <v>104</v>
      </c>
      <c r="P503" s="9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35"/>
        <v>156</v>
      </c>
      <c r="P504" s="9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35"/>
        <v>104</v>
      </c>
      <c r="P505" s="9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35"/>
        <v>104</v>
      </c>
      <c r="P506" s="9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35"/>
        <v>155</v>
      </c>
      <c r="P507" s="9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35"/>
        <v>172</v>
      </c>
      <c r="P508" s="9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35"/>
        <v>103</v>
      </c>
      <c r="P509" s="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35"/>
        <v>154</v>
      </c>
      <c r="P510" s="9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35"/>
        <v>119</v>
      </c>
      <c r="P511" s="9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35"/>
        <v>15</v>
      </c>
      <c r="P512" s="9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35"/>
        <v>102</v>
      </c>
      <c r="P513" s="9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35"/>
        <v>102</v>
      </c>
      <c r="P514" s="9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40">ROUND(E515/D515*100,0)</f>
        <v>102</v>
      </c>
      <c r="P515" s="9">
        <f t="shared" ref="P515:P578" si="41">IFERROR(ROUND(E515/L515,2),0)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40"/>
        <v>102</v>
      </c>
      <c r="P516" s="9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40"/>
        <v>102</v>
      </c>
      <c r="P517" s="9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40"/>
        <v>61</v>
      </c>
      <c r="P518" s="9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40"/>
        <v>305</v>
      </c>
      <c r="P519" s="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40"/>
        <v>102</v>
      </c>
      <c r="P520" s="9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40"/>
        <v>102</v>
      </c>
      <c r="P521" s="9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40"/>
        <v>102</v>
      </c>
      <c r="P522" s="9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40"/>
        <v>101</v>
      </c>
      <c r="P523" s="9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40"/>
        <v>101</v>
      </c>
      <c r="P524" s="9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40"/>
        <v>101</v>
      </c>
      <c r="P525" s="9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40"/>
        <v>302</v>
      </c>
      <c r="P526" s="9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40"/>
        <v>101</v>
      </c>
      <c r="P527" s="9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40"/>
        <v>191</v>
      </c>
      <c r="P528" s="9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40"/>
        <v>537</v>
      </c>
      <c r="P529" s="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40"/>
        <v>113</v>
      </c>
      <c r="P530" s="9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40"/>
        <v>143</v>
      </c>
      <c r="P531" s="9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40"/>
        <v>73</v>
      </c>
      <c r="P532" s="9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40"/>
        <v>145</v>
      </c>
      <c r="P533" s="9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40"/>
        <v>111</v>
      </c>
      <c r="P534" s="9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40"/>
        <v>144</v>
      </c>
      <c r="P535" s="9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40"/>
        <v>11</v>
      </c>
      <c r="P536" s="9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40"/>
        <v>28</v>
      </c>
      <c r="P537" s="9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40"/>
        <v>118</v>
      </c>
      <c r="P538" s="9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40"/>
        <v>283</v>
      </c>
      <c r="P539" s="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40"/>
        <v>128</v>
      </c>
      <c r="P540" s="9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40"/>
        <v>281</v>
      </c>
      <c r="P541" s="9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40"/>
        <v>47</v>
      </c>
      <c r="P542" s="9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40"/>
        <v>117</v>
      </c>
      <c r="P543" s="9">
        <f t="shared" si="41"/>
        <v>76.92</v>
      </c>
      <c r="Q543" s="11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40"/>
        <v>111</v>
      </c>
      <c r="P544" s="9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40"/>
        <v>347</v>
      </c>
      <c r="P545" s="9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40"/>
        <v>57</v>
      </c>
      <c r="P546" s="9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40"/>
        <v>114</v>
      </c>
      <c r="P547" s="9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40"/>
        <v>171</v>
      </c>
      <c r="P548" s="9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40"/>
        <v>27</v>
      </c>
      <c r="P549" s="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40"/>
        <v>109</v>
      </c>
      <c r="P550" s="9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40"/>
        <v>136</v>
      </c>
      <c r="P551" s="9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40"/>
        <v>1357</v>
      </c>
      <c r="P552" s="9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40"/>
        <v>271</v>
      </c>
      <c r="P553" s="9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40"/>
        <v>135</v>
      </c>
      <c r="P554" s="9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40"/>
        <v>154</v>
      </c>
      <c r="P555" s="9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40"/>
        <v>105</v>
      </c>
      <c r="P556" s="9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40"/>
        <v>103</v>
      </c>
      <c r="P557" s="9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40"/>
        <v>199</v>
      </c>
      <c r="P558" s="9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40"/>
        <v>44</v>
      </c>
      <c r="P559" s="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40"/>
        <v>102</v>
      </c>
      <c r="P560" s="9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40"/>
        <v>111</v>
      </c>
      <c r="P561" s="9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40"/>
        <v>147</v>
      </c>
      <c r="P562" s="9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40"/>
        <v>105</v>
      </c>
      <c r="P563" s="9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40"/>
        <v>101</v>
      </c>
      <c r="P564" s="9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40"/>
        <v>109</v>
      </c>
      <c r="P565" s="9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40"/>
        <v>262</v>
      </c>
      <c r="P566" s="9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40"/>
        <v>101</v>
      </c>
      <c r="P567" s="9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40"/>
        <v>104</v>
      </c>
      <c r="P568" s="9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40"/>
        <v>132</v>
      </c>
      <c r="P569" s="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40"/>
        <v>104</v>
      </c>
      <c r="P570" s="9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40"/>
        <v>112</v>
      </c>
      <c r="P571" s="9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40"/>
        <v>107</v>
      </c>
      <c r="P572" s="9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40"/>
        <v>21</v>
      </c>
      <c r="P573" s="9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40"/>
        <v>128</v>
      </c>
      <c r="P574" s="9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40"/>
        <v>128</v>
      </c>
      <c r="P575" s="9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40"/>
        <v>128</v>
      </c>
      <c r="P576" s="9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40"/>
        <v>26</v>
      </c>
      <c r="P577" s="9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40"/>
        <v>120</v>
      </c>
      <c r="P578" s="9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45">ROUND(E579/D579*100,0)</f>
        <v>127</v>
      </c>
      <c r="P579" s="9">
        <f t="shared" ref="P579:P642" si="46">IFERROR(ROUND(E579/L579,2),0)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45"/>
        <v>106</v>
      </c>
      <c r="P580" s="9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45"/>
        <v>253</v>
      </c>
      <c r="P581" s="9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45"/>
        <v>103</v>
      </c>
      <c r="P582" s="9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45"/>
        <v>100</v>
      </c>
      <c r="P583" s="9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45"/>
        <v>70</v>
      </c>
      <c r="P584" s="9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45"/>
        <v>31</v>
      </c>
      <c r="P585" s="9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45"/>
        <v>497</v>
      </c>
      <c r="P586" s="9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45"/>
        <v>123</v>
      </c>
      <c r="P587" s="9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45"/>
        <v>124</v>
      </c>
      <c r="P588" s="9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45"/>
        <v>124</v>
      </c>
      <c r="P589" s="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45"/>
        <v>103</v>
      </c>
      <c r="P590" s="9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45"/>
        <v>123</v>
      </c>
      <c r="P591" s="9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45"/>
        <v>246</v>
      </c>
      <c r="P592" s="9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45"/>
        <v>102</v>
      </c>
      <c r="P593" s="9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45"/>
        <v>102</v>
      </c>
      <c r="P594" s="9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45"/>
        <v>102</v>
      </c>
      <c r="P595" s="9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45"/>
        <v>122</v>
      </c>
      <c r="P596" s="9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45"/>
        <v>101</v>
      </c>
      <c r="P597" s="9">
        <f t="shared" si="46"/>
        <v>139.83000000000001</v>
      </c>
      <c r="Q597" s="11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45"/>
        <v>122</v>
      </c>
      <c r="P598" s="9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45"/>
        <v>121</v>
      </c>
      <c r="P599" s="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45"/>
        <v>110</v>
      </c>
      <c r="P600" s="9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45"/>
        <v>101</v>
      </c>
      <c r="P601" s="9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45"/>
        <v>100</v>
      </c>
      <c r="P602" s="9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45"/>
        <v>120</v>
      </c>
      <c r="P603" s="9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45"/>
        <v>100</v>
      </c>
      <c r="P604" s="9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45"/>
        <v>107</v>
      </c>
      <c r="P605" s="9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45"/>
        <v>150</v>
      </c>
      <c r="P606" s="9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45"/>
        <v>100</v>
      </c>
      <c r="P607" s="9">
        <f t="shared" si="46"/>
        <v>137.93</v>
      </c>
      <c r="Q607" s="11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45"/>
        <v>124</v>
      </c>
      <c r="P608" s="9">
        <f t="shared" si="46"/>
        <v>139.53</v>
      </c>
      <c r="Q608" s="11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45"/>
        <v>100</v>
      </c>
      <c r="P609" s="9">
        <f t="shared" si="46"/>
        <v>1000</v>
      </c>
      <c r="Q609" s="11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45"/>
        <v>120</v>
      </c>
      <c r="P610" s="9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45"/>
        <v>141</v>
      </c>
      <c r="P611" s="9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45"/>
        <v>12</v>
      </c>
      <c r="P612" s="9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45"/>
        <v>40</v>
      </c>
      <c r="P613" s="9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45"/>
        <v>119</v>
      </c>
      <c r="P614" s="9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45"/>
        <v>39</v>
      </c>
      <c r="P615" s="9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45"/>
        <v>118</v>
      </c>
      <c r="P616" s="9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45"/>
        <v>147</v>
      </c>
      <c r="P617" s="9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45"/>
        <v>100</v>
      </c>
      <c r="P618" s="9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45"/>
        <v>235</v>
      </c>
      <c r="P619" s="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45"/>
        <v>1174</v>
      </c>
      <c r="P620" s="9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45"/>
        <v>117</v>
      </c>
      <c r="P621" s="9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45"/>
        <v>8</v>
      </c>
      <c r="P622" s="9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45"/>
        <v>117</v>
      </c>
      <c r="P623" s="9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45"/>
        <v>155</v>
      </c>
      <c r="P624" s="9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45"/>
        <v>137</v>
      </c>
      <c r="P625" s="9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45"/>
        <v>116</v>
      </c>
      <c r="P626" s="9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45"/>
        <v>41</v>
      </c>
      <c r="P627" s="9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45"/>
        <v>116</v>
      </c>
      <c r="P628" s="9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45"/>
        <v>144</v>
      </c>
      <c r="P629" s="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45"/>
        <v>115</v>
      </c>
      <c r="P630" s="9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45"/>
        <v>154</v>
      </c>
      <c r="P631" s="9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45"/>
        <v>100</v>
      </c>
      <c r="P632" s="9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45"/>
        <v>115</v>
      </c>
      <c r="P633" s="9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45"/>
        <v>6</v>
      </c>
      <c r="P634" s="9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45"/>
        <v>115</v>
      </c>
      <c r="P635" s="9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45"/>
        <v>5</v>
      </c>
      <c r="P636" s="9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45"/>
        <v>134</v>
      </c>
      <c r="P637" s="9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45"/>
        <v>114</v>
      </c>
      <c r="P638" s="9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45"/>
        <v>146</v>
      </c>
      <c r="P639" s="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45"/>
        <v>114</v>
      </c>
      <c r="P640" s="9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45"/>
        <v>126</v>
      </c>
      <c r="P641" s="9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45"/>
        <v>315</v>
      </c>
      <c r="P642" s="9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50">ROUND(E643/D643*100,0)</f>
        <v>119</v>
      </c>
      <c r="P643" s="9">
        <f t="shared" ref="P643:P706" si="51">IFERROR(ROUND(E643/L643,2),0)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50"/>
        <v>287</v>
      </c>
      <c r="P644" s="9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50"/>
        <v>113</v>
      </c>
      <c r="P645" s="9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50"/>
        <v>150</v>
      </c>
      <c r="P646" s="9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50"/>
        <v>112</v>
      </c>
      <c r="P647" s="9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50"/>
        <v>1</v>
      </c>
      <c r="P648" s="9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50"/>
        <v>280</v>
      </c>
      <c r="P649" s="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50"/>
        <v>112</v>
      </c>
      <c r="P650" s="9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50"/>
        <v>112</v>
      </c>
      <c r="P651" s="9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50"/>
        <v>111</v>
      </c>
      <c r="P652" s="9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50"/>
        <v>111</v>
      </c>
      <c r="P653" s="9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50"/>
        <v>129</v>
      </c>
      <c r="P654" s="9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50"/>
        <v>111</v>
      </c>
      <c r="P655" s="9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50"/>
        <v>111</v>
      </c>
      <c r="P656" s="9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50"/>
        <v>105</v>
      </c>
      <c r="P657" s="9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50"/>
        <v>28</v>
      </c>
      <c r="P658" s="9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50"/>
        <v>1462</v>
      </c>
      <c r="P659" s="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50"/>
        <v>110</v>
      </c>
      <c r="P660" s="9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50"/>
        <v>39</v>
      </c>
      <c r="P661" s="9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50"/>
        <v>542</v>
      </c>
      <c r="P662" s="9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50"/>
        <v>22</v>
      </c>
      <c r="P663" s="9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50"/>
        <v>108</v>
      </c>
      <c r="P664" s="9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50"/>
        <v>180</v>
      </c>
      <c r="P665" s="9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50"/>
        <v>108</v>
      </c>
      <c r="P666" s="9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50"/>
        <v>22</v>
      </c>
      <c r="P667" s="9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50"/>
        <v>107</v>
      </c>
      <c r="P668" s="9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50"/>
        <v>102</v>
      </c>
      <c r="P669" s="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50"/>
        <v>126</v>
      </c>
      <c r="P670" s="9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50"/>
        <v>107</v>
      </c>
      <c r="P671" s="9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50"/>
        <v>427</v>
      </c>
      <c r="P672" s="9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50"/>
        <v>214</v>
      </c>
      <c r="P673" s="9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50"/>
        <v>126</v>
      </c>
      <c r="P674" s="9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50"/>
        <v>106</v>
      </c>
      <c r="P675" s="9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50"/>
        <v>265</v>
      </c>
      <c r="P676" s="9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50"/>
        <v>106</v>
      </c>
      <c r="P677" s="9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50"/>
        <v>106</v>
      </c>
      <c r="P678" s="9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50"/>
        <v>106</v>
      </c>
      <c r="P679" s="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50"/>
        <v>106</v>
      </c>
      <c r="P680" s="9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50"/>
        <v>352</v>
      </c>
      <c r="P681" s="9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50"/>
        <v>106</v>
      </c>
      <c r="P682" s="9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50"/>
        <v>100</v>
      </c>
      <c r="P683" s="9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50"/>
        <v>105</v>
      </c>
      <c r="P684" s="9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50"/>
        <v>104</v>
      </c>
      <c r="P685" s="9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50"/>
        <v>149</v>
      </c>
      <c r="P686" s="9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50"/>
        <v>130</v>
      </c>
      <c r="P687" s="9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50"/>
        <v>104</v>
      </c>
      <c r="P688" s="9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50"/>
        <v>104</v>
      </c>
      <c r="P689" s="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50"/>
        <v>104</v>
      </c>
      <c r="P690" s="9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50"/>
        <v>172</v>
      </c>
      <c r="P691" s="9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50"/>
        <v>103</v>
      </c>
      <c r="P692" s="9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50"/>
        <v>103</v>
      </c>
      <c r="P693" s="9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50"/>
        <v>103</v>
      </c>
      <c r="P694" s="9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50"/>
        <v>103</v>
      </c>
      <c r="P695" s="9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50"/>
        <v>103</v>
      </c>
      <c r="P696" s="9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50"/>
        <v>103</v>
      </c>
      <c r="P697" s="9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50"/>
        <v>103</v>
      </c>
      <c r="P698" s="9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50"/>
        <v>103</v>
      </c>
      <c r="P699" s="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50"/>
        <v>102</v>
      </c>
      <c r="P700" s="9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50"/>
        <v>102</v>
      </c>
      <c r="P701" s="9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50"/>
        <v>204</v>
      </c>
      <c r="P702" s="9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50"/>
        <v>146</v>
      </c>
      <c r="P703" s="9">
        <f t="shared" si="51"/>
        <v>64.62</v>
      </c>
      <c r="Q703" s="11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50"/>
        <v>128</v>
      </c>
      <c r="P704" s="9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50"/>
        <v>136</v>
      </c>
      <c r="P705" s="9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50"/>
        <v>102</v>
      </c>
      <c r="P706" s="9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55">ROUND(E707/D707*100,0)</f>
        <v>102</v>
      </c>
      <c r="P707" s="9">
        <f t="shared" ref="P707:P770" si="56">IFERROR(ROUND(E707/L707,2),0)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55"/>
        <v>101</v>
      </c>
      <c r="P708" s="9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55"/>
        <v>101</v>
      </c>
      <c r="P709" s="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55"/>
        <v>101</v>
      </c>
      <c r="P710" s="9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55"/>
        <v>101</v>
      </c>
      <c r="P711" s="9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55"/>
        <v>101</v>
      </c>
      <c r="P712" s="9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55"/>
        <v>101</v>
      </c>
      <c r="P713" s="9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55"/>
        <v>101</v>
      </c>
      <c r="P714" s="9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55"/>
        <v>101</v>
      </c>
      <c r="P715" s="9">
        <f t="shared" si="56"/>
        <v>63.83</v>
      </c>
      <c r="Q715" s="11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55"/>
        <v>202</v>
      </c>
      <c r="P716" s="9">
        <f t="shared" si="56"/>
        <v>89.25</v>
      </c>
      <c r="Q716" s="11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55"/>
        <v>202</v>
      </c>
      <c r="P717" s="9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55"/>
        <v>155</v>
      </c>
      <c r="P718" s="9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55"/>
        <v>336</v>
      </c>
      <c r="P719" s="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55"/>
        <v>101</v>
      </c>
      <c r="P720" s="9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55"/>
        <v>100</v>
      </c>
      <c r="P721" s="9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55"/>
        <v>167</v>
      </c>
      <c r="P722" s="9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55"/>
        <v>33</v>
      </c>
      <c r="P723" s="9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55"/>
        <v>100</v>
      </c>
      <c r="P724" s="9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55"/>
        <v>100</v>
      </c>
      <c r="P725" s="9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55"/>
        <v>100</v>
      </c>
      <c r="P726" s="9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55"/>
        <v>100</v>
      </c>
      <c r="P727" s="9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55"/>
        <v>100</v>
      </c>
      <c r="P728" s="9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55"/>
        <v>200</v>
      </c>
      <c r="P729" s="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55"/>
        <v>122</v>
      </c>
      <c r="P730" s="9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55"/>
        <v>100</v>
      </c>
      <c r="P731" s="9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55"/>
        <v>100</v>
      </c>
      <c r="P732" s="9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55"/>
        <v>40</v>
      </c>
      <c r="P733" s="9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55"/>
        <v>123</v>
      </c>
      <c r="P734" s="9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55"/>
        <v>115</v>
      </c>
      <c r="P735" s="9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55"/>
        <v>130</v>
      </c>
      <c r="P736" s="9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55"/>
        <v>102</v>
      </c>
      <c r="P737" s="9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55"/>
        <v>108</v>
      </c>
      <c r="P738" s="9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55"/>
        <v>100</v>
      </c>
      <c r="P739" s="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55"/>
        <v>100</v>
      </c>
      <c r="P740" s="9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55"/>
        <v>100</v>
      </c>
      <c r="P741" s="9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55"/>
        <v>158</v>
      </c>
      <c r="P742" s="9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55"/>
        <v>126</v>
      </c>
      <c r="P743" s="9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55"/>
        <v>24</v>
      </c>
      <c r="P744" s="9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55"/>
        <v>20</v>
      </c>
      <c r="P745" s="9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55"/>
        <v>105</v>
      </c>
      <c r="P746" s="9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55"/>
        <v>189</v>
      </c>
      <c r="P747" s="9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55"/>
        <v>52</v>
      </c>
      <c r="P748" s="9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55"/>
        <v>111</v>
      </c>
      <c r="P749" s="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55"/>
        <v>125</v>
      </c>
      <c r="P750" s="9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55"/>
        <v>104</v>
      </c>
      <c r="P751" s="9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55"/>
        <v>252</v>
      </c>
      <c r="P752" s="9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55"/>
        <v>103</v>
      </c>
      <c r="P753" s="9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55"/>
        <v>930250</v>
      </c>
      <c r="P754" s="9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55"/>
        <v>185</v>
      </c>
      <c r="P755" s="9">
        <f t="shared" si="56"/>
        <v>85.44</v>
      </c>
      <c r="Q755" s="11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55"/>
        <v>102</v>
      </c>
      <c r="P756" s="9">
        <f t="shared" si="56"/>
        <v>196.34</v>
      </c>
      <c r="Q756" s="11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55"/>
        <v>115</v>
      </c>
      <c r="P757" s="9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55"/>
        <v>110</v>
      </c>
      <c r="P758" s="9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55"/>
        <v>102</v>
      </c>
      <c r="P759" s="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55"/>
        <v>114</v>
      </c>
      <c r="P760" s="9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55"/>
        <v>101</v>
      </c>
      <c r="P761" s="9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55"/>
        <v>261</v>
      </c>
      <c r="P762" s="9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55"/>
        <v>104</v>
      </c>
      <c r="P763" s="9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55"/>
        <v>101</v>
      </c>
      <c r="P764" s="9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55"/>
        <v>101</v>
      </c>
      <c r="P765" s="9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55"/>
        <v>361</v>
      </c>
      <c r="P766" s="9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55"/>
        <v>113</v>
      </c>
      <c r="P767" s="9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55"/>
        <v>112</v>
      </c>
      <c r="P768" s="9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55"/>
        <v>22</v>
      </c>
      <c r="P769" s="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55"/>
        <v>110</v>
      </c>
      <c r="P770" s="9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60">ROUND(E771/D771*100,0)</f>
        <v>15</v>
      </c>
      <c r="P771" s="9">
        <f t="shared" ref="P771:P834" si="61">IFERROR(ROUND(E771/L771,2),0)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60"/>
        <v>18</v>
      </c>
      <c r="P772" s="9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60"/>
        <v>489</v>
      </c>
      <c r="P773" s="9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60"/>
        <v>176</v>
      </c>
      <c r="P774" s="9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60"/>
        <v>103</v>
      </c>
      <c r="P775" s="9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60"/>
        <v>104</v>
      </c>
      <c r="P776" s="9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60"/>
        <v>175</v>
      </c>
      <c r="P777" s="9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60"/>
        <v>117</v>
      </c>
      <c r="P778" s="9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60"/>
        <v>103</v>
      </c>
      <c r="P779" s="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60"/>
        <v>109</v>
      </c>
      <c r="P780" s="9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60"/>
        <v>51</v>
      </c>
      <c r="P781" s="9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60"/>
        <v>103</v>
      </c>
      <c r="P782" s="9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60"/>
        <v>174</v>
      </c>
      <c r="P783" s="9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60"/>
        <v>103</v>
      </c>
      <c r="P784" s="9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60"/>
        <v>116</v>
      </c>
      <c r="P785" s="9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60"/>
        <v>173</v>
      </c>
      <c r="P786" s="9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60"/>
        <v>102</v>
      </c>
      <c r="P787" s="9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60"/>
        <v>35</v>
      </c>
      <c r="P788" s="9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60"/>
        <v>108</v>
      </c>
      <c r="P789" s="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60"/>
        <v>11</v>
      </c>
      <c r="P790" s="9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60"/>
        <v>107</v>
      </c>
      <c r="P791" s="9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60"/>
        <v>101</v>
      </c>
      <c r="P792" s="9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60"/>
        <v>107</v>
      </c>
      <c r="P793" s="9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60"/>
        <v>9</v>
      </c>
      <c r="P794" s="9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60"/>
        <v>107</v>
      </c>
      <c r="P795" s="9">
        <f t="shared" si="61"/>
        <v>90.82</v>
      </c>
      <c r="Q795" s="11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60"/>
        <v>142</v>
      </c>
      <c r="P796" s="9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60"/>
        <v>106</v>
      </c>
      <c r="P797" s="9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60"/>
        <v>11</v>
      </c>
      <c r="P798" s="9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60"/>
        <v>282</v>
      </c>
      <c r="P799" s="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60"/>
        <v>105</v>
      </c>
      <c r="P800" s="9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60"/>
        <v>168</v>
      </c>
      <c r="P801" s="9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60"/>
        <v>168</v>
      </c>
      <c r="P802" s="9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60"/>
        <v>104</v>
      </c>
      <c r="P803" s="9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60"/>
        <v>104</v>
      </c>
      <c r="P804" s="9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60"/>
        <v>104</v>
      </c>
      <c r="P805" s="9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60"/>
        <v>166</v>
      </c>
      <c r="P806" s="9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60"/>
        <v>22</v>
      </c>
      <c r="P807" s="9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60"/>
        <v>138</v>
      </c>
      <c r="P808" s="9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60"/>
        <v>332</v>
      </c>
      <c r="P809" s="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60"/>
        <v>111</v>
      </c>
      <c r="P810" s="9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60"/>
        <v>165</v>
      </c>
      <c r="P811" s="9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60"/>
        <v>24</v>
      </c>
      <c r="P812" s="9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60"/>
        <v>103</v>
      </c>
      <c r="P813" s="9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60"/>
        <v>103</v>
      </c>
      <c r="P814" s="9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60"/>
        <v>103</v>
      </c>
      <c r="P815" s="9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60"/>
        <v>103</v>
      </c>
      <c r="P816" s="9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60"/>
        <v>103</v>
      </c>
      <c r="P817" s="9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60"/>
        <v>103</v>
      </c>
      <c r="P818" s="9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60"/>
        <v>109</v>
      </c>
      <c r="P819" s="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60"/>
        <v>36</v>
      </c>
      <c r="P820" s="9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60"/>
        <v>10</v>
      </c>
      <c r="P821" s="9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60"/>
        <v>327</v>
      </c>
      <c r="P822" s="9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60"/>
        <v>102</v>
      </c>
      <c r="P823" s="9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60"/>
        <v>163</v>
      </c>
      <c r="P824" s="9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60"/>
        <v>125</v>
      </c>
      <c r="P825" s="9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60"/>
        <v>113</v>
      </c>
      <c r="P826" s="9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60"/>
        <v>102</v>
      </c>
      <c r="P827" s="9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60"/>
        <v>101</v>
      </c>
      <c r="P828" s="9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60"/>
        <v>101</v>
      </c>
      <c r="P829" s="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60"/>
        <v>108</v>
      </c>
      <c r="P830" s="9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60"/>
        <v>203</v>
      </c>
      <c r="P831" s="9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60"/>
        <v>103</v>
      </c>
      <c r="P832" s="9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60"/>
        <v>101</v>
      </c>
      <c r="P833" s="9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60"/>
        <v>108</v>
      </c>
      <c r="P834" s="9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65">ROUND(E835/D835*100,0)</f>
        <v>101</v>
      </c>
      <c r="P835" s="9">
        <f t="shared" ref="P835:P898" si="66">IFERROR(ROUND(E835/L835,2),0)</f>
        <v>104.99</v>
      </c>
      <c r="Q835" s="11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65"/>
        <v>101</v>
      </c>
      <c r="P836" s="9">
        <f t="shared" si="66"/>
        <v>87.83</v>
      </c>
      <c r="Q836" s="11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65"/>
        <v>9</v>
      </c>
      <c r="P837" s="9">
        <f t="shared" si="66"/>
        <v>65.67</v>
      </c>
      <c r="Q837" s="11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65"/>
        <v>29</v>
      </c>
      <c r="P838" s="9">
        <f t="shared" si="66"/>
        <v>34.22</v>
      </c>
      <c r="Q838" s="11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65"/>
        <v>101</v>
      </c>
      <c r="P839" s="9">
        <f t="shared" si="66"/>
        <v>116.96</v>
      </c>
      <c r="Q839" s="11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65"/>
        <v>806</v>
      </c>
      <c r="P840" s="9">
        <f t="shared" si="66"/>
        <v>49.47</v>
      </c>
      <c r="Q840" s="11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65"/>
        <v>115</v>
      </c>
      <c r="P841" s="9">
        <f t="shared" si="66"/>
        <v>39.31</v>
      </c>
      <c r="Q841" s="1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65"/>
        <v>101</v>
      </c>
      <c r="P842" s="9">
        <f t="shared" si="66"/>
        <v>83.89</v>
      </c>
      <c r="Q842" s="11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65"/>
        <v>100</v>
      </c>
      <c r="P843" s="9">
        <f t="shared" si="66"/>
        <v>110.07</v>
      </c>
      <c r="Q843" s="11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65"/>
        <v>100</v>
      </c>
      <c r="P844" s="9">
        <f t="shared" si="66"/>
        <v>100.33</v>
      </c>
      <c r="Q844" s="11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65"/>
        <v>100</v>
      </c>
      <c r="P846" s="9">
        <f t="shared" si="66"/>
        <v>70.88</v>
      </c>
      <c r="Q846" s="11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65"/>
        <v>107</v>
      </c>
      <c r="P847" s="9">
        <f t="shared" si="66"/>
        <v>65.08</v>
      </c>
      <c r="Q847" s="11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65"/>
        <v>100</v>
      </c>
      <c r="P848" s="9">
        <f t="shared" si="66"/>
        <v>421.11</v>
      </c>
      <c r="Q848" s="11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65"/>
        <v>107</v>
      </c>
      <c r="P849" s="9">
        <f t="shared" si="66"/>
        <v>89.89</v>
      </c>
      <c r="Q849" s="11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65"/>
        <v>114</v>
      </c>
      <c r="P850" s="9">
        <f t="shared" si="66"/>
        <v>89.67</v>
      </c>
      <c r="Q850" s="11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65"/>
        <v>113</v>
      </c>
      <c r="P851" s="9">
        <f t="shared" si="66"/>
        <v>74.22</v>
      </c>
      <c r="Q851" s="1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65"/>
        <v>132</v>
      </c>
      <c r="P852" s="9">
        <f t="shared" si="66"/>
        <v>74.150000000000006</v>
      </c>
      <c r="Q852" s="11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65"/>
        <v>106</v>
      </c>
      <c r="P853" s="9">
        <f t="shared" si="66"/>
        <v>60.9</v>
      </c>
      <c r="Q853" s="11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65"/>
        <v>20</v>
      </c>
      <c r="P854" s="9">
        <f t="shared" si="66"/>
        <v>272.58999999999997</v>
      </c>
      <c r="Q854" s="11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65"/>
        <v>113</v>
      </c>
      <c r="P855" s="9">
        <f t="shared" si="66"/>
        <v>64.27</v>
      </c>
      <c r="Q855" s="11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65"/>
        <v>131</v>
      </c>
      <c r="P856" s="9">
        <f t="shared" si="66"/>
        <v>48.33</v>
      </c>
      <c r="Q856" s="11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65"/>
        <v>232</v>
      </c>
      <c r="P857" s="9">
        <f t="shared" si="66"/>
        <v>106.43</v>
      </c>
      <c r="Q857" s="11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65"/>
        <v>22</v>
      </c>
      <c r="P858" s="9">
        <f t="shared" si="66"/>
        <v>157.46</v>
      </c>
      <c r="Q858" s="11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65"/>
        <v>101</v>
      </c>
      <c r="P859" s="9">
        <f t="shared" si="66"/>
        <v>302.31</v>
      </c>
      <c r="Q859" s="11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65"/>
        <v>131</v>
      </c>
      <c r="P860" s="9">
        <f t="shared" si="66"/>
        <v>45.05</v>
      </c>
      <c r="Q860" s="11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65"/>
        <v>39</v>
      </c>
      <c r="P861" s="9">
        <f t="shared" si="66"/>
        <v>147.81</v>
      </c>
      <c r="Q861" s="1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65"/>
        <v>104</v>
      </c>
      <c r="P862" s="9">
        <f t="shared" si="66"/>
        <v>340.57</v>
      </c>
      <c r="Q862" s="11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65"/>
        <v>156</v>
      </c>
      <c r="P863" s="9">
        <f t="shared" si="66"/>
        <v>38.28</v>
      </c>
      <c r="Q863" s="11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65"/>
        <v>780</v>
      </c>
      <c r="P864" s="9">
        <f t="shared" si="66"/>
        <v>37.119999999999997</v>
      </c>
      <c r="Q864" s="11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65"/>
        <v>26</v>
      </c>
      <c r="P865" s="9">
        <f t="shared" si="66"/>
        <v>90.62</v>
      </c>
      <c r="Q865" s="11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65"/>
        <v>104</v>
      </c>
      <c r="P866" s="9">
        <f t="shared" si="66"/>
        <v>60.86</v>
      </c>
      <c r="Q866" s="11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65"/>
        <v>104</v>
      </c>
      <c r="P867" s="9">
        <f t="shared" si="66"/>
        <v>90.52</v>
      </c>
      <c r="Q867" s="11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65"/>
        <v>19</v>
      </c>
      <c r="P868" s="9">
        <f t="shared" si="66"/>
        <v>55.46</v>
      </c>
      <c r="Q868" s="11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65"/>
        <v>111</v>
      </c>
      <c r="P869" s="9">
        <f t="shared" si="66"/>
        <v>104.73</v>
      </c>
      <c r="Q869" s="11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65"/>
        <v>103</v>
      </c>
      <c r="P870" s="9">
        <f t="shared" si="66"/>
        <v>69.67</v>
      </c>
      <c r="Q870" s="11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65"/>
        <v>110</v>
      </c>
      <c r="P871" s="9">
        <f t="shared" si="66"/>
        <v>68.239999999999995</v>
      </c>
      <c r="Q871" s="1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65"/>
        <v>103</v>
      </c>
      <c r="P872" s="9">
        <f t="shared" si="66"/>
        <v>79.400000000000006</v>
      </c>
      <c r="Q872" s="11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65"/>
        <v>102</v>
      </c>
      <c r="P873" s="9">
        <f t="shared" si="66"/>
        <v>111.38</v>
      </c>
      <c r="Q873" s="11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65"/>
        <v>170</v>
      </c>
      <c r="P874" s="9">
        <f t="shared" si="66"/>
        <v>84.29</v>
      </c>
      <c r="Q874" s="11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65"/>
        <v>128</v>
      </c>
      <c r="P875" s="9">
        <f t="shared" si="66"/>
        <v>117.92</v>
      </c>
      <c r="Q875" s="11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65"/>
        <v>10</v>
      </c>
      <c r="P876" s="9">
        <f t="shared" si="66"/>
        <v>94.51</v>
      </c>
      <c r="Q876" s="11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65"/>
        <v>102</v>
      </c>
      <c r="P877" s="9">
        <f t="shared" si="66"/>
        <v>246.29</v>
      </c>
      <c r="Q877" s="11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65"/>
        <v>102</v>
      </c>
      <c r="P878" s="9">
        <f t="shared" si="66"/>
        <v>177.21</v>
      </c>
      <c r="Q878" s="11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65"/>
        <v>109</v>
      </c>
      <c r="P879" s="9">
        <f t="shared" si="66"/>
        <v>65.099999999999994</v>
      </c>
      <c r="Q879" s="11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65"/>
        <v>109</v>
      </c>
      <c r="P880" s="9">
        <f t="shared" si="66"/>
        <v>73.03</v>
      </c>
      <c r="Q880" s="11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65"/>
        <v>101</v>
      </c>
      <c r="P881" s="9">
        <f t="shared" si="66"/>
        <v>270.57</v>
      </c>
      <c r="Q881" s="1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65"/>
        <v>126</v>
      </c>
      <c r="P882" s="9">
        <f t="shared" si="66"/>
        <v>28.63</v>
      </c>
      <c r="Q882" s="11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65"/>
        <v>302</v>
      </c>
      <c r="P883" s="9">
        <f t="shared" si="66"/>
        <v>52.1</v>
      </c>
      <c r="Q883" s="11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65"/>
        <v>75</v>
      </c>
      <c r="P884" s="9">
        <f t="shared" si="66"/>
        <v>251.33</v>
      </c>
      <c r="Q884" s="11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65"/>
        <v>50</v>
      </c>
      <c r="P885" s="9">
        <f t="shared" si="66"/>
        <v>51.22</v>
      </c>
      <c r="Q885" s="11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65"/>
        <v>108</v>
      </c>
      <c r="P886" s="9">
        <f t="shared" si="66"/>
        <v>132.05000000000001</v>
      </c>
      <c r="Q886" s="11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65"/>
        <v>100</v>
      </c>
      <c r="P887" s="9">
        <f t="shared" si="66"/>
        <v>156.77000000000001</v>
      </c>
      <c r="Q887" s="11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65"/>
        <v>100</v>
      </c>
      <c r="P888" s="9">
        <f t="shared" si="66"/>
        <v>81.739999999999995</v>
      </c>
      <c r="Q888" s="11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65"/>
        <v>107</v>
      </c>
      <c r="P889" s="9">
        <f t="shared" si="66"/>
        <v>58.63</v>
      </c>
      <c r="Q889" s="11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65"/>
        <v>20</v>
      </c>
      <c r="P890" s="9">
        <f t="shared" si="66"/>
        <v>500</v>
      </c>
      <c r="Q890" s="11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65"/>
        <v>107</v>
      </c>
      <c r="P891" s="9">
        <f t="shared" si="66"/>
        <v>107.07</v>
      </c>
      <c r="Q891" s="1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65"/>
        <v>248</v>
      </c>
      <c r="P892" s="9">
        <f t="shared" si="66"/>
        <v>27.47</v>
      </c>
      <c r="Q892" s="11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65"/>
        <v>59</v>
      </c>
      <c r="P893" s="9">
        <f t="shared" si="66"/>
        <v>72.17</v>
      </c>
      <c r="Q893" s="11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65"/>
        <v>148</v>
      </c>
      <c r="P894" s="9">
        <f t="shared" si="66"/>
        <v>322.39</v>
      </c>
      <c r="Q894" s="11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65"/>
        <v>124</v>
      </c>
      <c r="P895" s="9">
        <f t="shared" si="66"/>
        <v>89.3</v>
      </c>
      <c r="Q895" s="11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65"/>
        <v>148</v>
      </c>
      <c r="P896" s="9">
        <f t="shared" si="66"/>
        <v>493.13</v>
      </c>
      <c r="Q896" s="11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65"/>
        <v>105</v>
      </c>
      <c r="P897" s="9">
        <f t="shared" si="66"/>
        <v>51.63</v>
      </c>
      <c r="Q897" s="11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65"/>
        <v>105</v>
      </c>
      <c r="P898" s="9">
        <f t="shared" si="66"/>
        <v>98.2</v>
      </c>
      <c r="Q898" s="11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70">ROUND(E899/D899*100,0)</f>
        <v>29</v>
      </c>
      <c r="P899" s="9">
        <f t="shared" ref="P899:P962" si="71">IFERROR(ROUND(E899/L899,2),0)</f>
        <v>43.98</v>
      </c>
      <c r="Q899" s="11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70"/>
        <v>105</v>
      </c>
      <c r="P900" s="9">
        <f t="shared" si="71"/>
        <v>68.599999999999994</v>
      </c>
      <c r="Q900" s="11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70"/>
        <v>978</v>
      </c>
      <c r="P901" s="9">
        <f t="shared" si="71"/>
        <v>21.64</v>
      </c>
      <c r="Q901" s="1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70"/>
        <v>297</v>
      </c>
      <c r="P902" s="9">
        <f t="shared" si="71"/>
        <v>7.19</v>
      </c>
      <c r="Q902" s="11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70"/>
        <v>146</v>
      </c>
      <c r="P903" s="9">
        <f t="shared" si="71"/>
        <v>65.209999999999994</v>
      </c>
      <c r="Q903" s="11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70"/>
        <v>131</v>
      </c>
      <c r="P904" s="9">
        <f t="shared" si="71"/>
        <v>50.53</v>
      </c>
      <c r="Q904" s="11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70"/>
        <v>144</v>
      </c>
      <c r="P905" s="9">
        <f t="shared" si="71"/>
        <v>126.67</v>
      </c>
      <c r="Q905" s="11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70"/>
        <v>147</v>
      </c>
      <c r="P906" s="9">
        <f t="shared" si="71"/>
        <v>48.45</v>
      </c>
      <c r="Q906" s="11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70"/>
        <v>131</v>
      </c>
      <c r="P907" s="9">
        <f t="shared" si="71"/>
        <v>96.08</v>
      </c>
      <c r="Q907" s="11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70"/>
        <v>103</v>
      </c>
      <c r="P908" s="9">
        <f t="shared" si="71"/>
        <v>156.16999999999999</v>
      </c>
      <c r="Q908" s="11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70"/>
        <v>60</v>
      </c>
      <c r="P909" s="9">
        <f t="shared" si="71"/>
        <v>61.31</v>
      </c>
      <c r="Q909" s="11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70"/>
        <v>102</v>
      </c>
      <c r="P910" s="9">
        <f t="shared" si="71"/>
        <v>193.62</v>
      </c>
      <c r="Q910" s="11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70"/>
        <v>110</v>
      </c>
      <c r="P911" s="9">
        <f t="shared" si="71"/>
        <v>42.87</v>
      </c>
      <c r="Q911" s="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70"/>
        <v>143</v>
      </c>
      <c r="P912" s="9">
        <f t="shared" si="71"/>
        <v>162.27000000000001</v>
      </c>
      <c r="Q912" s="11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70"/>
        <v>119</v>
      </c>
      <c r="P913" s="9">
        <f t="shared" si="71"/>
        <v>66.11</v>
      </c>
      <c r="Q913" s="11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70"/>
        <v>101</v>
      </c>
      <c r="P914" s="9">
        <f t="shared" si="71"/>
        <v>46.77</v>
      </c>
      <c r="Q914" s="11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70"/>
        <v>109</v>
      </c>
      <c r="P915" s="9">
        <f t="shared" si="71"/>
        <v>68.48</v>
      </c>
      <c r="Q915" s="11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70"/>
        <v>141</v>
      </c>
      <c r="P916" s="9">
        <f t="shared" si="71"/>
        <v>90.38</v>
      </c>
      <c r="Q916" s="11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70"/>
        <v>101</v>
      </c>
      <c r="P917" s="9">
        <f t="shared" si="71"/>
        <v>234.67</v>
      </c>
      <c r="Q917" s="11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70"/>
        <v>102</v>
      </c>
      <c r="P918" s="9">
        <f t="shared" si="71"/>
        <v>107.98</v>
      </c>
      <c r="Q918" s="11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70"/>
        <v>117</v>
      </c>
      <c r="P919" s="9">
        <f t="shared" si="71"/>
        <v>81.569999999999993</v>
      </c>
      <c r="Q919" s="11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70"/>
        <v>506</v>
      </c>
      <c r="P920" s="9">
        <f t="shared" si="71"/>
        <v>36.33</v>
      </c>
      <c r="Q920" s="11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70"/>
        <v>100</v>
      </c>
      <c r="P921" s="9">
        <f t="shared" si="71"/>
        <v>127.33</v>
      </c>
      <c r="Q921" s="1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70"/>
        <v>100</v>
      </c>
      <c r="P922" s="9">
        <f t="shared" si="71"/>
        <v>57.38</v>
      </c>
      <c r="Q922" s="11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70"/>
        <v>14</v>
      </c>
      <c r="P923" s="9">
        <f t="shared" si="71"/>
        <v>102.38</v>
      </c>
      <c r="Q923" s="11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70"/>
        <v>35</v>
      </c>
      <c r="P924" s="9">
        <f t="shared" si="71"/>
        <v>153.88999999999999</v>
      </c>
      <c r="Q924" s="11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70"/>
        <v>115</v>
      </c>
      <c r="P925" s="9">
        <f t="shared" si="71"/>
        <v>123.29</v>
      </c>
      <c r="Q925" s="11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70"/>
        <v>114</v>
      </c>
      <c r="P926" s="9">
        <f t="shared" si="71"/>
        <v>55.8</v>
      </c>
      <c r="Q926" s="11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70"/>
        <v>171</v>
      </c>
      <c r="P927" s="9">
        <f t="shared" si="71"/>
        <v>62.87</v>
      </c>
      <c r="Q927" s="11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70"/>
        <v>342</v>
      </c>
      <c r="P928" s="9">
        <f t="shared" si="71"/>
        <v>43.03</v>
      </c>
      <c r="Q928" s="11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70"/>
        <v>12</v>
      </c>
      <c r="P929" s="9">
        <f t="shared" si="71"/>
        <v>356.84</v>
      </c>
      <c r="Q929" s="11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70"/>
        <v>68</v>
      </c>
      <c r="P930" s="9">
        <f t="shared" si="71"/>
        <v>48.25</v>
      </c>
      <c r="Q930" s="11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70"/>
        <v>135</v>
      </c>
      <c r="P931" s="9">
        <f t="shared" si="71"/>
        <v>60.18</v>
      </c>
      <c r="Q931" s="1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70"/>
        <v>134</v>
      </c>
      <c r="P932" s="9">
        <f t="shared" si="71"/>
        <v>108.15</v>
      </c>
      <c r="Q932" s="11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70"/>
        <v>112</v>
      </c>
      <c r="P933" s="9">
        <f t="shared" si="71"/>
        <v>159.52000000000001</v>
      </c>
      <c r="Q933" s="11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70"/>
        <v>39</v>
      </c>
      <c r="P934" s="9">
        <f t="shared" si="71"/>
        <v>393.59</v>
      </c>
      <c r="Q934" s="11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70"/>
        <v>67</v>
      </c>
      <c r="P935" s="9">
        <f t="shared" si="71"/>
        <v>99.76</v>
      </c>
      <c r="Q935" s="11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70"/>
        <v>134</v>
      </c>
      <c r="P936" s="9">
        <f t="shared" si="71"/>
        <v>31.66</v>
      </c>
      <c r="Q936" s="11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70"/>
        <v>13</v>
      </c>
      <c r="P937" s="9">
        <f t="shared" si="71"/>
        <v>69.41</v>
      </c>
      <c r="Q937" s="11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70"/>
        <v>111</v>
      </c>
      <c r="P938" s="9">
        <f t="shared" si="71"/>
        <v>93.77</v>
      </c>
      <c r="Q938" s="11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70"/>
        <v>123</v>
      </c>
      <c r="P939" s="9">
        <f t="shared" si="71"/>
        <v>114.59</v>
      </c>
      <c r="Q939" s="11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70"/>
        <v>102</v>
      </c>
      <c r="P940" s="9">
        <f t="shared" si="71"/>
        <v>61.53</v>
      </c>
      <c r="Q940" s="11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70"/>
        <v>25</v>
      </c>
      <c r="P941" s="9">
        <f t="shared" si="71"/>
        <v>58.18</v>
      </c>
      <c r="Q941" s="1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70"/>
        <v>121</v>
      </c>
      <c r="P942" s="9">
        <f t="shared" si="71"/>
        <v>83.95</v>
      </c>
      <c r="Q942" s="11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70"/>
        <v>114</v>
      </c>
      <c r="P943" s="9">
        <f t="shared" si="71"/>
        <v>105.21</v>
      </c>
      <c r="Q943" s="11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70"/>
        <v>13</v>
      </c>
      <c r="P944" s="9">
        <f t="shared" si="71"/>
        <v>161.22</v>
      </c>
      <c r="Q944" s="11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70"/>
        <v>120</v>
      </c>
      <c r="P945" s="9">
        <f t="shared" si="71"/>
        <v>49.19</v>
      </c>
      <c r="Q945" s="11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65</v>
      </c>
      <c r="Q946" s="11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70"/>
        <v>101</v>
      </c>
      <c r="P947" s="9">
        <f t="shared" si="71"/>
        <v>43.7</v>
      </c>
      <c r="Q947" s="11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70"/>
        <v>12</v>
      </c>
      <c r="P948" s="9">
        <f t="shared" si="71"/>
        <v>38.479999999999997</v>
      </c>
      <c r="Q948" s="11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70"/>
        <v>109</v>
      </c>
      <c r="P949" s="9">
        <f t="shared" si="71"/>
        <v>94.64</v>
      </c>
      <c r="Q949" s="11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70"/>
        <v>118</v>
      </c>
      <c r="P950" s="9">
        <f t="shared" si="71"/>
        <v>93.07</v>
      </c>
      <c r="Q950" s="11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70"/>
        <v>43</v>
      </c>
      <c r="P951" s="9">
        <f t="shared" si="71"/>
        <v>89.19</v>
      </c>
      <c r="Q951" s="1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70"/>
        <v>102</v>
      </c>
      <c r="P952" s="9">
        <f t="shared" si="71"/>
        <v>35.549999999999997</v>
      </c>
      <c r="Q952" s="11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70"/>
        <v>100</v>
      </c>
      <c r="P953" s="9">
        <f t="shared" si="71"/>
        <v>209.84</v>
      </c>
      <c r="Q953" s="11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70"/>
        <v>130</v>
      </c>
      <c r="P954" s="9">
        <f t="shared" si="71"/>
        <v>39.159999999999997</v>
      </c>
      <c r="Q954" s="11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70"/>
        <v>100</v>
      </c>
      <c r="P955" s="9">
        <f t="shared" si="71"/>
        <v>135.41999999999999</v>
      </c>
      <c r="Q955" s="11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70"/>
        <v>108</v>
      </c>
      <c r="P956" s="9">
        <f t="shared" si="71"/>
        <v>72.87</v>
      </c>
      <c r="Q956" s="11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70"/>
        <v>107</v>
      </c>
      <c r="P957" s="9">
        <f t="shared" si="71"/>
        <v>88.19</v>
      </c>
      <c r="Q957" s="11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70"/>
        <v>107</v>
      </c>
      <c r="P958" s="9">
        <f t="shared" si="71"/>
        <v>59.82</v>
      </c>
      <c r="Q958" s="11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70"/>
        <v>106</v>
      </c>
      <c r="P959" s="9">
        <f t="shared" si="71"/>
        <v>375.76</v>
      </c>
      <c r="Q959" s="11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70"/>
        <v>128</v>
      </c>
      <c r="P960" s="9">
        <f t="shared" si="71"/>
        <v>63.87</v>
      </c>
      <c r="Q960" s="11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70"/>
        <v>14</v>
      </c>
      <c r="P961" s="9">
        <f t="shared" si="71"/>
        <v>43.42</v>
      </c>
      <c r="Q961" s="1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70"/>
        <v>21</v>
      </c>
      <c r="P962" s="9">
        <f t="shared" si="71"/>
        <v>108.05</v>
      </c>
      <c r="Q962" s="11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75">ROUND(E963/D963*100,0)</f>
        <v>106</v>
      </c>
      <c r="P963" s="9">
        <f t="shared" ref="P963:P1026" si="76">IFERROR(ROUND(E963/L963,2),0)</f>
        <v>108.02</v>
      </c>
      <c r="Q963" s="11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75"/>
        <v>106</v>
      </c>
      <c r="P964" s="9">
        <f t="shared" si="76"/>
        <v>138.26</v>
      </c>
      <c r="Q964" s="11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75"/>
        <v>106</v>
      </c>
      <c r="P965" s="9">
        <f t="shared" si="76"/>
        <v>69.89</v>
      </c>
      <c r="Q965" s="11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75"/>
        <v>126</v>
      </c>
      <c r="P966" s="9">
        <f t="shared" si="76"/>
        <v>88.85</v>
      </c>
      <c r="Q966" s="11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75"/>
        <v>42</v>
      </c>
      <c r="P967" s="9">
        <f t="shared" si="76"/>
        <v>105.03</v>
      </c>
      <c r="Q967" s="11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75"/>
        <v>126</v>
      </c>
      <c r="P968" s="9">
        <f t="shared" si="76"/>
        <v>88.75</v>
      </c>
      <c r="Q968" s="11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75"/>
        <v>126</v>
      </c>
      <c r="P969" s="9">
        <f t="shared" si="76"/>
        <v>88.73</v>
      </c>
      <c r="Q969" s="11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75"/>
        <v>126</v>
      </c>
      <c r="P970" s="9">
        <f t="shared" si="76"/>
        <v>67.739999999999995</v>
      </c>
      <c r="Q970" s="11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75"/>
        <v>39</v>
      </c>
      <c r="P971" s="9">
        <f t="shared" si="76"/>
        <v>69.53</v>
      </c>
      <c r="Q971" s="1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75"/>
        <v>104</v>
      </c>
      <c r="P972" s="9">
        <f t="shared" si="76"/>
        <v>82.33</v>
      </c>
      <c r="Q972" s="11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75"/>
        <v>156</v>
      </c>
      <c r="P973" s="9">
        <f t="shared" si="76"/>
        <v>55.22</v>
      </c>
      <c r="Q973" s="11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75"/>
        <v>125</v>
      </c>
      <c r="P974" s="9">
        <f t="shared" si="76"/>
        <v>168.51</v>
      </c>
      <c r="Q974" s="11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75"/>
        <v>104</v>
      </c>
      <c r="P975" s="9">
        <f t="shared" si="76"/>
        <v>75.849999999999994</v>
      </c>
      <c r="Q975" s="11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75"/>
        <v>183</v>
      </c>
      <c r="P976" s="9">
        <f t="shared" si="76"/>
        <v>71.44</v>
      </c>
      <c r="Q976" s="11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75"/>
        <v>104</v>
      </c>
      <c r="P977" s="9">
        <f t="shared" si="76"/>
        <v>81.78</v>
      </c>
      <c r="Q977" s="11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75"/>
        <v>207</v>
      </c>
      <c r="P978" s="9">
        <f t="shared" si="76"/>
        <v>221.79</v>
      </c>
      <c r="Q978" s="11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75"/>
        <v>106</v>
      </c>
      <c r="P979" s="9">
        <f t="shared" si="76"/>
        <v>59.7</v>
      </c>
      <c r="Q979" s="11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75"/>
        <v>155</v>
      </c>
      <c r="P980" s="9">
        <f t="shared" si="76"/>
        <v>46.67</v>
      </c>
      <c r="Q980" s="11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75"/>
        <v>124</v>
      </c>
      <c r="P981" s="9">
        <f t="shared" si="76"/>
        <v>80.27</v>
      </c>
      <c r="Q981" s="1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75"/>
        <v>106</v>
      </c>
      <c r="P982" s="9">
        <f t="shared" si="76"/>
        <v>136.78</v>
      </c>
      <c r="Q982" s="11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75"/>
        <v>102</v>
      </c>
      <c r="P983" s="9">
        <f t="shared" si="76"/>
        <v>55.37</v>
      </c>
      <c r="Q983" s="11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75"/>
        <v>26</v>
      </c>
      <c r="P984" s="9">
        <f t="shared" si="76"/>
        <v>65.34</v>
      </c>
      <c r="Q984" s="11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75"/>
        <v>15</v>
      </c>
      <c r="P985" s="9">
        <f t="shared" si="76"/>
        <v>45.41</v>
      </c>
      <c r="Q985" s="11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75"/>
        <v>122</v>
      </c>
      <c r="P986" s="9">
        <f t="shared" si="76"/>
        <v>56.67</v>
      </c>
      <c r="Q986" s="11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75"/>
        <v>27</v>
      </c>
      <c r="P987" s="9">
        <f t="shared" si="76"/>
        <v>291.33</v>
      </c>
      <c r="Q987" s="11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75"/>
        <v>102</v>
      </c>
      <c r="P988" s="9">
        <f t="shared" si="76"/>
        <v>165.16</v>
      </c>
      <c r="Q988" s="11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75"/>
        <v>102</v>
      </c>
      <c r="P989" s="9">
        <f t="shared" si="76"/>
        <v>82.54</v>
      </c>
      <c r="Q989" s="11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75"/>
        <v>102</v>
      </c>
      <c r="P990" s="9">
        <f t="shared" si="76"/>
        <v>148.78</v>
      </c>
      <c r="Q990" s="11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75"/>
        <v>102</v>
      </c>
      <c r="P991" s="9">
        <f t="shared" si="76"/>
        <v>78.209999999999994</v>
      </c>
      <c r="Q991" s="1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75"/>
        <v>101</v>
      </c>
      <c r="P992" s="9">
        <f t="shared" si="76"/>
        <v>160.16</v>
      </c>
      <c r="Q992" s="11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75"/>
        <v>101</v>
      </c>
      <c r="P993" s="9">
        <f t="shared" si="76"/>
        <v>81.069999999999993</v>
      </c>
      <c r="Q993" s="11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75"/>
        <v>122</v>
      </c>
      <c r="P994" s="9">
        <f t="shared" si="76"/>
        <v>129.36000000000001</v>
      </c>
      <c r="Q994" s="11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75"/>
        <v>101</v>
      </c>
      <c r="P995" s="9">
        <f t="shared" si="76"/>
        <v>110.49</v>
      </c>
      <c r="Q995" s="11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75"/>
        <v>202</v>
      </c>
      <c r="P996" s="9">
        <f t="shared" si="76"/>
        <v>55.7</v>
      </c>
      <c r="Q996" s="11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75"/>
        <v>26</v>
      </c>
      <c r="P997" s="9">
        <f t="shared" si="76"/>
        <v>116.56</v>
      </c>
      <c r="Q997" s="11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75"/>
        <v>121</v>
      </c>
      <c r="P998" s="9">
        <f t="shared" si="76"/>
        <v>163.78</v>
      </c>
      <c r="Q998" s="11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75"/>
        <v>101</v>
      </c>
      <c r="P999" s="9">
        <f t="shared" si="76"/>
        <v>147.71</v>
      </c>
      <c r="Q999" s="11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75"/>
        <v>121</v>
      </c>
      <c r="P1000" s="9">
        <f t="shared" si="76"/>
        <v>37.130000000000003</v>
      </c>
      <c r="Q1000" s="11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75"/>
        <v>101</v>
      </c>
      <c r="P1001" s="9">
        <f t="shared" si="76"/>
        <v>53.47</v>
      </c>
      <c r="Q1001" s="1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75"/>
        <v>101</v>
      </c>
      <c r="P1002" s="9">
        <f t="shared" si="76"/>
        <v>137.31</v>
      </c>
      <c r="Q1002" s="11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75"/>
        <v>109</v>
      </c>
      <c r="P1003" s="9">
        <f t="shared" si="76"/>
        <v>40.549999999999997</v>
      </c>
      <c r="Q1003" s="11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75"/>
        <v>503</v>
      </c>
      <c r="P1004" s="9">
        <f t="shared" si="76"/>
        <v>68.63</v>
      </c>
      <c r="Q1004" s="11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75"/>
        <v>121</v>
      </c>
      <c r="P1005" s="9">
        <f t="shared" si="76"/>
        <v>71.790000000000006</v>
      </c>
      <c r="Q1005" s="11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75"/>
        <v>126</v>
      </c>
      <c r="P1006" s="9">
        <f t="shared" si="76"/>
        <v>58.53</v>
      </c>
      <c r="Q1006" s="11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75"/>
        <v>100</v>
      </c>
      <c r="P1007" s="9">
        <f t="shared" si="76"/>
        <v>215.25</v>
      </c>
      <c r="Q1007" s="11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75"/>
        <v>121</v>
      </c>
      <c r="P1008" s="9">
        <f t="shared" si="76"/>
        <v>80.33</v>
      </c>
      <c r="Q1008" s="11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75"/>
        <v>100</v>
      </c>
      <c r="P1009" s="9">
        <f t="shared" si="76"/>
        <v>89.93</v>
      </c>
      <c r="Q1009" s="11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75"/>
        <v>100</v>
      </c>
      <c r="P1010" s="9">
        <f t="shared" si="76"/>
        <v>188.13</v>
      </c>
      <c r="Q1010" s="11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75"/>
        <v>120</v>
      </c>
      <c r="P1011" s="9">
        <f t="shared" si="76"/>
        <v>34.01</v>
      </c>
      <c r="Q1011" s="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75"/>
        <v>1</v>
      </c>
      <c r="P1012" s="9">
        <f t="shared" si="76"/>
        <v>859.86</v>
      </c>
      <c r="Q1012" s="11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75"/>
        <v>100</v>
      </c>
      <c r="P1013" s="9">
        <f t="shared" si="76"/>
        <v>127.81</v>
      </c>
      <c r="Q1013" s="11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75"/>
        <v>120</v>
      </c>
      <c r="P1014" s="9">
        <f t="shared" si="76"/>
        <v>46.88</v>
      </c>
      <c r="Q1014" s="11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75"/>
        <v>100</v>
      </c>
      <c r="P1015" s="9">
        <f t="shared" si="76"/>
        <v>93.76</v>
      </c>
      <c r="Q1015" s="11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75"/>
        <v>120</v>
      </c>
      <c r="P1016" s="9">
        <f t="shared" si="76"/>
        <v>98.36</v>
      </c>
      <c r="Q1016" s="11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75"/>
        <v>240</v>
      </c>
      <c r="P1017" s="9">
        <f t="shared" si="76"/>
        <v>41.38</v>
      </c>
      <c r="Q1017" s="11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75"/>
        <v>100</v>
      </c>
      <c r="P1018" s="9">
        <f t="shared" si="76"/>
        <v>600</v>
      </c>
      <c r="Q1018" s="11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75"/>
        <v>100</v>
      </c>
      <c r="P1019" s="9">
        <f t="shared" si="76"/>
        <v>63.83</v>
      </c>
      <c r="Q1019" s="11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75"/>
        <v>100</v>
      </c>
      <c r="P1020" s="9">
        <f t="shared" si="76"/>
        <v>72.290000000000006</v>
      </c>
      <c r="Q1020" s="11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75"/>
        <v>102</v>
      </c>
      <c r="P1021" s="9">
        <f t="shared" si="76"/>
        <v>230.19</v>
      </c>
      <c r="Q1021" s="1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75"/>
        <v>119</v>
      </c>
      <c r="P1022" s="9">
        <f t="shared" si="76"/>
        <v>97.38</v>
      </c>
      <c r="Q1022" s="11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75"/>
        <v>148</v>
      </c>
      <c r="P1023" s="9">
        <f t="shared" si="76"/>
        <v>120.86</v>
      </c>
      <c r="Q1023" s="11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75"/>
        <v>118</v>
      </c>
      <c r="P1024" s="9">
        <f t="shared" si="76"/>
        <v>64.95</v>
      </c>
      <c r="Q1024" s="11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75"/>
        <v>169</v>
      </c>
      <c r="P1025" s="9">
        <f t="shared" si="76"/>
        <v>32.82</v>
      </c>
      <c r="Q1025" s="11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75"/>
        <v>148</v>
      </c>
      <c r="P1026" s="9">
        <f t="shared" si="76"/>
        <v>95.23</v>
      </c>
      <c r="Q1026" s="11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80">ROUND(E1027/D1027*100,0)</f>
        <v>49</v>
      </c>
      <c r="P1027" s="9">
        <f t="shared" ref="P1027:P1090" si="81">IFERROR(ROUND(E1027/L1027,2),0)</f>
        <v>42.16</v>
      </c>
      <c r="Q1027" s="11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80"/>
        <v>12</v>
      </c>
      <c r="P1028" s="9">
        <f t="shared" si="81"/>
        <v>83.94</v>
      </c>
      <c r="Q1028" s="11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80"/>
        <v>12</v>
      </c>
      <c r="P1029" s="9">
        <f t="shared" si="81"/>
        <v>69.12</v>
      </c>
      <c r="Q1029" s="11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80"/>
        <v>108</v>
      </c>
      <c r="P1030" s="9">
        <f t="shared" si="81"/>
        <v>61.03</v>
      </c>
      <c r="Q1030" s="11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80"/>
        <v>23</v>
      </c>
      <c r="P1031" s="9">
        <f t="shared" si="81"/>
        <v>130.09</v>
      </c>
      <c r="Q1031" s="1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80"/>
        <v>106</v>
      </c>
      <c r="P1032" s="9">
        <f t="shared" si="81"/>
        <v>56.2</v>
      </c>
      <c r="Q1032" s="11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80"/>
        <v>117</v>
      </c>
      <c r="P1033" s="9">
        <f t="shared" si="81"/>
        <v>44.86</v>
      </c>
      <c r="Q1033" s="11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80"/>
        <v>117</v>
      </c>
      <c r="P1034" s="9">
        <f t="shared" si="81"/>
        <v>60.74</v>
      </c>
      <c r="Q1034" s="11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80"/>
        <v>194</v>
      </c>
      <c r="P1035" s="9">
        <f t="shared" si="81"/>
        <v>36.630000000000003</v>
      </c>
      <c r="Q1035" s="11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80"/>
        <v>116</v>
      </c>
      <c r="P1036" s="9">
        <f t="shared" si="81"/>
        <v>73.58</v>
      </c>
      <c r="Q1036" s="11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80"/>
        <v>116</v>
      </c>
      <c r="P1037" s="9">
        <f t="shared" si="81"/>
        <v>414.29</v>
      </c>
      <c r="Q1037" s="11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80"/>
        <v>105</v>
      </c>
      <c r="P1038" s="9">
        <f t="shared" si="81"/>
        <v>65.58</v>
      </c>
      <c r="Q1038" s="11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80"/>
        <v>12</v>
      </c>
      <c r="P1039" s="9">
        <f t="shared" si="81"/>
        <v>127.93</v>
      </c>
      <c r="Q1039" s="11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80"/>
        <v>191</v>
      </c>
      <c r="P1040" s="9">
        <f t="shared" si="81"/>
        <v>358.69</v>
      </c>
      <c r="Q1040" s="11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80"/>
        <v>114</v>
      </c>
      <c r="P1041" s="9">
        <f t="shared" si="81"/>
        <v>63.48</v>
      </c>
      <c r="Q1041" s="1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80"/>
        <v>114</v>
      </c>
      <c r="P1042" s="9">
        <f t="shared" si="81"/>
        <v>82.61</v>
      </c>
      <c r="Q1042" s="11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80"/>
        <v>114</v>
      </c>
      <c r="P1043" s="9">
        <f t="shared" si="81"/>
        <v>80.23</v>
      </c>
      <c r="Q1043" s="11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80"/>
        <v>21</v>
      </c>
      <c r="P1044" s="9">
        <f t="shared" si="81"/>
        <v>189.33</v>
      </c>
      <c r="Q1044" s="11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80"/>
        <v>113</v>
      </c>
      <c r="P1045" s="9">
        <f t="shared" si="81"/>
        <v>83.43</v>
      </c>
      <c r="Q1045" s="11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80"/>
        <v>113</v>
      </c>
      <c r="P1046" s="9">
        <f t="shared" si="81"/>
        <v>107</v>
      </c>
      <c r="Q1046" s="11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80"/>
        <v>378</v>
      </c>
      <c r="P1047" s="9">
        <f t="shared" si="81"/>
        <v>40.76</v>
      </c>
      <c r="Q1047" s="11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80"/>
        <v>113</v>
      </c>
      <c r="P1048" s="9">
        <f t="shared" si="81"/>
        <v>68.25</v>
      </c>
      <c r="Q1048" s="11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80"/>
        <v>142</v>
      </c>
      <c r="P1049" s="9">
        <f t="shared" si="81"/>
        <v>115.51</v>
      </c>
      <c r="Q1049" s="11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80"/>
        <v>103</v>
      </c>
      <c r="P1050" s="9">
        <f t="shared" si="81"/>
        <v>47.13</v>
      </c>
      <c r="Q1050" s="11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80"/>
        <v>113</v>
      </c>
      <c r="P1051" s="9">
        <f t="shared" si="81"/>
        <v>144.91</v>
      </c>
      <c r="Q1051" s="1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80"/>
        <v>103</v>
      </c>
      <c r="P1052" s="9">
        <f t="shared" si="81"/>
        <v>68.010000000000005</v>
      </c>
      <c r="Q1052" s="11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80"/>
        <v>113</v>
      </c>
      <c r="P1053" s="9">
        <f t="shared" si="81"/>
        <v>78.260000000000005</v>
      </c>
      <c r="Q1053" s="11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80"/>
        <v>113</v>
      </c>
      <c r="P1054" s="9">
        <f t="shared" si="81"/>
        <v>110.47</v>
      </c>
      <c r="Q1054" s="11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80"/>
        <v>102</v>
      </c>
      <c r="P1055" s="9">
        <f t="shared" si="81"/>
        <v>66.150000000000006</v>
      </c>
      <c r="Q1055" s="11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80"/>
        <v>19</v>
      </c>
      <c r="P1056" s="9">
        <f t="shared" si="81"/>
        <v>95.28</v>
      </c>
      <c r="Q1056" s="11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80"/>
        <v>107</v>
      </c>
      <c r="P1057" s="9">
        <f t="shared" si="81"/>
        <v>70.209999999999994</v>
      </c>
      <c r="Q1057" s="11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80"/>
        <v>112</v>
      </c>
      <c r="P1058" s="9">
        <f t="shared" si="81"/>
        <v>69.19</v>
      </c>
      <c r="Q1058" s="11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80"/>
        <v>102</v>
      </c>
      <c r="P1059" s="9">
        <f t="shared" si="81"/>
        <v>62.92</v>
      </c>
      <c r="Q1059" s="11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80"/>
        <v>160</v>
      </c>
      <c r="P1060" s="9">
        <f t="shared" si="81"/>
        <v>109.78</v>
      </c>
      <c r="Q1060" s="11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80"/>
        <v>112</v>
      </c>
      <c r="P1061" s="9">
        <f t="shared" si="81"/>
        <v>53.19</v>
      </c>
      <c r="Q1061" s="1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80"/>
        <v>101</v>
      </c>
      <c r="P1062" s="9">
        <f t="shared" si="81"/>
        <v>113.88</v>
      </c>
      <c r="Q1062" s="11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80"/>
        <v>279</v>
      </c>
      <c r="P1063" s="9">
        <f t="shared" si="81"/>
        <v>23.52</v>
      </c>
      <c r="Q1063" s="11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80"/>
        <v>111</v>
      </c>
      <c r="P1064" s="9">
        <f t="shared" si="81"/>
        <v>50.18</v>
      </c>
      <c r="Q1064" s="11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80"/>
        <v>25</v>
      </c>
      <c r="P1065" s="9">
        <f t="shared" si="81"/>
        <v>168.39</v>
      </c>
      <c r="Q1065" s="11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80"/>
        <v>111</v>
      </c>
      <c r="P1066" s="9">
        <f t="shared" si="81"/>
        <v>95.78</v>
      </c>
      <c r="Q1066" s="11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80"/>
        <v>111</v>
      </c>
      <c r="P1067" s="9">
        <f t="shared" si="81"/>
        <v>554</v>
      </c>
      <c r="Q1067" s="11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80"/>
        <v>111</v>
      </c>
      <c r="P1068" s="9">
        <f t="shared" si="81"/>
        <v>63.62</v>
      </c>
      <c r="Q1068" s="11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80"/>
        <v>120</v>
      </c>
      <c r="P1069" s="9">
        <f t="shared" si="81"/>
        <v>48.13</v>
      </c>
      <c r="Q1069" s="11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80"/>
        <v>111</v>
      </c>
      <c r="P1070" s="9">
        <f t="shared" si="81"/>
        <v>40.630000000000003</v>
      </c>
      <c r="Q1070" s="11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80"/>
        <v>100</v>
      </c>
      <c r="P1071" s="9">
        <f t="shared" si="81"/>
        <v>69.819999999999993</v>
      </c>
      <c r="Q1071" s="1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80"/>
        <v>110</v>
      </c>
      <c r="P1072" s="9">
        <f t="shared" si="81"/>
        <v>166.97</v>
      </c>
      <c r="Q1072" s="11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80"/>
        <v>220</v>
      </c>
      <c r="P1073" s="9">
        <f t="shared" si="81"/>
        <v>37.479999999999997</v>
      </c>
      <c r="Q1073" s="11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80"/>
        <v>110</v>
      </c>
      <c r="P1074" s="9">
        <f t="shared" si="81"/>
        <v>68.86</v>
      </c>
      <c r="Q1074" s="11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80"/>
        <v>100</v>
      </c>
      <c r="P1075" s="9">
        <f t="shared" si="81"/>
        <v>125.09</v>
      </c>
      <c r="Q1075" s="11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80"/>
        <v>110</v>
      </c>
      <c r="P1076" s="9">
        <f t="shared" si="81"/>
        <v>72.38</v>
      </c>
      <c r="Q1076" s="11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80"/>
        <v>100</v>
      </c>
      <c r="P1077" s="9">
        <f t="shared" si="81"/>
        <v>305.56</v>
      </c>
      <c r="Q1077" s="11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80"/>
        <v>137</v>
      </c>
      <c r="P1078" s="9">
        <f t="shared" si="81"/>
        <v>69.569999999999993</v>
      </c>
      <c r="Q1078" s="11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80"/>
        <v>110</v>
      </c>
      <c r="P1079" s="9">
        <f t="shared" si="81"/>
        <v>50.75</v>
      </c>
      <c r="Q1079" s="11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80"/>
        <v>110</v>
      </c>
      <c r="P1080" s="9">
        <f t="shared" si="81"/>
        <v>91.3</v>
      </c>
      <c r="Q1080" s="11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80"/>
        <v>109</v>
      </c>
      <c r="P1081" s="9">
        <f t="shared" si="81"/>
        <v>54.69</v>
      </c>
      <c r="Q1081" s="1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80"/>
        <v>137</v>
      </c>
      <c r="P1082" s="9">
        <f t="shared" si="81"/>
        <v>70.06</v>
      </c>
      <c r="Q1082" s="11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80"/>
        <v>109</v>
      </c>
      <c r="P1083" s="9">
        <f t="shared" si="81"/>
        <v>74.819999999999993</v>
      </c>
      <c r="Q1083" s="11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80"/>
        <v>136</v>
      </c>
      <c r="P1084" s="9">
        <f t="shared" si="81"/>
        <v>160.47</v>
      </c>
      <c r="Q1084" s="11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80"/>
        <v>35</v>
      </c>
      <c r="P1085" s="9">
        <f t="shared" si="81"/>
        <v>104.85</v>
      </c>
      <c r="Q1085" s="11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80"/>
        <v>156</v>
      </c>
      <c r="P1086" s="9">
        <f t="shared" si="81"/>
        <v>36.53</v>
      </c>
      <c r="Q1086" s="11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80"/>
        <v>272</v>
      </c>
      <c r="P1087" s="9">
        <f t="shared" si="81"/>
        <v>48.54</v>
      </c>
      <c r="Q1087" s="11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80"/>
        <v>109</v>
      </c>
      <c r="P1088" s="9">
        <f t="shared" si="81"/>
        <v>61.04</v>
      </c>
      <c r="Q1088" s="11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80"/>
        <v>32</v>
      </c>
      <c r="P1089" s="9">
        <f t="shared" si="81"/>
        <v>115.55</v>
      </c>
      <c r="Q1089" s="11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80"/>
        <v>109</v>
      </c>
      <c r="P1090" s="9">
        <f t="shared" si="81"/>
        <v>54.3</v>
      </c>
      <c r="Q1090" s="11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85">ROUND(E1091/D1091*100,0)</f>
        <v>15</v>
      </c>
      <c r="P1091" s="9">
        <f t="shared" ref="P1091:P1154" si="86">IFERROR(ROUND(E1091/L1091,2),0)</f>
        <v>71.34</v>
      </c>
      <c r="Q1091" s="1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85"/>
        <v>271</v>
      </c>
      <c r="P1092" s="9">
        <f t="shared" si="86"/>
        <v>53.08</v>
      </c>
      <c r="Q1092" s="11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85"/>
        <v>155</v>
      </c>
      <c r="P1093" s="9">
        <f t="shared" si="86"/>
        <v>102.08</v>
      </c>
      <c r="Q1093" s="11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85"/>
        <v>108</v>
      </c>
      <c r="P1094" s="9">
        <f t="shared" si="86"/>
        <v>94.91</v>
      </c>
      <c r="Q1094" s="11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85"/>
        <v>120</v>
      </c>
      <c r="P1095" s="9">
        <f t="shared" si="86"/>
        <v>50.93</v>
      </c>
      <c r="Q1095" s="11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85"/>
        <v>108</v>
      </c>
      <c r="P1096" s="9">
        <f t="shared" si="86"/>
        <v>154.16999999999999</v>
      </c>
      <c r="Q1096" s="11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85"/>
        <v>31</v>
      </c>
      <c r="P1097" s="9">
        <f t="shared" si="86"/>
        <v>71.87</v>
      </c>
      <c r="Q1097" s="11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85"/>
        <v>108</v>
      </c>
      <c r="P1098" s="9">
        <f t="shared" si="86"/>
        <v>45.67</v>
      </c>
      <c r="Q1098" s="11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85"/>
        <v>108</v>
      </c>
      <c r="P1099" s="9">
        <f t="shared" si="86"/>
        <v>76.87</v>
      </c>
      <c r="Q1099" s="11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85"/>
        <v>90</v>
      </c>
      <c r="P1100" s="9">
        <f t="shared" si="86"/>
        <v>145.41</v>
      </c>
      <c r="Q1100" s="11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85"/>
        <v>108</v>
      </c>
      <c r="P1101" s="9">
        <f t="shared" si="86"/>
        <v>76.8</v>
      </c>
      <c r="Q1101" s="1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85"/>
        <v>139</v>
      </c>
      <c r="P1102" s="9">
        <f t="shared" si="86"/>
        <v>116.65</v>
      </c>
      <c r="Q1102" s="11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85"/>
        <v>102</v>
      </c>
      <c r="P1103" s="9">
        <f t="shared" si="86"/>
        <v>83.75</v>
      </c>
      <c r="Q1103" s="11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85"/>
        <v>107</v>
      </c>
      <c r="P1104" s="9">
        <f t="shared" si="86"/>
        <v>68.709999999999994</v>
      </c>
      <c r="Q1104" s="11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85"/>
        <v>160</v>
      </c>
      <c r="P1105" s="9">
        <f t="shared" si="86"/>
        <v>40.29</v>
      </c>
      <c r="Q1105" s="11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85"/>
        <v>107</v>
      </c>
      <c r="P1106" s="9">
        <f t="shared" si="86"/>
        <v>73.36</v>
      </c>
      <c r="Q1106" s="11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85"/>
        <v>107</v>
      </c>
      <c r="P1107" s="9">
        <f t="shared" si="86"/>
        <v>74.209999999999994</v>
      </c>
      <c r="Q1107" s="11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85"/>
        <v>127</v>
      </c>
      <c r="P1108" s="9">
        <f t="shared" si="86"/>
        <v>59.23</v>
      </c>
      <c r="Q1108" s="11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85"/>
        <v>107</v>
      </c>
      <c r="P1109" s="9">
        <f t="shared" si="86"/>
        <v>108.78</v>
      </c>
      <c r="Q1109" s="11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85"/>
        <v>27</v>
      </c>
      <c r="P1110" s="9">
        <f t="shared" si="86"/>
        <v>70.11</v>
      </c>
      <c r="Q1110" s="11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85"/>
        <v>177</v>
      </c>
      <c r="P1111" s="9">
        <f t="shared" si="86"/>
        <v>81.89</v>
      </c>
      <c r="Q1111" s="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85"/>
        <v>116</v>
      </c>
      <c r="P1112" s="9">
        <f t="shared" si="86"/>
        <v>50.69</v>
      </c>
      <c r="Q1112" s="11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85"/>
        <v>133</v>
      </c>
      <c r="P1113" s="9">
        <f t="shared" si="86"/>
        <v>82.94</v>
      </c>
      <c r="Q1113" s="11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85"/>
        <v>106</v>
      </c>
      <c r="P1114" s="9">
        <f t="shared" si="86"/>
        <v>189.29</v>
      </c>
      <c r="Q1114" s="11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85"/>
        <v>132</v>
      </c>
      <c r="P1115" s="9">
        <f t="shared" si="86"/>
        <v>48.15</v>
      </c>
      <c r="Q1115" s="11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85"/>
        <v>106</v>
      </c>
      <c r="P1116" s="9">
        <f t="shared" si="86"/>
        <v>143.11000000000001</v>
      </c>
      <c r="Q1116" s="11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85"/>
        <v>106</v>
      </c>
      <c r="P1117" s="9">
        <f t="shared" si="86"/>
        <v>115.02</v>
      </c>
      <c r="Q1117" s="11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85"/>
        <v>106</v>
      </c>
      <c r="P1118" s="9">
        <f t="shared" si="86"/>
        <v>41.94</v>
      </c>
      <c r="Q1118" s="11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85"/>
        <v>105</v>
      </c>
      <c r="P1119" s="9">
        <f t="shared" si="86"/>
        <v>107.57</v>
      </c>
      <c r="Q1119" s="11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85"/>
        <v>105</v>
      </c>
      <c r="P1120" s="9">
        <f t="shared" si="86"/>
        <v>75.19</v>
      </c>
      <c r="Q1120" s="11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85"/>
        <v>105</v>
      </c>
      <c r="P1121" s="9">
        <f t="shared" si="86"/>
        <v>64.16</v>
      </c>
      <c r="Q1121" s="1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85"/>
        <v>105</v>
      </c>
      <c r="P1122" s="9">
        <f t="shared" si="86"/>
        <v>122.33</v>
      </c>
      <c r="Q1122" s="11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85"/>
        <v>112</v>
      </c>
      <c r="P1123" s="9">
        <f t="shared" si="86"/>
        <v>105.18</v>
      </c>
      <c r="Q1123" s="11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85"/>
        <v>117</v>
      </c>
      <c r="P1124" s="9">
        <f t="shared" si="86"/>
        <v>52.58</v>
      </c>
      <c r="Q1124" s="11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85"/>
        <v>11</v>
      </c>
      <c r="P1125" s="9">
        <f t="shared" si="86"/>
        <v>437.5</v>
      </c>
      <c r="Q1125" s="11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85"/>
        <v>105</v>
      </c>
      <c r="P1126" s="9">
        <f t="shared" si="86"/>
        <v>50.38</v>
      </c>
      <c r="Q1126" s="11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85"/>
        <v>105</v>
      </c>
      <c r="P1127" s="9">
        <f t="shared" si="86"/>
        <v>113.83</v>
      </c>
      <c r="Q1127" s="11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85"/>
        <v>105</v>
      </c>
      <c r="P1128" s="9">
        <f t="shared" si="86"/>
        <v>35.61</v>
      </c>
      <c r="Q1128" s="11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85"/>
        <v>105</v>
      </c>
      <c r="P1129" s="9">
        <f t="shared" si="86"/>
        <v>36.86</v>
      </c>
      <c r="Q1129" s="11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85"/>
        <v>2</v>
      </c>
      <c r="P1130" s="9">
        <f t="shared" si="86"/>
        <v>307.82</v>
      </c>
      <c r="Q1130" s="11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85"/>
        <v>105</v>
      </c>
      <c r="P1131" s="9">
        <f t="shared" si="86"/>
        <v>93.43</v>
      </c>
      <c r="Q1131" s="1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85"/>
        <v>131</v>
      </c>
      <c r="P1132" s="9">
        <f t="shared" si="86"/>
        <v>43.55</v>
      </c>
      <c r="Q1132" s="11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85"/>
        <v>105</v>
      </c>
      <c r="P1133" s="9">
        <f t="shared" si="86"/>
        <v>80.400000000000006</v>
      </c>
      <c r="Q1133" s="11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85"/>
        <v>104</v>
      </c>
      <c r="P1134" s="9">
        <f t="shared" si="86"/>
        <v>64.47</v>
      </c>
      <c r="Q1134" s="11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85"/>
        <v>116</v>
      </c>
      <c r="P1135" s="9">
        <f t="shared" si="86"/>
        <v>50.69</v>
      </c>
      <c r="Q1135" s="11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85"/>
        <v>116</v>
      </c>
      <c r="P1136" s="9">
        <f t="shared" si="86"/>
        <v>50.2</v>
      </c>
      <c r="Q1136" s="11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85"/>
        <v>26</v>
      </c>
      <c r="P1137" s="9">
        <f t="shared" si="86"/>
        <v>65.97</v>
      </c>
      <c r="Q1137" s="11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85"/>
        <v>104</v>
      </c>
      <c r="P1138" s="9">
        <f t="shared" si="86"/>
        <v>66.7</v>
      </c>
      <c r="Q1138" s="11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85"/>
        <v>104</v>
      </c>
      <c r="P1139" s="9">
        <f t="shared" si="86"/>
        <v>64.2</v>
      </c>
      <c r="Q1139" s="11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85"/>
        <v>104</v>
      </c>
      <c r="P1140" s="9">
        <f t="shared" si="86"/>
        <v>1300</v>
      </c>
      <c r="Q1140" s="11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85"/>
        <v>104</v>
      </c>
      <c r="P1141" s="9">
        <f t="shared" si="86"/>
        <v>96.2</v>
      </c>
      <c r="Q1141" s="1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85"/>
        <v>104</v>
      </c>
      <c r="P1142" s="9">
        <f t="shared" si="86"/>
        <v>54.02</v>
      </c>
      <c r="Q1142" s="11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85"/>
        <v>104</v>
      </c>
      <c r="P1143" s="9">
        <f t="shared" si="86"/>
        <v>99.54</v>
      </c>
      <c r="Q1143" s="11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85"/>
        <v>104</v>
      </c>
      <c r="P1144" s="9">
        <f t="shared" si="86"/>
        <v>63.11</v>
      </c>
      <c r="Q1144" s="11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85"/>
        <v>103</v>
      </c>
      <c r="P1145" s="9">
        <f t="shared" si="86"/>
        <v>172.23</v>
      </c>
      <c r="Q1145" s="11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85"/>
        <v>129</v>
      </c>
      <c r="P1146" s="9">
        <f t="shared" si="86"/>
        <v>53.16</v>
      </c>
      <c r="Q1146" s="11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85"/>
        <v>103</v>
      </c>
      <c r="P1147" s="9">
        <f t="shared" si="86"/>
        <v>85.75</v>
      </c>
      <c r="Q1147" s="11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85"/>
        <v>103</v>
      </c>
      <c r="P1148" s="9">
        <f t="shared" si="86"/>
        <v>66.69</v>
      </c>
      <c r="Q1148" s="11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85"/>
        <v>102</v>
      </c>
      <c r="P1149" s="9">
        <f t="shared" si="86"/>
        <v>55.01</v>
      </c>
      <c r="Q1149" s="11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85"/>
        <v>102</v>
      </c>
      <c r="P1150" s="9">
        <f t="shared" si="86"/>
        <v>82.52</v>
      </c>
      <c r="Q1150" s="11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85"/>
        <v>102</v>
      </c>
      <c r="P1151" s="9">
        <f t="shared" si="86"/>
        <v>150.15</v>
      </c>
      <c r="Q1151" s="1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85"/>
        <v>102</v>
      </c>
      <c r="P1152" s="9">
        <f t="shared" si="86"/>
        <v>86.49</v>
      </c>
      <c r="Q1152" s="11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85"/>
        <v>102</v>
      </c>
      <c r="P1153" s="9">
        <f t="shared" si="86"/>
        <v>58.62</v>
      </c>
      <c r="Q1153" s="11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85"/>
        <v>128</v>
      </c>
      <c r="P1154" s="9">
        <f t="shared" si="86"/>
        <v>82.26</v>
      </c>
      <c r="Q1154" s="11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90">ROUND(E1155/D1155*100,0)</f>
        <v>102</v>
      </c>
      <c r="P1155" s="9">
        <f t="shared" ref="P1155:P1218" si="91">IFERROR(ROUND(E1155/L1155,2),0)</f>
        <v>51.47</v>
      </c>
      <c r="Q1155" s="11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90"/>
        <v>154</v>
      </c>
      <c r="P1156" s="9">
        <f t="shared" si="91"/>
        <v>28.1</v>
      </c>
      <c r="Q1156" s="11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90"/>
        <v>127</v>
      </c>
      <c r="P1157" s="9">
        <f t="shared" si="91"/>
        <v>80.73</v>
      </c>
      <c r="Q1157" s="11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90"/>
        <v>254</v>
      </c>
      <c r="P1158" s="9">
        <f t="shared" si="91"/>
        <v>51.31</v>
      </c>
      <c r="Q1158" s="11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90"/>
        <v>508</v>
      </c>
      <c r="P1159" s="9">
        <f t="shared" si="91"/>
        <v>101.56</v>
      </c>
      <c r="Q1159" s="11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90"/>
        <v>101</v>
      </c>
      <c r="P1160" s="9">
        <f t="shared" si="91"/>
        <v>36.47</v>
      </c>
      <c r="Q1160" s="11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90"/>
        <v>101</v>
      </c>
      <c r="P1161" s="9">
        <f t="shared" si="91"/>
        <v>110.22</v>
      </c>
      <c r="Q1161" s="1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90"/>
        <v>101</v>
      </c>
      <c r="P1162" s="9">
        <f t="shared" si="91"/>
        <v>53.89</v>
      </c>
      <c r="Q1162" s="11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90"/>
        <v>112</v>
      </c>
      <c r="P1163" s="9">
        <f t="shared" si="91"/>
        <v>23.96</v>
      </c>
      <c r="Q1163" s="11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90"/>
        <v>101</v>
      </c>
      <c r="P1164" s="9">
        <f t="shared" si="91"/>
        <v>93.61</v>
      </c>
      <c r="Q1164" s="11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90"/>
        <v>112</v>
      </c>
      <c r="P1165" s="9">
        <f t="shared" si="91"/>
        <v>87.1</v>
      </c>
      <c r="Q1165" s="11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90"/>
        <v>3</v>
      </c>
      <c r="P1166" s="9">
        <f t="shared" si="91"/>
        <v>34.130000000000003</v>
      </c>
      <c r="Q1166" s="11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90"/>
        <v>101</v>
      </c>
      <c r="P1167" s="9">
        <f t="shared" si="91"/>
        <v>41.74</v>
      </c>
      <c r="Q1167" s="11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90"/>
        <v>101</v>
      </c>
      <c r="P1168" s="9">
        <f t="shared" si="91"/>
        <v>55.5</v>
      </c>
      <c r="Q1168" s="11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90"/>
        <v>126</v>
      </c>
      <c r="P1169" s="9">
        <f t="shared" si="91"/>
        <v>53.72</v>
      </c>
      <c r="Q1169" s="11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90"/>
        <v>101</v>
      </c>
      <c r="P1170" s="9">
        <f t="shared" si="91"/>
        <v>109.71</v>
      </c>
      <c r="Q1170" s="11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90"/>
        <v>126</v>
      </c>
      <c r="P1171" s="9">
        <f t="shared" si="91"/>
        <v>84.08</v>
      </c>
      <c r="Q1171" s="1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90"/>
        <v>101</v>
      </c>
      <c r="P1172" s="9">
        <f t="shared" si="91"/>
        <v>88.44</v>
      </c>
      <c r="Q1172" s="11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90"/>
        <v>101</v>
      </c>
      <c r="P1173" s="9">
        <f t="shared" si="91"/>
        <v>114.55</v>
      </c>
      <c r="Q1173" s="11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90"/>
        <v>101</v>
      </c>
      <c r="P1174" s="9">
        <f t="shared" si="91"/>
        <v>25.69</v>
      </c>
      <c r="Q1174" s="11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90"/>
        <v>101</v>
      </c>
      <c r="P1175" s="9">
        <f t="shared" si="91"/>
        <v>186.11</v>
      </c>
      <c r="Q1175" s="11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90"/>
        <v>100</v>
      </c>
      <c r="P1176" s="9">
        <f t="shared" si="91"/>
        <v>122.54</v>
      </c>
      <c r="Q1176" s="11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90"/>
        <v>100</v>
      </c>
      <c r="P1177" s="9">
        <f t="shared" si="91"/>
        <v>79.62</v>
      </c>
      <c r="Q1177" s="11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90"/>
        <v>100</v>
      </c>
      <c r="P1178" s="9">
        <f t="shared" si="91"/>
        <v>200.49</v>
      </c>
      <c r="Q1178" s="11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90"/>
        <v>10</v>
      </c>
      <c r="P1179" s="9">
        <f t="shared" si="91"/>
        <v>178.93</v>
      </c>
      <c r="Q1179" s="11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90"/>
        <v>100</v>
      </c>
      <c r="P1180" s="9">
        <f t="shared" si="91"/>
        <v>68.53</v>
      </c>
      <c r="Q1180" s="11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90"/>
        <v>100</v>
      </c>
      <c r="P1181" s="9">
        <f t="shared" si="91"/>
        <v>178.61</v>
      </c>
      <c r="Q1181" s="1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90"/>
        <v>100</v>
      </c>
      <c r="P1182" s="9">
        <f t="shared" si="91"/>
        <v>131.58000000000001</v>
      </c>
      <c r="Q1182" s="11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90"/>
        <v>100</v>
      </c>
      <c r="P1183" s="9">
        <f t="shared" si="91"/>
        <v>192.31</v>
      </c>
      <c r="Q1183" s="11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90"/>
        <v>100</v>
      </c>
      <c r="P1184" s="9">
        <f t="shared" si="91"/>
        <v>100</v>
      </c>
      <c r="Q1184" s="11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90"/>
        <v>100</v>
      </c>
      <c r="P1185" s="9">
        <f t="shared" si="91"/>
        <v>185.19</v>
      </c>
      <c r="Q1185" s="11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90"/>
        <v>100</v>
      </c>
      <c r="P1186" s="9">
        <f t="shared" si="91"/>
        <v>64.94</v>
      </c>
      <c r="Q1186" s="11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90"/>
        <v>100</v>
      </c>
      <c r="P1187" s="9">
        <f t="shared" si="91"/>
        <v>178.57</v>
      </c>
      <c r="Q1187" s="11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90"/>
        <v>108</v>
      </c>
      <c r="P1188" s="9">
        <f t="shared" si="91"/>
        <v>65.16</v>
      </c>
      <c r="Q1188" s="11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90"/>
        <v>20</v>
      </c>
      <c r="P1189" s="9">
        <f t="shared" si="91"/>
        <v>308.75</v>
      </c>
      <c r="Q1189" s="11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90"/>
        <v>14</v>
      </c>
      <c r="P1190" s="9">
        <f t="shared" si="91"/>
        <v>129.97</v>
      </c>
      <c r="Q1190" s="11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90"/>
        <v>110</v>
      </c>
      <c r="P1191" s="9">
        <f t="shared" si="91"/>
        <v>94.9</v>
      </c>
      <c r="Q1191" s="1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90"/>
        <v>10</v>
      </c>
      <c r="P1192" s="9">
        <f t="shared" si="91"/>
        <v>54.67</v>
      </c>
      <c r="Q1192" s="11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90"/>
        <v>2</v>
      </c>
      <c r="P1193" s="9">
        <f t="shared" si="91"/>
        <v>39.57</v>
      </c>
      <c r="Q1193" s="11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90"/>
        <v>100</v>
      </c>
      <c r="P1194" s="9">
        <f t="shared" si="91"/>
        <v>148.47999999999999</v>
      </c>
      <c r="Q1194" s="11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90"/>
        <v>196</v>
      </c>
      <c r="P1195" s="9">
        <f t="shared" si="91"/>
        <v>40.75</v>
      </c>
      <c r="Q1195" s="11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90"/>
        <v>33</v>
      </c>
      <c r="P1196" s="9">
        <f t="shared" si="91"/>
        <v>88.8</v>
      </c>
      <c r="Q1196" s="11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90"/>
        <v>106</v>
      </c>
      <c r="P1197" s="9">
        <f t="shared" si="91"/>
        <v>64.75</v>
      </c>
      <c r="Q1197" s="11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90"/>
        <v>20</v>
      </c>
      <c r="P1198" s="9">
        <f t="shared" si="91"/>
        <v>44.94</v>
      </c>
      <c r="Q1198" s="11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90"/>
        <v>110</v>
      </c>
      <c r="P1199" s="9">
        <f t="shared" si="91"/>
        <v>74.25</v>
      </c>
      <c r="Q1199" s="11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90"/>
        <v>138</v>
      </c>
      <c r="P1200" s="9">
        <f t="shared" si="91"/>
        <v>34.17</v>
      </c>
      <c r="Q1200" s="11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90"/>
        <v>320</v>
      </c>
      <c r="P1201" s="9">
        <f t="shared" si="91"/>
        <v>24.76</v>
      </c>
      <c r="Q1201" s="1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90"/>
        <v>107</v>
      </c>
      <c r="P1202" s="9">
        <f t="shared" si="91"/>
        <v>28.58</v>
      </c>
      <c r="Q1202" s="11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90"/>
        <v>120</v>
      </c>
      <c r="P1203" s="9">
        <f t="shared" si="91"/>
        <v>41.7</v>
      </c>
      <c r="Q1203" s="11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90"/>
        <v>114</v>
      </c>
      <c r="P1204" s="9">
        <f t="shared" si="91"/>
        <v>77.34</v>
      </c>
      <c r="Q1204" s="11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90"/>
        <v>120</v>
      </c>
      <c r="P1205" s="9">
        <f t="shared" si="91"/>
        <v>159.47</v>
      </c>
      <c r="Q1205" s="11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90"/>
        <v>237</v>
      </c>
      <c r="P1206" s="9">
        <f t="shared" si="91"/>
        <v>36.21</v>
      </c>
      <c r="Q1206" s="11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90"/>
        <v>3</v>
      </c>
      <c r="P1207" s="9">
        <f t="shared" si="91"/>
        <v>81.239999999999995</v>
      </c>
      <c r="Q1207" s="11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90"/>
        <v>117</v>
      </c>
      <c r="P1208" s="9">
        <f t="shared" si="91"/>
        <v>85.18</v>
      </c>
      <c r="Q1208" s="11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90"/>
        <v>134</v>
      </c>
      <c r="P1209" s="9">
        <f t="shared" si="91"/>
        <v>62.38</v>
      </c>
      <c r="Q1209" s="11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90"/>
        <v>212</v>
      </c>
      <c r="P1210" s="9">
        <f t="shared" si="91"/>
        <v>50.25</v>
      </c>
      <c r="Q1210" s="11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90"/>
        <v>2</v>
      </c>
      <c r="P1211" s="9">
        <f t="shared" si="91"/>
        <v>424.45</v>
      </c>
      <c r="Q1211" s="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90"/>
        <v>72</v>
      </c>
      <c r="P1212" s="9">
        <f t="shared" si="91"/>
        <v>49.12</v>
      </c>
      <c r="Q1212" s="11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90"/>
        <v>104</v>
      </c>
      <c r="P1213" s="9">
        <f t="shared" si="91"/>
        <v>53.56</v>
      </c>
      <c r="Q1213" s="11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90"/>
        <v>155</v>
      </c>
      <c r="P1214" s="9">
        <f t="shared" si="91"/>
        <v>83.14</v>
      </c>
      <c r="Q1214" s="11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90"/>
        <v>103</v>
      </c>
      <c r="P1215" s="9">
        <f t="shared" si="91"/>
        <v>43.04</v>
      </c>
      <c r="Q1215" s="11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90"/>
        <v>155</v>
      </c>
      <c r="P1216" s="9">
        <f t="shared" si="91"/>
        <v>96.71</v>
      </c>
      <c r="Q1216" s="11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90"/>
        <v>155</v>
      </c>
      <c r="P1217" s="9">
        <f t="shared" si="91"/>
        <v>69.27</v>
      </c>
      <c r="Q1217" s="11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90"/>
        <v>31</v>
      </c>
      <c r="P1218" s="9">
        <f t="shared" si="91"/>
        <v>231.75</v>
      </c>
      <c r="Q1218" s="11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95">ROUND(E1219/D1219*100,0)</f>
        <v>4</v>
      </c>
      <c r="P1219" s="9">
        <f t="shared" ref="P1219:P1282" si="96">IFERROR(ROUND(E1219/L1219,2),0)</f>
        <v>125.27</v>
      </c>
      <c r="Q1219" s="11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95"/>
        <v>31</v>
      </c>
      <c r="P1220" s="9">
        <f t="shared" si="96"/>
        <v>124.92</v>
      </c>
      <c r="Q1220" s="11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95"/>
        <v>107</v>
      </c>
      <c r="P1221" s="9">
        <f t="shared" si="96"/>
        <v>100.22</v>
      </c>
      <c r="Q1221" s="1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95"/>
        <v>102</v>
      </c>
      <c r="P1222" s="9">
        <f t="shared" si="96"/>
        <v>72.89</v>
      </c>
      <c r="Q1222" s="11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95"/>
        <v>153</v>
      </c>
      <c r="P1223" s="9">
        <f t="shared" si="96"/>
        <v>70.459999999999994</v>
      </c>
      <c r="Q1223" s="11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95"/>
        <v>102</v>
      </c>
      <c r="P1224" s="9">
        <f t="shared" si="96"/>
        <v>80.16</v>
      </c>
      <c r="Q1224" s="11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95"/>
        <v>30</v>
      </c>
      <c r="P1225" s="9">
        <f t="shared" si="96"/>
        <v>51.29</v>
      </c>
      <c r="Q1225" s="11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95"/>
        <v>101</v>
      </c>
      <c r="P1226" s="9">
        <f t="shared" si="96"/>
        <v>114.13</v>
      </c>
      <c r="Q1226" s="11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95"/>
        <v>130</v>
      </c>
      <c r="P1227" s="9">
        <f t="shared" si="96"/>
        <v>42.21</v>
      </c>
      <c r="Q1227" s="11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95"/>
        <v>103</v>
      </c>
      <c r="P1228" s="9">
        <f t="shared" si="96"/>
        <v>77.27</v>
      </c>
      <c r="Q1228" s="11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95"/>
        <v>101</v>
      </c>
      <c r="P1229" s="9">
        <f t="shared" si="96"/>
        <v>267.64999999999998</v>
      </c>
      <c r="Q1229" s="11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95"/>
        <v>114</v>
      </c>
      <c r="P1230" s="9">
        <f t="shared" si="96"/>
        <v>56.83</v>
      </c>
      <c r="Q1230" s="11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95"/>
        <v>114</v>
      </c>
      <c r="P1231" s="9">
        <f t="shared" si="96"/>
        <v>39.869999999999997</v>
      </c>
      <c r="Q1231" s="1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95"/>
        <v>101</v>
      </c>
      <c r="P1232" s="9">
        <f t="shared" si="96"/>
        <v>64.709999999999994</v>
      </c>
      <c r="Q1232" s="11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95"/>
        <v>174</v>
      </c>
      <c r="P1233" s="9">
        <f t="shared" si="96"/>
        <v>32.32</v>
      </c>
      <c r="Q1233" s="11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95"/>
        <v>100</v>
      </c>
      <c r="P1234" s="9">
        <f t="shared" si="96"/>
        <v>167.49</v>
      </c>
      <c r="Q1234" s="11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95"/>
        <v>113</v>
      </c>
      <c r="P1235" s="9">
        <f t="shared" si="96"/>
        <v>136.91</v>
      </c>
      <c r="Q1235" s="11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95"/>
        <v>100</v>
      </c>
      <c r="P1236" s="9">
        <f t="shared" si="96"/>
        <v>74.069999999999993</v>
      </c>
      <c r="Q1236" s="11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95"/>
        <v>113</v>
      </c>
      <c r="P1237" s="9">
        <f t="shared" si="96"/>
        <v>47.54</v>
      </c>
      <c r="Q1237" s="11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95"/>
        <v>100</v>
      </c>
      <c r="P1238" s="9">
        <f t="shared" si="96"/>
        <v>65.38</v>
      </c>
      <c r="Q1238" s="11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95"/>
        <v>113</v>
      </c>
      <c r="P1239" s="9">
        <f t="shared" si="96"/>
        <v>80.55</v>
      </c>
      <c r="Q1239" s="11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95"/>
        <v>100</v>
      </c>
      <c r="P1240" s="9">
        <f t="shared" si="96"/>
        <v>104.65</v>
      </c>
      <c r="Q1240" s="11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95"/>
        <v>100</v>
      </c>
      <c r="P1241" s="9">
        <f t="shared" si="96"/>
        <v>145.16</v>
      </c>
      <c r="Q1241" s="1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95"/>
        <v>36</v>
      </c>
      <c r="P1242" s="9">
        <f t="shared" si="96"/>
        <v>373.5</v>
      </c>
      <c r="Q1242" s="11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95"/>
        <v>111</v>
      </c>
      <c r="P1243" s="9">
        <f t="shared" si="96"/>
        <v>61.9</v>
      </c>
      <c r="Q1243" s="11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95"/>
        <v>127</v>
      </c>
      <c r="P1244" s="9">
        <f t="shared" si="96"/>
        <v>72.95</v>
      </c>
      <c r="Q1244" s="11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95"/>
        <v>111</v>
      </c>
      <c r="P1245" s="9">
        <f t="shared" si="96"/>
        <v>68.349999999999994</v>
      </c>
      <c r="Q1245" s="11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95"/>
        <v>164</v>
      </c>
      <c r="P1246" s="9">
        <f t="shared" si="96"/>
        <v>70.290000000000006</v>
      </c>
      <c r="Q1246" s="11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95"/>
        <v>110</v>
      </c>
      <c r="P1247" s="9">
        <f t="shared" si="96"/>
        <v>50.11</v>
      </c>
      <c r="Q1247" s="11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95"/>
        <v>103</v>
      </c>
      <c r="P1248" s="9">
        <f t="shared" si="96"/>
        <v>49.55</v>
      </c>
      <c r="Q1248" s="11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95"/>
        <v>110</v>
      </c>
      <c r="P1249" s="9">
        <f t="shared" si="96"/>
        <v>49.44</v>
      </c>
      <c r="Q1249" s="11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95"/>
        <v>147</v>
      </c>
      <c r="P1250" s="9">
        <f t="shared" si="96"/>
        <v>191.13</v>
      </c>
      <c r="Q1250" s="11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95"/>
        <v>126</v>
      </c>
      <c r="P1251" s="9">
        <f t="shared" si="96"/>
        <v>57.08</v>
      </c>
      <c r="Q1251" s="1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95"/>
        <v>110</v>
      </c>
      <c r="P1252" s="9">
        <f t="shared" si="96"/>
        <v>93.4</v>
      </c>
      <c r="Q1252" s="11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95"/>
        <v>878</v>
      </c>
      <c r="P1253" s="9">
        <f t="shared" si="96"/>
        <v>27.6</v>
      </c>
      <c r="Q1253" s="11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95"/>
        <v>219</v>
      </c>
      <c r="P1254" s="9">
        <f t="shared" si="96"/>
        <v>67.260000000000005</v>
      </c>
      <c r="Q1254" s="11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95"/>
        <v>146</v>
      </c>
      <c r="P1255" s="9">
        <f t="shared" si="96"/>
        <v>104.07</v>
      </c>
      <c r="Q1255" s="11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95"/>
        <v>17</v>
      </c>
      <c r="P1256" s="9">
        <f t="shared" si="96"/>
        <v>111.41</v>
      </c>
      <c r="Q1256" s="11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95"/>
        <v>124</v>
      </c>
      <c r="P1257" s="9">
        <f t="shared" si="96"/>
        <v>68.94</v>
      </c>
      <c r="Q1257" s="11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95"/>
        <v>109</v>
      </c>
      <c r="P1258" s="9">
        <f t="shared" si="96"/>
        <v>28.94</v>
      </c>
      <c r="Q1258" s="11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95"/>
        <v>124</v>
      </c>
      <c r="P1259" s="9">
        <f t="shared" si="96"/>
        <v>135.63</v>
      </c>
      <c r="Q1259" s="11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95"/>
        <v>173</v>
      </c>
      <c r="P1260" s="9">
        <f t="shared" si="96"/>
        <v>100.47</v>
      </c>
      <c r="Q1260" s="11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95"/>
        <v>22</v>
      </c>
      <c r="P1261" s="9">
        <f t="shared" si="96"/>
        <v>110.64</v>
      </c>
      <c r="Q1261" s="1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95"/>
        <v>127</v>
      </c>
      <c r="P1262" s="9">
        <f t="shared" si="96"/>
        <v>52.6</v>
      </c>
      <c r="Q1262" s="11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95"/>
        <v>123</v>
      </c>
      <c r="P1263" s="9">
        <f t="shared" si="96"/>
        <v>93.7</v>
      </c>
      <c r="Q1263" s="11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95"/>
        <v>168</v>
      </c>
      <c r="P1264" s="9">
        <f t="shared" si="96"/>
        <v>10.51</v>
      </c>
      <c r="Q1264" s="11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95"/>
        <v>108</v>
      </c>
      <c r="P1265" s="9">
        <f t="shared" si="96"/>
        <v>74.239999999999995</v>
      </c>
      <c r="Q1265" s="11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95"/>
        <v>43</v>
      </c>
      <c r="P1266" s="9">
        <f t="shared" si="96"/>
        <v>40.98</v>
      </c>
      <c r="Q1266" s="11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95"/>
        <v>107</v>
      </c>
      <c r="P1267" s="9">
        <f t="shared" si="96"/>
        <v>204.57</v>
      </c>
      <c r="Q1267" s="11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95"/>
        <v>107</v>
      </c>
      <c r="P1268" s="9">
        <f t="shared" si="96"/>
        <v>52.96</v>
      </c>
      <c r="Q1268" s="11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95"/>
        <v>107</v>
      </c>
      <c r="P1269" s="9">
        <f t="shared" si="96"/>
        <v>99.53</v>
      </c>
      <c r="Q1269" s="11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95"/>
        <v>122</v>
      </c>
      <c r="P1270" s="9">
        <f t="shared" si="96"/>
        <v>75.09</v>
      </c>
      <c r="Q1270" s="11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95"/>
        <v>122</v>
      </c>
      <c r="P1271" s="9">
        <f t="shared" si="96"/>
        <v>85.5</v>
      </c>
      <c r="Q1271" s="1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95"/>
        <v>107</v>
      </c>
      <c r="P1272" s="9">
        <f t="shared" si="96"/>
        <v>106.53</v>
      </c>
      <c r="Q1272" s="11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95"/>
        <v>106</v>
      </c>
      <c r="P1273" s="9">
        <f t="shared" si="96"/>
        <v>184.78</v>
      </c>
      <c r="Q1273" s="11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95"/>
        <v>142</v>
      </c>
      <c r="P1274" s="9">
        <f t="shared" si="96"/>
        <v>25.13</v>
      </c>
      <c r="Q1274" s="11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95"/>
        <v>106</v>
      </c>
      <c r="P1275" s="9">
        <f t="shared" si="96"/>
        <v>90.28</v>
      </c>
      <c r="Q1275" s="11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95"/>
        <v>101</v>
      </c>
      <c r="P1276" s="9">
        <f t="shared" si="96"/>
        <v>103.17</v>
      </c>
      <c r="Q1276" s="11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95"/>
        <v>384</v>
      </c>
      <c r="P1277" s="9">
        <f t="shared" si="96"/>
        <v>22.12</v>
      </c>
      <c r="Q1277" s="11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95"/>
        <v>121</v>
      </c>
      <c r="P1278" s="9">
        <f t="shared" si="96"/>
        <v>58.6</v>
      </c>
      <c r="Q1278" s="11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95"/>
        <v>105</v>
      </c>
      <c r="P1279" s="9">
        <f t="shared" si="96"/>
        <v>136</v>
      </c>
      <c r="Q1279" s="11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95"/>
        <v>105</v>
      </c>
      <c r="P1280" s="9">
        <f t="shared" si="96"/>
        <v>73.77</v>
      </c>
      <c r="Q1280" s="11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95"/>
        <v>22</v>
      </c>
      <c r="P1281" s="9">
        <f t="shared" si="96"/>
        <v>48.72</v>
      </c>
      <c r="Q1281" s="1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95"/>
        <v>105</v>
      </c>
      <c r="P1282" s="9">
        <f t="shared" si="96"/>
        <v>42.72</v>
      </c>
      <c r="Q1282" s="11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100">ROUND(E1283/D1283*100,0)</f>
        <v>119</v>
      </c>
      <c r="P1283" s="9">
        <f t="shared" ref="P1283:P1346" si="101">IFERROR(ROUND(E1283/L1283,2),0)</f>
        <v>44.96</v>
      </c>
      <c r="Q1283" s="11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100"/>
        <v>119</v>
      </c>
      <c r="P1284" s="9">
        <f t="shared" si="101"/>
        <v>46.4</v>
      </c>
      <c r="Q1284" s="11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100"/>
        <v>139</v>
      </c>
      <c r="P1285" s="9">
        <f t="shared" si="101"/>
        <v>62.33</v>
      </c>
      <c r="Q1285" s="11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100"/>
        <v>60</v>
      </c>
      <c r="P1286" s="9">
        <f t="shared" si="101"/>
        <v>174</v>
      </c>
      <c r="Q1286" s="11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100"/>
        <v>119</v>
      </c>
      <c r="P1287" s="9">
        <f t="shared" si="101"/>
        <v>63.18</v>
      </c>
      <c r="Q1287" s="11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100"/>
        <v>166</v>
      </c>
      <c r="P1288" s="9">
        <f t="shared" si="101"/>
        <v>46.65</v>
      </c>
      <c r="Q1288" s="11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100"/>
        <v>104</v>
      </c>
      <c r="P1289" s="9">
        <f t="shared" si="101"/>
        <v>79.83</v>
      </c>
      <c r="Q1289" s="11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100"/>
        <v>138</v>
      </c>
      <c r="P1290" s="9">
        <f t="shared" si="101"/>
        <v>51.88</v>
      </c>
      <c r="Q1290" s="11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100"/>
        <v>138</v>
      </c>
      <c r="P1291" s="9">
        <f t="shared" si="101"/>
        <v>109.08</v>
      </c>
      <c r="Q1291" s="1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100"/>
        <v>104</v>
      </c>
      <c r="P1292" s="9">
        <f t="shared" si="101"/>
        <v>76.67</v>
      </c>
      <c r="Q1292" s="11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100"/>
        <v>103</v>
      </c>
      <c r="P1293" s="9">
        <f t="shared" si="101"/>
        <v>36.61</v>
      </c>
      <c r="Q1293" s="11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100"/>
        <v>176</v>
      </c>
      <c r="P1294" s="9">
        <f t="shared" si="101"/>
        <v>56.64</v>
      </c>
      <c r="Q1294" s="11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100"/>
        <v>39</v>
      </c>
      <c r="P1295" s="9">
        <f t="shared" si="101"/>
        <v>64.53</v>
      </c>
      <c r="Q1295" s="11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100"/>
        <v>137</v>
      </c>
      <c r="P1296" s="9">
        <f t="shared" si="101"/>
        <v>50.29</v>
      </c>
      <c r="Q1296" s="11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100"/>
        <v>103</v>
      </c>
      <c r="P1297" s="9">
        <f t="shared" si="101"/>
        <v>65.38</v>
      </c>
      <c r="Q1297" s="11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100"/>
        <v>103</v>
      </c>
      <c r="P1298" s="9">
        <f t="shared" si="101"/>
        <v>62.17</v>
      </c>
      <c r="Q1298" s="11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100"/>
        <v>29</v>
      </c>
      <c r="P1299" s="9">
        <f t="shared" si="101"/>
        <v>44.48</v>
      </c>
      <c r="Q1299" s="11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100"/>
        <v>102</v>
      </c>
      <c r="P1300" s="9">
        <f t="shared" si="101"/>
        <v>85.21</v>
      </c>
      <c r="Q1300" s="11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100"/>
        <v>102</v>
      </c>
      <c r="P1301" s="9">
        <f t="shared" si="101"/>
        <v>57.54</v>
      </c>
      <c r="Q1301" s="1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100"/>
        <v>136</v>
      </c>
      <c r="P1302" s="9">
        <f t="shared" si="101"/>
        <v>46.42</v>
      </c>
      <c r="Q1302" s="11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100"/>
        <v>102</v>
      </c>
      <c r="P1303" s="9">
        <f t="shared" si="101"/>
        <v>204.05</v>
      </c>
      <c r="Q1303" s="11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100"/>
        <v>102</v>
      </c>
      <c r="P1304" s="9">
        <f t="shared" si="101"/>
        <v>60.87</v>
      </c>
      <c r="Q1304" s="11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100"/>
        <v>102</v>
      </c>
      <c r="P1305" s="9">
        <f t="shared" si="101"/>
        <v>84.85</v>
      </c>
      <c r="Q1305" s="11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00"/>
        <v>203</v>
      </c>
      <c r="P1306" s="9">
        <f t="shared" si="101"/>
        <v>30.58</v>
      </c>
      <c r="Q1306" s="11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100"/>
        <v>41</v>
      </c>
      <c r="P1307" s="9">
        <f t="shared" si="101"/>
        <v>81.319999999999993</v>
      </c>
      <c r="Q1307" s="11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100"/>
        <v>102</v>
      </c>
      <c r="P1308" s="9">
        <f t="shared" si="101"/>
        <v>86.49</v>
      </c>
      <c r="Q1308" s="11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100"/>
        <v>101</v>
      </c>
      <c r="P1309" s="9">
        <f t="shared" si="101"/>
        <v>126.72</v>
      </c>
      <c r="Q1309" s="11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100"/>
        <v>108</v>
      </c>
      <c r="P1310" s="9">
        <f t="shared" si="101"/>
        <v>46.61</v>
      </c>
      <c r="Q1310" s="11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100"/>
        <v>101</v>
      </c>
      <c r="P1311" s="9">
        <f t="shared" si="101"/>
        <v>76.45</v>
      </c>
      <c r="Q1311" s="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100"/>
        <v>135</v>
      </c>
      <c r="P1312" s="9">
        <f t="shared" si="101"/>
        <v>168.75</v>
      </c>
      <c r="Q1312" s="11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100"/>
        <v>119</v>
      </c>
      <c r="P1313" s="9">
        <f t="shared" si="101"/>
        <v>176.09</v>
      </c>
      <c r="Q1313" s="11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100"/>
        <v>108</v>
      </c>
      <c r="P1314" s="9">
        <f t="shared" si="101"/>
        <v>56.98</v>
      </c>
      <c r="Q1314" s="11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100"/>
        <v>115</v>
      </c>
      <c r="P1315" s="9">
        <f t="shared" si="101"/>
        <v>85.96</v>
      </c>
      <c r="Q1315" s="11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100"/>
        <v>101</v>
      </c>
      <c r="P1316" s="9">
        <f t="shared" si="101"/>
        <v>98.54</v>
      </c>
      <c r="Q1316" s="11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100"/>
        <v>101</v>
      </c>
      <c r="P1317" s="9">
        <f t="shared" si="101"/>
        <v>45.88</v>
      </c>
      <c r="Q1317" s="11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100"/>
        <v>101</v>
      </c>
      <c r="P1318" s="9">
        <f t="shared" si="101"/>
        <v>72.05</v>
      </c>
      <c r="Q1318" s="11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100"/>
        <v>101</v>
      </c>
      <c r="P1319" s="9">
        <f t="shared" si="101"/>
        <v>310</v>
      </c>
      <c r="Q1319" s="11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100"/>
        <v>101</v>
      </c>
      <c r="P1320" s="9">
        <f t="shared" si="101"/>
        <v>115.09</v>
      </c>
      <c r="Q1320" s="11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100"/>
        <v>161</v>
      </c>
      <c r="P1321" s="9">
        <f t="shared" si="101"/>
        <v>41.04</v>
      </c>
      <c r="Q1321" s="1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100"/>
        <v>115</v>
      </c>
      <c r="P1322" s="9">
        <f t="shared" si="101"/>
        <v>46.22</v>
      </c>
      <c r="Q1322" s="11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100"/>
        <v>100</v>
      </c>
      <c r="P1323" s="9">
        <f t="shared" si="101"/>
        <v>65.87</v>
      </c>
      <c r="Q1323" s="11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100"/>
        <v>100</v>
      </c>
      <c r="P1324" s="9">
        <f t="shared" si="101"/>
        <v>34.92</v>
      </c>
      <c r="Q1324" s="11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100"/>
        <v>115</v>
      </c>
      <c r="P1325" s="9">
        <f t="shared" si="101"/>
        <v>72.91</v>
      </c>
      <c r="Q1325" s="11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100"/>
        <v>100</v>
      </c>
      <c r="P1326" s="9">
        <f t="shared" si="101"/>
        <v>121.36</v>
      </c>
      <c r="Q1326" s="11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100"/>
        <v>133</v>
      </c>
      <c r="P1327" s="9">
        <f t="shared" si="101"/>
        <v>57.2</v>
      </c>
      <c r="Q1327" s="11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100"/>
        <v>100</v>
      </c>
      <c r="P1328" s="9">
        <f t="shared" si="101"/>
        <v>81.67</v>
      </c>
      <c r="Q1328" s="11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100"/>
        <v>100</v>
      </c>
      <c r="P1329" s="9">
        <f t="shared" si="101"/>
        <v>40.01</v>
      </c>
      <c r="Q1329" s="11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100"/>
        <v>105</v>
      </c>
      <c r="P1330" s="9">
        <f t="shared" si="101"/>
        <v>114.29</v>
      </c>
      <c r="Q1330" s="11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100"/>
        <v>100</v>
      </c>
      <c r="P1331" s="9">
        <f t="shared" si="101"/>
        <v>129.03</v>
      </c>
      <c r="Q1331" s="1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100"/>
        <v>107</v>
      </c>
      <c r="P1332" s="9">
        <f t="shared" si="101"/>
        <v>74.069999999999993</v>
      </c>
      <c r="Q1332" s="11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100"/>
        <v>100</v>
      </c>
      <c r="P1333" s="9">
        <f t="shared" si="101"/>
        <v>307.69</v>
      </c>
      <c r="Q1333" s="11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100"/>
        <v>36</v>
      </c>
      <c r="P1334" s="9">
        <f t="shared" si="101"/>
        <v>104.89</v>
      </c>
      <c r="Q1334" s="11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100"/>
        <v>114</v>
      </c>
      <c r="P1335" s="9">
        <f t="shared" si="101"/>
        <v>47.4</v>
      </c>
      <c r="Q1335" s="11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100"/>
        <v>114</v>
      </c>
      <c r="P1336" s="9">
        <f t="shared" si="101"/>
        <v>69.790000000000006</v>
      </c>
      <c r="Q1336" s="11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100"/>
        <v>179</v>
      </c>
      <c r="P1337" s="9">
        <f t="shared" si="101"/>
        <v>53.73</v>
      </c>
      <c r="Q1337" s="11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100"/>
        <v>132</v>
      </c>
      <c r="P1338" s="9">
        <f t="shared" si="101"/>
        <v>63.03</v>
      </c>
      <c r="Q1338" s="11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100"/>
        <v>132</v>
      </c>
      <c r="P1339" s="9">
        <f t="shared" si="101"/>
        <v>70.63</v>
      </c>
      <c r="Q1339" s="11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100"/>
        <v>101</v>
      </c>
      <c r="P1340" s="9">
        <f t="shared" si="101"/>
        <v>53.95</v>
      </c>
      <c r="Q1340" s="11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100"/>
        <v>171</v>
      </c>
      <c r="P1341" s="9">
        <f t="shared" si="101"/>
        <v>46.18</v>
      </c>
      <c r="Q1341" s="1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100"/>
        <v>112</v>
      </c>
      <c r="P1342" s="9">
        <f t="shared" si="101"/>
        <v>47.76</v>
      </c>
      <c r="Q1342" s="11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100"/>
        <v>112</v>
      </c>
      <c r="P1343" s="9">
        <f t="shared" si="101"/>
        <v>60.15</v>
      </c>
      <c r="Q1343" s="11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100"/>
        <v>130</v>
      </c>
      <c r="P1344" s="9">
        <f t="shared" si="101"/>
        <v>61.06</v>
      </c>
      <c r="Q1344" s="11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100"/>
        <v>195</v>
      </c>
      <c r="P1345" s="9">
        <f t="shared" si="101"/>
        <v>64.03</v>
      </c>
      <c r="Q1345" s="11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100"/>
        <v>78</v>
      </c>
      <c r="P1346" s="9">
        <f t="shared" si="101"/>
        <v>105.54</v>
      </c>
      <c r="Q1346" s="11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105">ROUND(E1347/D1347*100,0)</f>
        <v>118</v>
      </c>
      <c r="P1347" s="9">
        <f t="shared" ref="P1347:P1410" si="106">IFERROR(ROUND(E1347/L1347,2),0)</f>
        <v>100.06</v>
      </c>
      <c r="Q1347" s="11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105"/>
        <v>111</v>
      </c>
      <c r="P1348" s="9">
        <f t="shared" si="106"/>
        <v>125.81</v>
      </c>
      <c r="Q1348" s="11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105"/>
        <v>111</v>
      </c>
      <c r="P1349" s="9">
        <f t="shared" si="106"/>
        <v>58.79</v>
      </c>
      <c r="Q1349" s="11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105"/>
        <v>35</v>
      </c>
      <c r="P1350" s="9">
        <f t="shared" si="106"/>
        <v>84.28</v>
      </c>
      <c r="Q1350" s="11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105"/>
        <v>110</v>
      </c>
      <c r="P1351" s="9">
        <f t="shared" si="106"/>
        <v>55.22</v>
      </c>
      <c r="Q1351" s="1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105"/>
        <v>385</v>
      </c>
      <c r="P1352" s="9">
        <f t="shared" si="106"/>
        <v>32.1</v>
      </c>
      <c r="Q1352" s="11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105"/>
        <v>101</v>
      </c>
      <c r="P1353" s="9">
        <f t="shared" si="106"/>
        <v>47.19</v>
      </c>
      <c r="Q1353" s="11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105"/>
        <v>109</v>
      </c>
      <c r="P1354" s="9">
        <f t="shared" si="106"/>
        <v>29.26</v>
      </c>
      <c r="Q1354" s="11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105"/>
        <v>109</v>
      </c>
      <c r="P1355" s="9">
        <f t="shared" si="106"/>
        <v>44.19</v>
      </c>
      <c r="Q1355" s="11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105"/>
        <v>109</v>
      </c>
      <c r="P1356" s="9">
        <f t="shared" si="106"/>
        <v>75.959999999999994</v>
      </c>
      <c r="Q1356" s="11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105"/>
        <v>152</v>
      </c>
      <c r="P1357" s="9">
        <f t="shared" si="106"/>
        <v>64.25</v>
      </c>
      <c r="Q1357" s="11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105"/>
        <v>126</v>
      </c>
      <c r="P1358" s="9">
        <f t="shared" si="106"/>
        <v>47.91</v>
      </c>
      <c r="Q1358" s="11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105"/>
        <v>5</v>
      </c>
      <c r="P1359" s="9">
        <f t="shared" si="106"/>
        <v>135.04</v>
      </c>
      <c r="Q1359" s="11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105"/>
        <v>103</v>
      </c>
      <c r="P1360" s="9">
        <f t="shared" si="106"/>
        <v>67.42</v>
      </c>
      <c r="Q1360" s="11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105"/>
        <v>126</v>
      </c>
      <c r="P1361" s="9">
        <f t="shared" si="106"/>
        <v>62.88</v>
      </c>
      <c r="Q1361" s="1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105"/>
        <v>107</v>
      </c>
      <c r="P1362" s="9">
        <f t="shared" si="106"/>
        <v>62.67</v>
      </c>
      <c r="Q1362" s="11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105"/>
        <v>114</v>
      </c>
      <c r="P1363" s="9">
        <f t="shared" si="106"/>
        <v>50.69</v>
      </c>
      <c r="Q1363" s="11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105"/>
        <v>125</v>
      </c>
      <c r="P1364" s="9">
        <f t="shared" si="106"/>
        <v>75</v>
      </c>
      <c r="Q1364" s="11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105"/>
        <v>107</v>
      </c>
      <c r="P1365" s="9">
        <f t="shared" si="106"/>
        <v>59.46</v>
      </c>
      <c r="Q1365" s="11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105"/>
        <v>107</v>
      </c>
      <c r="P1366" s="9">
        <f t="shared" si="106"/>
        <v>51.19</v>
      </c>
      <c r="Q1366" s="11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105"/>
        <v>107</v>
      </c>
      <c r="P1367" s="9">
        <f t="shared" si="106"/>
        <v>67.91</v>
      </c>
      <c r="Q1367" s="11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105"/>
        <v>124</v>
      </c>
      <c r="P1368" s="9">
        <f t="shared" si="106"/>
        <v>47.85</v>
      </c>
      <c r="Q1368" s="11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105"/>
        <v>107</v>
      </c>
      <c r="P1369" s="9">
        <f t="shared" si="106"/>
        <v>71.73</v>
      </c>
      <c r="Q1369" s="11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105"/>
        <v>106</v>
      </c>
      <c r="P1370" s="9">
        <f t="shared" si="106"/>
        <v>78.94</v>
      </c>
      <c r="Q1370" s="11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105"/>
        <v>123</v>
      </c>
      <c r="P1371" s="9">
        <f t="shared" si="106"/>
        <v>31.62</v>
      </c>
      <c r="Q1371" s="1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105"/>
        <v>247</v>
      </c>
      <c r="P1372" s="9">
        <f t="shared" si="106"/>
        <v>78.72</v>
      </c>
      <c r="Q1372" s="11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105"/>
        <v>37</v>
      </c>
      <c r="P1373" s="9">
        <f t="shared" si="106"/>
        <v>147.4</v>
      </c>
      <c r="Q1373" s="11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105"/>
        <v>123</v>
      </c>
      <c r="P1374" s="9">
        <f t="shared" si="106"/>
        <v>54.99</v>
      </c>
      <c r="Q1374" s="11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105"/>
        <v>105</v>
      </c>
      <c r="P1375" s="9">
        <f t="shared" si="106"/>
        <v>59.26</v>
      </c>
      <c r="Q1375" s="11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105"/>
        <v>108</v>
      </c>
      <c r="P1376" s="9">
        <f t="shared" si="106"/>
        <v>126.55</v>
      </c>
      <c r="Q1376" s="11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105"/>
        <v>105</v>
      </c>
      <c r="P1377" s="9">
        <f t="shared" si="106"/>
        <v>32.97</v>
      </c>
      <c r="Q1377" s="11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105"/>
        <v>105</v>
      </c>
      <c r="P1378" s="9">
        <f t="shared" si="106"/>
        <v>79.540000000000006</v>
      </c>
      <c r="Q1378" s="11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105"/>
        <v>104</v>
      </c>
      <c r="P1379" s="9">
        <f t="shared" si="106"/>
        <v>71.67</v>
      </c>
      <c r="Q1379" s="11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105"/>
        <v>121</v>
      </c>
      <c r="P1380" s="9">
        <f t="shared" si="106"/>
        <v>46.09</v>
      </c>
      <c r="Q1380" s="11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105"/>
        <v>104</v>
      </c>
      <c r="P1381" s="9">
        <f t="shared" si="106"/>
        <v>125.45</v>
      </c>
      <c r="Q1381" s="1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105"/>
        <v>121</v>
      </c>
      <c r="P1382" s="9">
        <f t="shared" si="106"/>
        <v>125.38</v>
      </c>
      <c r="Q1382" s="11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105"/>
        <v>103</v>
      </c>
      <c r="P1383" s="9">
        <f t="shared" si="106"/>
        <v>60</v>
      </c>
      <c r="Q1383" s="11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105"/>
        <v>120</v>
      </c>
      <c r="P1384" s="9">
        <f t="shared" si="106"/>
        <v>78.260000000000005</v>
      </c>
      <c r="Q1384" s="11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105"/>
        <v>51</v>
      </c>
      <c r="P1385" s="9">
        <f t="shared" si="106"/>
        <v>63.12</v>
      </c>
      <c r="Q1385" s="11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105"/>
        <v>103</v>
      </c>
      <c r="P1386" s="9">
        <f t="shared" si="106"/>
        <v>132.96</v>
      </c>
      <c r="Q1386" s="11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105"/>
        <v>119</v>
      </c>
      <c r="P1387" s="9">
        <f t="shared" si="106"/>
        <v>51.81</v>
      </c>
      <c r="Q1387" s="11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105"/>
        <v>128</v>
      </c>
      <c r="P1388" s="9">
        <f t="shared" si="106"/>
        <v>37.21</v>
      </c>
      <c r="Q1388" s="11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105"/>
        <v>18</v>
      </c>
      <c r="P1389" s="9">
        <f t="shared" si="106"/>
        <v>43.98</v>
      </c>
      <c r="Q1389" s="11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105"/>
        <v>119</v>
      </c>
      <c r="P1390" s="9">
        <f t="shared" si="106"/>
        <v>57.34</v>
      </c>
      <c r="Q1390" s="11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105"/>
        <v>4</v>
      </c>
      <c r="P1391" s="9">
        <f t="shared" si="106"/>
        <v>591.66999999999996</v>
      </c>
      <c r="Q1391" s="1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105"/>
        <v>118</v>
      </c>
      <c r="P1392" s="9">
        <f t="shared" si="106"/>
        <v>57.26</v>
      </c>
      <c r="Q1392" s="11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105"/>
        <v>101</v>
      </c>
      <c r="P1393" s="9">
        <f t="shared" si="106"/>
        <v>51.3</v>
      </c>
      <c r="Q1393" s="11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105"/>
        <v>101</v>
      </c>
      <c r="P1394" s="9">
        <f t="shared" si="106"/>
        <v>33.99</v>
      </c>
      <c r="Q1394" s="11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105"/>
        <v>101</v>
      </c>
      <c r="P1395" s="9">
        <f t="shared" si="106"/>
        <v>90.54</v>
      </c>
      <c r="Q1395" s="11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105"/>
        <v>101</v>
      </c>
      <c r="P1396" s="9">
        <f t="shared" si="106"/>
        <v>88.25</v>
      </c>
      <c r="Q1396" s="11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105"/>
        <v>71</v>
      </c>
      <c r="P1397" s="9">
        <f t="shared" si="106"/>
        <v>106.97</v>
      </c>
      <c r="Q1397" s="11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105"/>
        <v>101</v>
      </c>
      <c r="P1398" s="9">
        <f t="shared" si="106"/>
        <v>76.650000000000006</v>
      </c>
      <c r="Q1398" s="11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105"/>
        <v>100</v>
      </c>
      <c r="P1399" s="9">
        <f t="shared" si="106"/>
        <v>103.35</v>
      </c>
      <c r="Q1399" s="11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105"/>
        <v>153</v>
      </c>
      <c r="P1400" s="9">
        <f t="shared" si="106"/>
        <v>57.54</v>
      </c>
      <c r="Q1400" s="11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105"/>
        <v>103</v>
      </c>
      <c r="P1401" s="9">
        <f t="shared" si="106"/>
        <v>87.7</v>
      </c>
      <c r="Q1401" s="1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105"/>
        <v>117</v>
      </c>
      <c r="P1402" s="9">
        <f t="shared" si="106"/>
        <v>100.17</v>
      </c>
      <c r="Q1402" s="11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105"/>
        <v>100</v>
      </c>
      <c r="P1403" s="9">
        <f t="shared" si="106"/>
        <v>291.79000000000002</v>
      </c>
      <c r="Q1403" s="11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105"/>
        <v>100</v>
      </c>
      <c r="P1404" s="9">
        <f t="shared" si="106"/>
        <v>100</v>
      </c>
      <c r="Q1404" s="11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105"/>
        <v>233</v>
      </c>
      <c r="P1405" s="9">
        <f t="shared" si="106"/>
        <v>175</v>
      </c>
      <c r="Q1405" s="11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105"/>
        <v>175</v>
      </c>
      <c r="P1406" s="9">
        <f t="shared" si="106"/>
        <v>62.5</v>
      </c>
      <c r="Q1406" s="11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105"/>
        <v>140</v>
      </c>
      <c r="P1407" s="9">
        <f t="shared" si="106"/>
        <v>42.67</v>
      </c>
      <c r="Q1407" s="11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105"/>
        <v>116</v>
      </c>
      <c r="P1408" s="9">
        <f t="shared" si="106"/>
        <v>55.33</v>
      </c>
      <c r="Q1408" s="11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105"/>
        <v>116</v>
      </c>
      <c r="P1409" s="9">
        <f t="shared" si="106"/>
        <v>63.36</v>
      </c>
      <c r="Q1409" s="11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105"/>
        <v>108</v>
      </c>
      <c r="P1410" s="9">
        <f t="shared" si="106"/>
        <v>46.89</v>
      </c>
      <c r="Q1410" s="11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110">ROUND(E1411/D1411*100,0)</f>
        <v>139</v>
      </c>
      <c r="P1411" s="9">
        <f t="shared" ref="P1411:P1474" si="111">IFERROR(ROUND(E1411/L1411,2),0)</f>
        <v>29.62</v>
      </c>
      <c r="Q1411" s="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110"/>
        <v>7</v>
      </c>
      <c r="P1412" s="9">
        <f t="shared" si="111"/>
        <v>115.53</v>
      </c>
      <c r="Q1412" s="11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110"/>
        <v>116</v>
      </c>
      <c r="P1413" s="9">
        <f t="shared" si="111"/>
        <v>46.2</v>
      </c>
      <c r="Q1413" s="11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110"/>
        <v>116</v>
      </c>
      <c r="P1414" s="9">
        <f t="shared" si="111"/>
        <v>30.94</v>
      </c>
      <c r="Q1414" s="11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110"/>
        <v>115</v>
      </c>
      <c r="P1415" s="9">
        <f t="shared" si="111"/>
        <v>82.38</v>
      </c>
      <c r="Q1415" s="11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110"/>
        <v>173</v>
      </c>
      <c r="P1416" s="9">
        <f t="shared" si="111"/>
        <v>49.34</v>
      </c>
      <c r="Q1416" s="11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110"/>
        <v>105</v>
      </c>
      <c r="P1417" s="9">
        <f t="shared" si="111"/>
        <v>86.23</v>
      </c>
      <c r="Q1417" s="11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110"/>
        <v>34</v>
      </c>
      <c r="P1418" s="9">
        <f t="shared" si="111"/>
        <v>132.35</v>
      </c>
      <c r="Q1418" s="11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110"/>
        <v>115</v>
      </c>
      <c r="P1419" s="9">
        <f t="shared" si="111"/>
        <v>110.97</v>
      </c>
      <c r="Q1419" s="11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110"/>
        <v>114</v>
      </c>
      <c r="P1420" s="9">
        <f t="shared" si="111"/>
        <v>104</v>
      </c>
      <c r="Q1420" s="11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110"/>
        <v>122</v>
      </c>
      <c r="P1421" s="9">
        <f t="shared" si="111"/>
        <v>48.84</v>
      </c>
      <c r="Q1421" s="1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110"/>
        <v>1</v>
      </c>
      <c r="P1422" s="9">
        <f t="shared" si="111"/>
        <v>100.5</v>
      </c>
      <c r="Q1422" s="11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110"/>
        <v>18</v>
      </c>
      <c r="P1423" s="9">
        <f t="shared" si="111"/>
        <v>126.48</v>
      </c>
      <c r="Q1423" s="11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110"/>
        <v>14</v>
      </c>
      <c r="P1424" s="9">
        <f t="shared" si="111"/>
        <v>155</v>
      </c>
      <c r="Q1424" s="11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110"/>
        <v>6</v>
      </c>
      <c r="P1425" s="9">
        <f t="shared" si="111"/>
        <v>113.57</v>
      </c>
      <c r="Q1425" s="11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110"/>
        <v>114</v>
      </c>
      <c r="P1426" s="9">
        <f t="shared" si="111"/>
        <v>113.57</v>
      </c>
      <c r="Q1426" s="11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110"/>
        <v>62</v>
      </c>
      <c r="P1427" s="9">
        <f t="shared" si="111"/>
        <v>486.43</v>
      </c>
      <c r="Q1427" s="11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110"/>
        <v>106</v>
      </c>
      <c r="P1428" s="9">
        <f t="shared" si="111"/>
        <v>56.67</v>
      </c>
      <c r="Q1428" s="11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110"/>
        <v>136</v>
      </c>
      <c r="P1429" s="9">
        <f t="shared" si="111"/>
        <v>66.67</v>
      </c>
      <c r="Q1429" s="11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110"/>
        <v>105</v>
      </c>
      <c r="P1430" s="9">
        <f t="shared" si="111"/>
        <v>91.84</v>
      </c>
      <c r="Q1430" s="11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110"/>
        <v>170</v>
      </c>
      <c r="P1431" s="9">
        <f t="shared" si="111"/>
        <v>47.18</v>
      </c>
      <c r="Q1431" s="1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110"/>
        <v>110</v>
      </c>
      <c r="P1432" s="9">
        <f t="shared" si="111"/>
        <v>45.88</v>
      </c>
      <c r="Q1432" s="11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110"/>
        <v>130</v>
      </c>
      <c r="P1433" s="9">
        <f t="shared" si="111"/>
        <v>49.88</v>
      </c>
      <c r="Q1433" s="11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110"/>
        <v>6</v>
      </c>
      <c r="P1434" s="9">
        <f t="shared" si="111"/>
        <v>89.21</v>
      </c>
      <c r="Q1434" s="11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110"/>
        <v>226</v>
      </c>
      <c r="P1435" s="9">
        <f t="shared" si="111"/>
        <v>94.03</v>
      </c>
      <c r="Q1435" s="11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110"/>
        <v>113</v>
      </c>
      <c r="P1436" s="9">
        <f t="shared" si="111"/>
        <v>49.06</v>
      </c>
      <c r="Q1436" s="11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110"/>
        <v>113</v>
      </c>
      <c r="P1437" s="9">
        <f t="shared" si="111"/>
        <v>99.5</v>
      </c>
      <c r="Q1437" s="11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110"/>
        <v>101</v>
      </c>
      <c r="P1438" s="9">
        <f t="shared" si="111"/>
        <v>41.73</v>
      </c>
      <c r="Q1438" s="11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110"/>
        <v>135</v>
      </c>
      <c r="P1439" s="9">
        <f t="shared" si="111"/>
        <v>59.16</v>
      </c>
      <c r="Q1439" s="11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110"/>
        <v>112</v>
      </c>
      <c r="P1440" s="9">
        <f t="shared" si="111"/>
        <v>44.32</v>
      </c>
      <c r="Q1440" s="11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110"/>
        <v>102</v>
      </c>
      <c r="P1441" s="9">
        <f t="shared" si="111"/>
        <v>99</v>
      </c>
      <c r="Q1441" s="1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110"/>
        <v>112</v>
      </c>
      <c r="P1442" s="9">
        <f t="shared" si="111"/>
        <v>44.25</v>
      </c>
      <c r="Q1442" s="11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110"/>
        <v>105</v>
      </c>
      <c r="P1443" s="9">
        <f t="shared" si="111"/>
        <v>61.1</v>
      </c>
      <c r="Q1443" s="11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110"/>
        <v>112</v>
      </c>
      <c r="P1444" s="9">
        <f t="shared" si="111"/>
        <v>40.4</v>
      </c>
      <c r="Q1444" s="11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110"/>
        <v>112</v>
      </c>
      <c r="P1445" s="9">
        <f t="shared" si="111"/>
        <v>68.37</v>
      </c>
      <c r="Q1445" s="11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110"/>
        <v>102</v>
      </c>
      <c r="P1446" s="9">
        <f t="shared" si="111"/>
        <v>145.65</v>
      </c>
      <c r="Q1446" s="11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110"/>
        <v>100</v>
      </c>
      <c r="P1447" s="9">
        <f t="shared" si="111"/>
        <v>119.64</v>
      </c>
      <c r="Q1447" s="11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110"/>
        <v>111</v>
      </c>
      <c r="P1448" s="9">
        <f t="shared" si="111"/>
        <v>416.88</v>
      </c>
      <c r="Q1448" s="11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110"/>
        <v>111</v>
      </c>
      <c r="P1449" s="9">
        <f t="shared" si="111"/>
        <v>92.5</v>
      </c>
      <c r="Q1449" s="11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110"/>
        <v>111</v>
      </c>
      <c r="P1450" s="9">
        <f t="shared" si="111"/>
        <v>28.88</v>
      </c>
      <c r="Q1450" s="11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110"/>
        <v>111</v>
      </c>
      <c r="P1451" s="9">
        <f t="shared" si="111"/>
        <v>63.85</v>
      </c>
      <c r="Q1451" s="1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110"/>
        <v>33</v>
      </c>
      <c r="P1452" s="9">
        <f t="shared" si="111"/>
        <v>70.62</v>
      </c>
      <c r="Q1452" s="11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110"/>
        <v>111</v>
      </c>
      <c r="P1453" s="9">
        <f t="shared" si="111"/>
        <v>77.19</v>
      </c>
      <c r="Q1453" s="11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110"/>
        <v>111</v>
      </c>
      <c r="P1454" s="9">
        <f t="shared" si="111"/>
        <v>34.21</v>
      </c>
      <c r="Q1454" s="11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110"/>
        <v>7</v>
      </c>
      <c r="P1455" s="9">
        <f t="shared" si="111"/>
        <v>89.65</v>
      </c>
      <c r="Q1455" s="11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110"/>
        <v>100</v>
      </c>
      <c r="P1456" s="9">
        <f t="shared" si="111"/>
        <v>67.650000000000006</v>
      </c>
      <c r="Q1456" s="11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110"/>
        <v>118</v>
      </c>
      <c r="P1457" s="9">
        <f t="shared" si="111"/>
        <v>75.34</v>
      </c>
      <c r="Q1457" s="11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110"/>
        <v>661</v>
      </c>
      <c r="P1458" s="9">
        <f t="shared" si="111"/>
        <v>21.9</v>
      </c>
      <c r="Q1458" s="11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110"/>
        <v>132</v>
      </c>
      <c r="P1459" s="9">
        <f t="shared" si="111"/>
        <v>75.11</v>
      </c>
      <c r="Q1459" s="11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110"/>
        <v>18</v>
      </c>
      <c r="P1460" s="9">
        <f t="shared" si="111"/>
        <v>122</v>
      </c>
      <c r="Q1460" s="11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110"/>
        <v>110</v>
      </c>
      <c r="P1461" s="9">
        <f t="shared" si="111"/>
        <v>47.03</v>
      </c>
      <c r="Q1461" s="1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110"/>
        <v>110</v>
      </c>
      <c r="P1462" s="9">
        <f t="shared" si="111"/>
        <v>28.11</v>
      </c>
      <c r="Q1462" s="11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110"/>
        <v>109</v>
      </c>
      <c r="P1463" s="9">
        <f t="shared" si="111"/>
        <v>136.46</v>
      </c>
      <c r="Q1463" s="11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110"/>
        <v>109</v>
      </c>
      <c r="P1464" s="9">
        <f t="shared" si="111"/>
        <v>83.97</v>
      </c>
      <c r="Q1464" s="11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110"/>
        <v>109</v>
      </c>
      <c r="P1465" s="9">
        <f t="shared" si="111"/>
        <v>155.94999999999999</v>
      </c>
      <c r="Q1465" s="11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110"/>
        <v>109</v>
      </c>
      <c r="P1466" s="9">
        <f t="shared" si="111"/>
        <v>71.150000000000006</v>
      </c>
      <c r="Q1466" s="11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110"/>
        <v>109</v>
      </c>
      <c r="P1467" s="9">
        <f t="shared" si="111"/>
        <v>57.39</v>
      </c>
      <c r="Q1467" s="11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110"/>
        <v>102</v>
      </c>
      <c r="P1468" s="9">
        <f t="shared" si="111"/>
        <v>46.71</v>
      </c>
      <c r="Q1468" s="11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110"/>
        <v>109</v>
      </c>
      <c r="P1469" s="9">
        <f t="shared" si="111"/>
        <v>53.41</v>
      </c>
      <c r="Q1469" s="11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110"/>
        <v>105</v>
      </c>
      <c r="P1470" s="9">
        <f t="shared" si="111"/>
        <v>85.74</v>
      </c>
      <c r="Q1470" s="11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110"/>
        <v>109</v>
      </c>
      <c r="P1471" s="9">
        <f t="shared" si="111"/>
        <v>81.38</v>
      </c>
      <c r="Q1471" s="1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110"/>
        <v>109</v>
      </c>
      <c r="P1472" s="9">
        <f t="shared" si="111"/>
        <v>135.63</v>
      </c>
      <c r="Q1472" s="11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110"/>
        <v>108</v>
      </c>
      <c r="P1473" s="9">
        <f t="shared" si="111"/>
        <v>70.650000000000006</v>
      </c>
      <c r="Q1473" s="11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110"/>
        <v>108</v>
      </c>
      <c r="P1474" s="9">
        <f t="shared" si="111"/>
        <v>40.96</v>
      </c>
      <c r="Q1474" s="11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115">ROUND(E1475/D1475*100,0)</f>
        <v>108</v>
      </c>
      <c r="P1475" s="9">
        <f t="shared" ref="P1475:P1538" si="116">IFERROR(ROUND(E1475/L1475,2),0)</f>
        <v>41.96</v>
      </c>
      <c r="Q1475" s="11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115"/>
        <v>108</v>
      </c>
      <c r="P1476" s="9">
        <f t="shared" si="116"/>
        <v>45.44</v>
      </c>
      <c r="Q1476" s="11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115"/>
        <v>129</v>
      </c>
      <c r="P1477" s="9">
        <f t="shared" si="116"/>
        <v>38.869999999999997</v>
      </c>
      <c r="Q1477" s="11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115"/>
        <v>108</v>
      </c>
      <c r="P1478" s="9">
        <f t="shared" si="116"/>
        <v>76.790000000000006</v>
      </c>
      <c r="Q1478" s="11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115"/>
        <v>147</v>
      </c>
      <c r="P1479" s="9">
        <f t="shared" si="116"/>
        <v>15.72</v>
      </c>
      <c r="Q1479" s="11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115"/>
        <v>107</v>
      </c>
      <c r="P1480" s="9">
        <f t="shared" si="116"/>
        <v>169.58</v>
      </c>
      <c r="Q1480" s="11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115"/>
        <v>107</v>
      </c>
      <c r="P1481" s="9">
        <f t="shared" si="116"/>
        <v>134.21</v>
      </c>
      <c r="Q1481" s="1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115"/>
        <v>16</v>
      </c>
      <c r="P1482" s="9">
        <f t="shared" si="116"/>
        <v>214.07</v>
      </c>
      <c r="Q1482" s="11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115"/>
        <v>161</v>
      </c>
      <c r="P1483" s="9">
        <f t="shared" si="116"/>
        <v>37.78</v>
      </c>
      <c r="Q1483" s="11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115"/>
        <v>100</v>
      </c>
      <c r="P1484" s="9">
        <f t="shared" si="116"/>
        <v>42.8</v>
      </c>
      <c r="Q1484" s="11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115"/>
        <v>100</v>
      </c>
      <c r="P1485" s="9">
        <f t="shared" si="116"/>
        <v>74.53</v>
      </c>
      <c r="Q1485" s="11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115"/>
        <v>107</v>
      </c>
      <c r="P1486" s="9">
        <f t="shared" si="116"/>
        <v>49.25</v>
      </c>
      <c r="Q1486" s="11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115"/>
        <v>40</v>
      </c>
      <c r="P1487" s="9">
        <f t="shared" si="116"/>
        <v>44.44</v>
      </c>
      <c r="Q1487" s="11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115"/>
        <v>5</v>
      </c>
      <c r="P1488" s="9">
        <f t="shared" si="116"/>
        <v>640</v>
      </c>
      <c r="Q1488" s="11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115"/>
        <v>107</v>
      </c>
      <c r="P1489" s="9">
        <f t="shared" si="116"/>
        <v>177.5</v>
      </c>
      <c r="Q1489" s="11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115"/>
        <v>106</v>
      </c>
      <c r="P1490" s="9">
        <f t="shared" si="116"/>
        <v>96.67</v>
      </c>
      <c r="Q1490" s="11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115"/>
        <v>206</v>
      </c>
      <c r="P1491" s="9">
        <f t="shared" si="116"/>
        <v>106.2</v>
      </c>
      <c r="Q1491" s="1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115"/>
        <v>4</v>
      </c>
      <c r="P1492" s="9">
        <f t="shared" si="116"/>
        <v>176.94</v>
      </c>
      <c r="Q1492" s="11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115"/>
        <v>106</v>
      </c>
      <c r="P1493" s="9">
        <f t="shared" si="116"/>
        <v>44.14</v>
      </c>
      <c r="Q1493" s="11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115"/>
        <v>113</v>
      </c>
      <c r="P1494" s="9">
        <f t="shared" si="116"/>
        <v>50.4</v>
      </c>
      <c r="Q1494" s="11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115"/>
        <v>21</v>
      </c>
      <c r="P1495" s="9">
        <f t="shared" si="116"/>
        <v>453.14</v>
      </c>
      <c r="Q1495" s="11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115"/>
        <v>127</v>
      </c>
      <c r="P1496" s="9">
        <f t="shared" si="116"/>
        <v>57.65</v>
      </c>
      <c r="Q1496" s="11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115"/>
        <v>106</v>
      </c>
      <c r="P1497" s="9">
        <f t="shared" si="116"/>
        <v>45.94</v>
      </c>
      <c r="Q1497" s="11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115"/>
        <v>105</v>
      </c>
      <c r="P1498" s="9">
        <f t="shared" si="116"/>
        <v>47.88</v>
      </c>
      <c r="Q1498" s="11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115"/>
        <v>158</v>
      </c>
      <c r="P1499" s="9">
        <f t="shared" si="116"/>
        <v>38.99</v>
      </c>
      <c r="Q1499" s="11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115"/>
        <v>21</v>
      </c>
      <c r="P1500" s="9">
        <f t="shared" si="116"/>
        <v>73.37</v>
      </c>
      <c r="Q1500" s="11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115"/>
        <v>105</v>
      </c>
      <c r="P1501" s="9">
        <f t="shared" si="116"/>
        <v>58.33</v>
      </c>
      <c r="Q1501" s="1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115"/>
        <v>105</v>
      </c>
      <c r="P1502" s="9">
        <f t="shared" si="116"/>
        <v>80.72</v>
      </c>
      <c r="Q1502" s="11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115"/>
        <v>112</v>
      </c>
      <c r="P1503" s="9">
        <f t="shared" si="116"/>
        <v>39.81</v>
      </c>
      <c r="Q1503" s="11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115"/>
        <v>105</v>
      </c>
      <c r="P1504" s="9">
        <f t="shared" si="116"/>
        <v>48.98</v>
      </c>
      <c r="Q1504" s="11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115"/>
        <v>104</v>
      </c>
      <c r="P1505" s="9">
        <f t="shared" si="116"/>
        <v>111.89</v>
      </c>
      <c r="Q1505" s="11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115"/>
        <v>104</v>
      </c>
      <c r="P1506" s="9">
        <f t="shared" si="116"/>
        <v>46.07</v>
      </c>
      <c r="Q1506" s="11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115"/>
        <v>31</v>
      </c>
      <c r="P1507" s="9">
        <f t="shared" si="116"/>
        <v>80.13</v>
      </c>
      <c r="Q1507" s="11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115"/>
        <v>260</v>
      </c>
      <c r="P1508" s="9">
        <f t="shared" si="116"/>
        <v>34.69</v>
      </c>
      <c r="Q1508" s="11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115"/>
        <v>125</v>
      </c>
      <c r="P1509" s="9">
        <f t="shared" si="116"/>
        <v>37.14</v>
      </c>
      <c r="Q1509" s="11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115"/>
        <v>125</v>
      </c>
      <c r="P1510" s="9">
        <f t="shared" si="116"/>
        <v>69.33</v>
      </c>
      <c r="Q1510" s="11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115"/>
        <v>124</v>
      </c>
      <c r="P1511" s="9">
        <f t="shared" si="116"/>
        <v>50.9</v>
      </c>
      <c r="Q1511" s="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115"/>
        <v>104</v>
      </c>
      <c r="P1512" s="9">
        <f t="shared" si="116"/>
        <v>70.569999999999993</v>
      </c>
      <c r="Q1512" s="11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115"/>
        <v>103</v>
      </c>
      <c r="P1513" s="9">
        <f t="shared" si="116"/>
        <v>88.57</v>
      </c>
      <c r="Q1513" s="11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115"/>
        <v>16</v>
      </c>
      <c r="P1514" s="9">
        <f t="shared" si="116"/>
        <v>129.16999999999999</v>
      </c>
      <c r="Q1514" s="11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115"/>
        <v>103</v>
      </c>
      <c r="P1515" s="9">
        <f t="shared" si="116"/>
        <v>60.78</v>
      </c>
      <c r="Q1515" s="11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115"/>
        <v>155</v>
      </c>
      <c r="P1516" s="9">
        <f t="shared" si="116"/>
        <v>39.74</v>
      </c>
      <c r="Q1516" s="11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115"/>
        <v>103</v>
      </c>
      <c r="P1517" s="9">
        <f t="shared" si="116"/>
        <v>53.36</v>
      </c>
      <c r="Q1517" s="11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115"/>
        <v>103</v>
      </c>
      <c r="P1518" s="9">
        <f t="shared" si="116"/>
        <v>39.54</v>
      </c>
      <c r="Q1518" s="11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115"/>
        <v>119</v>
      </c>
      <c r="P1519" s="9">
        <f t="shared" si="116"/>
        <v>49.69</v>
      </c>
      <c r="Q1519" s="11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115"/>
        <v>103</v>
      </c>
      <c r="P1520" s="9">
        <f t="shared" si="116"/>
        <v>66.959999999999994</v>
      </c>
      <c r="Q1520" s="11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115"/>
        <v>103</v>
      </c>
      <c r="P1521" s="9">
        <f t="shared" si="116"/>
        <v>39.49</v>
      </c>
      <c r="Q1521" s="1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115"/>
        <v>123</v>
      </c>
      <c r="P1522" s="9">
        <f t="shared" si="116"/>
        <v>25.35</v>
      </c>
      <c r="Q1522" s="11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115"/>
        <v>153</v>
      </c>
      <c r="P1523" s="9">
        <f t="shared" si="116"/>
        <v>57.77</v>
      </c>
      <c r="Q1523" s="11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115"/>
        <v>102</v>
      </c>
      <c r="P1524" s="9">
        <f t="shared" si="116"/>
        <v>235.46</v>
      </c>
      <c r="Q1524" s="11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115"/>
        <v>122</v>
      </c>
      <c r="P1525" s="9">
        <f t="shared" si="116"/>
        <v>34.380000000000003</v>
      </c>
      <c r="Q1525" s="11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115"/>
        <v>31</v>
      </c>
      <c r="P1526" s="9">
        <f t="shared" si="116"/>
        <v>191.25</v>
      </c>
      <c r="Q1526" s="11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115"/>
        <v>102</v>
      </c>
      <c r="P1527" s="9">
        <f t="shared" si="116"/>
        <v>55.6</v>
      </c>
      <c r="Q1527" s="11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115"/>
        <v>109</v>
      </c>
      <c r="P1528" s="9">
        <f t="shared" si="116"/>
        <v>160.79</v>
      </c>
      <c r="Q1528" s="11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115"/>
        <v>102</v>
      </c>
      <c r="P1529" s="9">
        <f t="shared" si="116"/>
        <v>33.94</v>
      </c>
      <c r="Q1529" s="11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115"/>
        <v>102</v>
      </c>
      <c r="P1530" s="9">
        <f t="shared" si="116"/>
        <v>203.2</v>
      </c>
      <c r="Q1530" s="11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115"/>
        <v>102</v>
      </c>
      <c r="P1531" s="9">
        <f t="shared" si="116"/>
        <v>53.44</v>
      </c>
      <c r="Q1531" s="1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115"/>
        <v>122</v>
      </c>
      <c r="P1532" s="9">
        <f t="shared" si="116"/>
        <v>49.11</v>
      </c>
      <c r="Q1532" s="11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115"/>
        <v>102</v>
      </c>
      <c r="P1533" s="9">
        <f t="shared" si="116"/>
        <v>105</v>
      </c>
      <c r="Q1533" s="11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115"/>
        <v>61</v>
      </c>
      <c r="P1534" s="9">
        <f t="shared" si="116"/>
        <v>179.12</v>
      </c>
      <c r="Q1534" s="11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115"/>
        <v>108</v>
      </c>
      <c r="P1535" s="9">
        <f t="shared" si="116"/>
        <v>55.2</v>
      </c>
      <c r="Q1535" s="11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115"/>
        <v>101</v>
      </c>
      <c r="P1536" s="9">
        <f t="shared" si="116"/>
        <v>97.9</v>
      </c>
      <c r="Q1536" s="11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115"/>
        <v>101</v>
      </c>
      <c r="P1537" s="9">
        <f t="shared" si="116"/>
        <v>126.46</v>
      </c>
      <c r="Q1537" s="11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115"/>
        <v>101</v>
      </c>
      <c r="P1538" s="9">
        <f t="shared" si="116"/>
        <v>178.53</v>
      </c>
      <c r="Q1538" s="11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120">ROUND(E1539/D1539*100,0)</f>
        <v>101</v>
      </c>
      <c r="P1539" s="9">
        <f t="shared" ref="P1539:P1602" si="121">IFERROR(ROUND(E1539/L1539,2),0)</f>
        <v>116.73</v>
      </c>
      <c r="Q1539" s="11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120"/>
        <v>101</v>
      </c>
      <c r="P1540" s="9">
        <f t="shared" si="121"/>
        <v>131.91</v>
      </c>
      <c r="Q1540" s="11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120"/>
        <v>25</v>
      </c>
      <c r="P1541" s="9">
        <f t="shared" si="121"/>
        <v>91.82</v>
      </c>
      <c r="Q1541" s="1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120"/>
        <v>101</v>
      </c>
      <c r="P1542" s="9">
        <f t="shared" si="121"/>
        <v>84.17</v>
      </c>
      <c r="Q1542" s="11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120"/>
        <v>101</v>
      </c>
      <c r="P1543" s="9">
        <f t="shared" si="121"/>
        <v>64.47</v>
      </c>
      <c r="Q1543" s="11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120"/>
        <v>101</v>
      </c>
      <c r="P1544" s="9">
        <f t="shared" si="121"/>
        <v>63.03</v>
      </c>
      <c r="Q1544" s="11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120"/>
        <v>121</v>
      </c>
      <c r="P1545" s="9">
        <f t="shared" si="121"/>
        <v>79.53</v>
      </c>
      <c r="Q1545" s="11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120"/>
        <v>101</v>
      </c>
      <c r="P1546" s="9">
        <f t="shared" si="121"/>
        <v>143.66999999999999</v>
      </c>
      <c r="Q1546" s="11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120"/>
        <v>101</v>
      </c>
      <c r="P1547" s="9">
        <f t="shared" si="121"/>
        <v>88.74</v>
      </c>
      <c r="Q1547" s="11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120"/>
        <v>108</v>
      </c>
      <c r="P1548" s="9">
        <f t="shared" si="121"/>
        <v>86.16</v>
      </c>
      <c r="Q1548" s="11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120"/>
        <v>101</v>
      </c>
      <c r="P1549" s="9">
        <f t="shared" si="121"/>
        <v>158.68</v>
      </c>
      <c r="Q1549" s="11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120"/>
        <v>151</v>
      </c>
      <c r="P1550" s="9">
        <f t="shared" si="121"/>
        <v>100.5</v>
      </c>
      <c r="Q1550" s="11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120"/>
        <v>100</v>
      </c>
      <c r="P1551" s="9">
        <f t="shared" si="121"/>
        <v>107.64</v>
      </c>
      <c r="Q1551" s="1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120"/>
        <v>120</v>
      </c>
      <c r="P1552" s="9">
        <f t="shared" si="121"/>
        <v>17.82</v>
      </c>
      <c r="Q1552" s="11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120"/>
        <v>120</v>
      </c>
      <c r="P1553" s="9">
        <f t="shared" si="121"/>
        <v>48.55</v>
      </c>
      <c r="Q1553" s="11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120"/>
        <v>153</v>
      </c>
      <c r="P1554" s="9">
        <f t="shared" si="121"/>
        <v>143.1</v>
      </c>
      <c r="Q1554" s="11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120"/>
        <v>100</v>
      </c>
      <c r="P1555" s="9">
        <f t="shared" si="121"/>
        <v>143</v>
      </c>
      <c r="Q1555" s="11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120"/>
        <v>100</v>
      </c>
      <c r="P1556" s="9">
        <f t="shared" si="121"/>
        <v>75.05</v>
      </c>
      <c r="Q1556" s="11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120"/>
        <v>18</v>
      </c>
      <c r="P1557" s="9">
        <f t="shared" si="121"/>
        <v>32.979999999999997</v>
      </c>
      <c r="Q1557" s="11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120"/>
        <v>60</v>
      </c>
      <c r="P1558" s="9">
        <f t="shared" si="121"/>
        <v>3000</v>
      </c>
      <c r="Q1558" s="11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120"/>
        <v>100</v>
      </c>
      <c r="P1559" s="9">
        <f t="shared" si="121"/>
        <v>136.36000000000001</v>
      </c>
      <c r="Q1559" s="11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120"/>
        <v>100</v>
      </c>
      <c r="P1560" s="9">
        <f t="shared" si="121"/>
        <v>78.95</v>
      </c>
      <c r="Q1560" s="11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120"/>
        <v>100</v>
      </c>
      <c r="P1561" s="9">
        <f t="shared" si="121"/>
        <v>272.73</v>
      </c>
      <c r="Q1561" s="1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120"/>
        <v>100</v>
      </c>
      <c r="P1562" s="9">
        <f t="shared" si="121"/>
        <v>176.47</v>
      </c>
      <c r="Q1562" s="11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120"/>
        <v>100</v>
      </c>
      <c r="P1563" s="9">
        <f t="shared" si="121"/>
        <v>115.38</v>
      </c>
      <c r="Q1563" s="11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120"/>
        <v>120</v>
      </c>
      <c r="P1564" s="9">
        <f t="shared" si="121"/>
        <v>88.24</v>
      </c>
      <c r="Q1564" s="11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120"/>
        <v>120</v>
      </c>
      <c r="P1565" s="9">
        <f t="shared" si="121"/>
        <v>111.11</v>
      </c>
      <c r="Q1565" s="11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120"/>
        <v>120</v>
      </c>
      <c r="P1566" s="9">
        <f t="shared" si="121"/>
        <v>100</v>
      </c>
      <c r="Q1566" s="11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120"/>
        <v>5</v>
      </c>
      <c r="P1567" s="9">
        <f t="shared" si="121"/>
        <v>136.09</v>
      </c>
      <c r="Q1567" s="11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120"/>
        <v>37</v>
      </c>
      <c r="P1568" s="9">
        <f t="shared" si="121"/>
        <v>83.14</v>
      </c>
      <c r="Q1568" s="11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120"/>
        <v>120</v>
      </c>
      <c r="P1569" s="9">
        <f t="shared" si="121"/>
        <v>30.2</v>
      </c>
      <c r="Q1569" s="11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120"/>
        <v>5</v>
      </c>
      <c r="P1570" s="9">
        <f t="shared" si="121"/>
        <v>80.3</v>
      </c>
      <c r="Q1570" s="11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120"/>
        <v>59</v>
      </c>
      <c r="P1571" s="9">
        <f t="shared" si="121"/>
        <v>70.599999999999994</v>
      </c>
      <c r="Q1571" s="1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120"/>
        <v>30</v>
      </c>
      <c r="P1572" s="9">
        <f t="shared" si="121"/>
        <v>134.55000000000001</v>
      </c>
      <c r="Q1572" s="11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120"/>
        <v>102</v>
      </c>
      <c r="P1573" s="9">
        <f t="shared" si="121"/>
        <v>44.76</v>
      </c>
      <c r="Q1573" s="11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120"/>
        <v>118</v>
      </c>
      <c r="P1574" s="9">
        <f t="shared" si="121"/>
        <v>39.81</v>
      </c>
      <c r="Q1574" s="11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120"/>
        <v>109</v>
      </c>
      <c r="P1575" s="9">
        <f t="shared" si="121"/>
        <v>89.24</v>
      </c>
      <c r="Q1575" s="11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120"/>
        <v>117</v>
      </c>
      <c r="P1576" s="9">
        <f t="shared" si="121"/>
        <v>57.55</v>
      </c>
      <c r="Q1576" s="11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120"/>
        <v>147</v>
      </c>
      <c r="P1577" s="9">
        <f t="shared" si="121"/>
        <v>91.63</v>
      </c>
      <c r="Q1577" s="11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120"/>
        <v>195</v>
      </c>
      <c r="P1578" s="9">
        <f t="shared" si="121"/>
        <v>27.39</v>
      </c>
      <c r="Q1578" s="11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120"/>
        <v>107</v>
      </c>
      <c r="P1579" s="9">
        <f t="shared" si="121"/>
        <v>63.7</v>
      </c>
      <c r="Q1579" s="11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120"/>
        <v>293</v>
      </c>
      <c r="P1580" s="9">
        <f t="shared" si="121"/>
        <v>36.61</v>
      </c>
      <c r="Q1580" s="11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120"/>
        <v>103</v>
      </c>
      <c r="P1581" s="9">
        <f t="shared" si="121"/>
        <v>83.57</v>
      </c>
      <c r="Q1581" s="1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120"/>
        <v>108</v>
      </c>
      <c r="P1582" s="9">
        <f t="shared" si="121"/>
        <v>83.51</v>
      </c>
      <c r="Q1582" s="11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120"/>
        <v>145</v>
      </c>
      <c r="P1583" s="9">
        <f t="shared" si="121"/>
        <v>47.67</v>
      </c>
      <c r="Q1583" s="11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120"/>
        <v>2</v>
      </c>
      <c r="P1584" s="9">
        <f t="shared" si="121"/>
        <v>160.5</v>
      </c>
      <c r="Q1584" s="11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120"/>
        <v>192</v>
      </c>
      <c r="P1585" s="9">
        <f t="shared" si="121"/>
        <v>23.65</v>
      </c>
      <c r="Q1585" s="11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120"/>
        <v>125</v>
      </c>
      <c r="P1586" s="9">
        <f t="shared" si="121"/>
        <v>32.01</v>
      </c>
      <c r="Q1586" s="11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120"/>
        <v>339</v>
      </c>
      <c r="P1587" s="9">
        <f t="shared" si="121"/>
        <v>62.59</v>
      </c>
      <c r="Q1587" s="11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120"/>
        <v>128</v>
      </c>
      <c r="P1588" s="9">
        <f t="shared" si="121"/>
        <v>57.52</v>
      </c>
      <c r="Q1588" s="11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120"/>
        <v>19</v>
      </c>
      <c r="P1589" s="9">
        <f t="shared" si="121"/>
        <v>358.88</v>
      </c>
      <c r="Q1589" s="11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120"/>
        <v>287</v>
      </c>
      <c r="P1590" s="9">
        <f t="shared" si="121"/>
        <v>58.57</v>
      </c>
      <c r="Q1590" s="11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120"/>
        <v>115</v>
      </c>
      <c r="P1591" s="9">
        <f t="shared" si="121"/>
        <v>30.19</v>
      </c>
      <c r="Q1591" s="1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120"/>
        <v>143</v>
      </c>
      <c r="P1592" s="9">
        <f t="shared" si="121"/>
        <v>48.54</v>
      </c>
      <c r="Q1592" s="11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120"/>
        <v>110</v>
      </c>
      <c r="P1593" s="9">
        <f t="shared" si="121"/>
        <v>77.22</v>
      </c>
      <c r="Q1593" s="11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120"/>
        <v>114</v>
      </c>
      <c r="P1594" s="9">
        <f t="shared" si="121"/>
        <v>64.91</v>
      </c>
      <c r="Q1594" s="11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120"/>
        <v>3</v>
      </c>
      <c r="P1595" s="9">
        <f t="shared" si="121"/>
        <v>74.790000000000006</v>
      </c>
      <c r="Q1595" s="11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120"/>
        <v>189</v>
      </c>
      <c r="P1596" s="9">
        <f t="shared" si="121"/>
        <v>43.06</v>
      </c>
      <c r="Q1596" s="11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120"/>
        <v>114</v>
      </c>
      <c r="P1597" s="9">
        <f t="shared" si="121"/>
        <v>27.32</v>
      </c>
      <c r="Q1597" s="11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120"/>
        <v>11</v>
      </c>
      <c r="P1598" s="9">
        <f t="shared" si="121"/>
        <v>33.76</v>
      </c>
      <c r="Q1598" s="11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120"/>
        <v>123</v>
      </c>
      <c r="P1599" s="9">
        <f t="shared" si="121"/>
        <v>74.61</v>
      </c>
      <c r="Q1599" s="11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120"/>
        <v>142</v>
      </c>
      <c r="P1600" s="9">
        <f t="shared" si="121"/>
        <v>65.88</v>
      </c>
      <c r="Q1600" s="11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120"/>
        <v>142</v>
      </c>
      <c r="P1601" s="9">
        <f t="shared" si="121"/>
        <v>88.47</v>
      </c>
      <c r="Q1601" s="1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120"/>
        <v>103</v>
      </c>
      <c r="P1602" s="9">
        <f t="shared" si="121"/>
        <v>88.33</v>
      </c>
      <c r="Q1602" s="11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25">ROUND(E1603/D1603*100,0)</f>
        <v>47</v>
      </c>
      <c r="P1603" s="9">
        <f t="shared" ref="P1603:P1666" si="126">IFERROR(ROUND(E1603/L1603,2),0)</f>
        <v>166.06</v>
      </c>
      <c r="Q1603" s="11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25"/>
        <v>112</v>
      </c>
      <c r="P1604" s="9">
        <f t="shared" si="126"/>
        <v>41.24</v>
      </c>
      <c r="Q1604" s="11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25"/>
        <v>140</v>
      </c>
      <c r="P1605" s="9">
        <f t="shared" si="126"/>
        <v>50.98</v>
      </c>
      <c r="Q1605" s="11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25"/>
        <v>112</v>
      </c>
      <c r="P1606" s="9">
        <f t="shared" si="126"/>
        <v>56</v>
      </c>
      <c r="Q1606" s="11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25"/>
        <v>23</v>
      </c>
      <c r="P1607" s="9">
        <f t="shared" si="126"/>
        <v>96.55</v>
      </c>
      <c r="Q1607" s="11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25"/>
        <v>140</v>
      </c>
      <c r="P1608" s="9">
        <f t="shared" si="126"/>
        <v>53.75</v>
      </c>
      <c r="Q1608" s="11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25"/>
        <v>43</v>
      </c>
      <c r="P1609" s="9">
        <f t="shared" si="126"/>
        <v>58.08</v>
      </c>
      <c r="Q1609" s="11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25"/>
        <v>110</v>
      </c>
      <c r="P1610" s="9">
        <f t="shared" si="126"/>
        <v>81.03</v>
      </c>
      <c r="Q1610" s="11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25"/>
        <v>110</v>
      </c>
      <c r="P1611" s="9">
        <f t="shared" si="126"/>
        <v>41.68</v>
      </c>
      <c r="Q1611" s="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25"/>
        <v>100</v>
      </c>
      <c r="P1612" s="9">
        <f t="shared" si="126"/>
        <v>125</v>
      </c>
      <c r="Q1612" s="11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25"/>
        <v>23</v>
      </c>
      <c r="P1613" s="9">
        <f t="shared" si="126"/>
        <v>39.229999999999997</v>
      </c>
      <c r="Q1613" s="11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25"/>
        <v>110</v>
      </c>
      <c r="P1614" s="9">
        <f t="shared" si="126"/>
        <v>61.02</v>
      </c>
      <c r="Q1614" s="11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25"/>
        <v>144</v>
      </c>
      <c r="P1615" s="9">
        <f t="shared" si="126"/>
        <v>66.709999999999994</v>
      </c>
      <c r="Q1615" s="11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25"/>
        <v>109</v>
      </c>
      <c r="P1616" s="9">
        <f t="shared" si="126"/>
        <v>50.63</v>
      </c>
      <c r="Q1616" s="11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25"/>
        <v>109</v>
      </c>
      <c r="P1617" s="9">
        <f t="shared" si="126"/>
        <v>24.15</v>
      </c>
      <c r="Q1617" s="11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25"/>
        <v>55</v>
      </c>
      <c r="P1618" s="9">
        <f t="shared" si="126"/>
        <v>109.04</v>
      </c>
      <c r="Q1618" s="11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25"/>
        <v>9</v>
      </c>
      <c r="P1619" s="9">
        <f t="shared" si="126"/>
        <v>389.29</v>
      </c>
      <c r="Q1619" s="11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25"/>
        <v>109</v>
      </c>
      <c r="P1620" s="9">
        <f t="shared" si="126"/>
        <v>40.07</v>
      </c>
      <c r="Q1620" s="11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25"/>
        <v>1</v>
      </c>
      <c r="P1621" s="9">
        <f t="shared" si="126"/>
        <v>49.38</v>
      </c>
      <c r="Q1621" s="1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25"/>
        <v>181</v>
      </c>
      <c r="P1622" s="9">
        <f t="shared" si="126"/>
        <v>40.49</v>
      </c>
      <c r="Q1622" s="11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25"/>
        <v>108</v>
      </c>
      <c r="P1623" s="9">
        <f t="shared" si="126"/>
        <v>54.2</v>
      </c>
      <c r="Q1623" s="11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25"/>
        <v>108</v>
      </c>
      <c r="P1624" s="9">
        <f t="shared" si="126"/>
        <v>48.33</v>
      </c>
      <c r="Q1624" s="11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25"/>
        <v>108</v>
      </c>
      <c r="P1625" s="9">
        <f t="shared" si="126"/>
        <v>47.46</v>
      </c>
      <c r="Q1625" s="11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25"/>
        <v>42</v>
      </c>
      <c r="P1626" s="9">
        <f t="shared" si="126"/>
        <v>34.18</v>
      </c>
      <c r="Q1626" s="11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25"/>
        <v>108</v>
      </c>
      <c r="P1627" s="9">
        <f t="shared" si="126"/>
        <v>72.97</v>
      </c>
      <c r="Q1627" s="11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25"/>
        <v>5</v>
      </c>
      <c r="P1628" s="9">
        <f t="shared" si="126"/>
        <v>450</v>
      </c>
      <c r="Q1628" s="11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25"/>
        <v>101</v>
      </c>
      <c r="P1629" s="9">
        <f t="shared" si="126"/>
        <v>299.22000000000003</v>
      </c>
      <c r="Q1629" s="11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25"/>
        <v>128</v>
      </c>
      <c r="P1630" s="9">
        <f t="shared" si="126"/>
        <v>45.59</v>
      </c>
      <c r="Q1630" s="11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25"/>
        <v>108</v>
      </c>
      <c r="P1631" s="9">
        <f t="shared" si="126"/>
        <v>70.760000000000005</v>
      </c>
      <c r="Q1631" s="1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25"/>
        <v>134</v>
      </c>
      <c r="P1632" s="9">
        <f t="shared" si="126"/>
        <v>70.55</v>
      </c>
      <c r="Q1632" s="11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25"/>
        <v>107</v>
      </c>
      <c r="P1633" s="9">
        <f t="shared" si="126"/>
        <v>81.239999999999995</v>
      </c>
      <c r="Q1633" s="11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25"/>
        <v>3</v>
      </c>
      <c r="P1634" s="9">
        <f t="shared" si="126"/>
        <v>106.8</v>
      </c>
      <c r="Q1634" s="11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25"/>
        <v>107</v>
      </c>
      <c r="P1635" s="9">
        <f t="shared" si="126"/>
        <v>37.08</v>
      </c>
      <c r="Q1635" s="11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25"/>
        <v>107</v>
      </c>
      <c r="P1636" s="9">
        <f t="shared" si="126"/>
        <v>37.590000000000003</v>
      </c>
      <c r="Q1636" s="11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25"/>
        <v>107</v>
      </c>
      <c r="P1637" s="9">
        <f t="shared" si="126"/>
        <v>35.04</v>
      </c>
      <c r="Q1637" s="11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25"/>
        <v>408</v>
      </c>
      <c r="P1638" s="9">
        <f t="shared" si="126"/>
        <v>33.549999999999997</v>
      </c>
      <c r="Q1638" s="11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25"/>
        <v>106</v>
      </c>
      <c r="P1639" s="9">
        <f t="shared" si="126"/>
        <v>64.63</v>
      </c>
      <c r="Q1639" s="11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25"/>
        <v>106</v>
      </c>
      <c r="P1640" s="9">
        <f t="shared" si="126"/>
        <v>46.43</v>
      </c>
      <c r="Q1640" s="11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25"/>
        <v>132</v>
      </c>
      <c r="P1641" s="9">
        <f t="shared" si="126"/>
        <v>105.44</v>
      </c>
      <c r="Q1641" s="1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25"/>
        <v>146</v>
      </c>
      <c r="P1642" s="9">
        <f t="shared" si="126"/>
        <v>292.77999999999997</v>
      </c>
      <c r="Q1642" s="11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25"/>
        <v>103</v>
      </c>
      <c r="P1643" s="9">
        <f t="shared" si="126"/>
        <v>77.349999999999994</v>
      </c>
      <c r="Q1643" s="11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25"/>
        <v>11</v>
      </c>
      <c r="P1644" s="9">
        <f t="shared" si="126"/>
        <v>97.41</v>
      </c>
      <c r="Q1644" s="11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25"/>
        <v>175</v>
      </c>
      <c r="P1645" s="9">
        <f t="shared" si="126"/>
        <v>48.7</v>
      </c>
      <c r="Q1645" s="11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25"/>
        <v>105</v>
      </c>
      <c r="P1646" s="9">
        <f t="shared" si="126"/>
        <v>40.94</v>
      </c>
      <c r="Q1646" s="11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25"/>
        <v>105</v>
      </c>
      <c r="P1647" s="9">
        <f t="shared" si="126"/>
        <v>32.32</v>
      </c>
      <c r="Q1647" s="11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25"/>
        <v>174</v>
      </c>
      <c r="P1648" s="9">
        <f t="shared" si="126"/>
        <v>68.84</v>
      </c>
      <c r="Q1648" s="11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25"/>
        <v>105</v>
      </c>
      <c r="P1649" s="9">
        <f t="shared" si="126"/>
        <v>104.6</v>
      </c>
      <c r="Q1649" s="11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25"/>
        <v>130</v>
      </c>
      <c r="P1650" s="9">
        <f t="shared" si="126"/>
        <v>37.270000000000003</v>
      </c>
      <c r="Q1650" s="11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25"/>
        <v>104</v>
      </c>
      <c r="P1651" s="9">
        <f t="shared" si="126"/>
        <v>66.87</v>
      </c>
      <c r="Q1651" s="1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25"/>
        <v>52</v>
      </c>
      <c r="P1652" s="9">
        <f t="shared" si="126"/>
        <v>49.21</v>
      </c>
      <c r="Q1652" s="11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25"/>
        <v>3</v>
      </c>
      <c r="P1653" s="9">
        <f t="shared" si="126"/>
        <v>108.63</v>
      </c>
      <c r="Q1653" s="11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25"/>
        <v>104</v>
      </c>
      <c r="P1654" s="9">
        <f t="shared" si="126"/>
        <v>27.15</v>
      </c>
      <c r="Q1654" s="11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25"/>
        <v>104</v>
      </c>
      <c r="P1655" s="9">
        <f t="shared" si="126"/>
        <v>186.07</v>
      </c>
      <c r="Q1655" s="11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25"/>
        <v>104</v>
      </c>
      <c r="P1656" s="9">
        <f t="shared" si="126"/>
        <v>57.78</v>
      </c>
      <c r="Q1656" s="11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25"/>
        <v>104</v>
      </c>
      <c r="P1657" s="9">
        <f t="shared" si="126"/>
        <v>19.7</v>
      </c>
      <c r="Q1657" s="11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25"/>
        <v>104</v>
      </c>
      <c r="P1658" s="9">
        <f t="shared" si="126"/>
        <v>866.67</v>
      </c>
      <c r="Q1658" s="11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25"/>
        <v>173</v>
      </c>
      <c r="P1659" s="9">
        <f t="shared" si="126"/>
        <v>32.07</v>
      </c>
      <c r="Q1659" s="11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25"/>
        <v>106</v>
      </c>
      <c r="P1660" s="9">
        <f t="shared" si="126"/>
        <v>54.08</v>
      </c>
      <c r="Q1660" s="11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25"/>
        <v>104</v>
      </c>
      <c r="P1661" s="9">
        <f t="shared" si="126"/>
        <v>66.510000000000005</v>
      </c>
      <c r="Q1661" s="1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25"/>
        <v>103</v>
      </c>
      <c r="P1662" s="9">
        <f t="shared" si="126"/>
        <v>95.74</v>
      </c>
      <c r="Q1662" s="11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25"/>
        <v>103</v>
      </c>
      <c r="P1663" s="9">
        <f t="shared" si="126"/>
        <v>76.03</v>
      </c>
      <c r="Q1663" s="11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25"/>
        <v>215</v>
      </c>
      <c r="P1664" s="9">
        <f t="shared" si="126"/>
        <v>78.180000000000007</v>
      </c>
      <c r="Q1664" s="11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25"/>
        <v>172</v>
      </c>
      <c r="P1665" s="9">
        <f t="shared" si="126"/>
        <v>33.03</v>
      </c>
      <c r="Q1665" s="11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25"/>
        <v>103</v>
      </c>
      <c r="P1666" s="9">
        <f t="shared" si="126"/>
        <v>52.55</v>
      </c>
      <c r="Q1666" s="11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30">ROUND(E1667/D1667*100,0)</f>
        <v>103</v>
      </c>
      <c r="P1667" s="9">
        <f t="shared" ref="P1667:P1730" si="131">IFERROR(ROUND(E1667/L1667,2),0)</f>
        <v>47.57</v>
      </c>
      <c r="Q1667" s="11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30"/>
        <v>128</v>
      </c>
      <c r="P1668" s="9">
        <f t="shared" si="131"/>
        <v>30.95</v>
      </c>
      <c r="Q1668" s="11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30"/>
        <v>103</v>
      </c>
      <c r="P1669" s="9">
        <f t="shared" si="131"/>
        <v>40.08</v>
      </c>
      <c r="Q1669" s="11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30"/>
        <v>103</v>
      </c>
      <c r="P1670" s="9">
        <f t="shared" si="131"/>
        <v>59.65</v>
      </c>
      <c r="Q1670" s="11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30"/>
        <v>103</v>
      </c>
      <c r="P1671" s="9">
        <f t="shared" si="131"/>
        <v>77.73</v>
      </c>
      <c r="Q1671" s="1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30"/>
        <v>102</v>
      </c>
      <c r="P1672" s="9">
        <f t="shared" si="131"/>
        <v>121.9</v>
      </c>
      <c r="Q1672" s="11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30"/>
        <v>128</v>
      </c>
      <c r="P1673" s="9">
        <f t="shared" si="131"/>
        <v>60.95</v>
      </c>
      <c r="Q1673" s="11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30"/>
        <v>102</v>
      </c>
      <c r="P1674" s="9">
        <f t="shared" si="131"/>
        <v>47.41</v>
      </c>
      <c r="Q1674" s="11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30"/>
        <v>171</v>
      </c>
      <c r="P1675" s="9">
        <f t="shared" si="131"/>
        <v>44.91</v>
      </c>
      <c r="Q1675" s="11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30"/>
        <v>102</v>
      </c>
      <c r="P1676" s="9">
        <f t="shared" si="131"/>
        <v>82.42</v>
      </c>
      <c r="Q1676" s="11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30"/>
        <v>128</v>
      </c>
      <c r="P1677" s="9">
        <f t="shared" si="131"/>
        <v>38.71</v>
      </c>
      <c r="Q1677" s="11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30"/>
        <v>102</v>
      </c>
      <c r="P1678" s="9">
        <f t="shared" si="131"/>
        <v>134.21</v>
      </c>
      <c r="Q1678" s="11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30"/>
        <v>13</v>
      </c>
      <c r="P1679" s="9">
        <f t="shared" si="131"/>
        <v>110.87</v>
      </c>
      <c r="Q1679" s="11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30"/>
        <v>46</v>
      </c>
      <c r="P1680" s="9">
        <f t="shared" si="131"/>
        <v>70.83</v>
      </c>
      <c r="Q1680" s="11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30"/>
        <v>102</v>
      </c>
      <c r="P1681" s="9">
        <f t="shared" si="131"/>
        <v>39.83</v>
      </c>
      <c r="Q1681" s="1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30"/>
        <v>102</v>
      </c>
      <c r="P1682" s="9">
        <f t="shared" si="131"/>
        <v>37.47</v>
      </c>
      <c r="Q1682" s="11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30"/>
        <v>127</v>
      </c>
      <c r="P1683" s="9">
        <f t="shared" si="131"/>
        <v>72.709999999999994</v>
      </c>
      <c r="Q1683" s="11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30"/>
        <v>18</v>
      </c>
      <c r="P1684" s="9">
        <f t="shared" si="131"/>
        <v>52.92</v>
      </c>
      <c r="Q1684" s="11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30"/>
        <v>51</v>
      </c>
      <c r="P1685" s="9">
        <f t="shared" si="131"/>
        <v>74.62</v>
      </c>
      <c r="Q1685" s="11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30"/>
        <v>101</v>
      </c>
      <c r="P1686" s="9">
        <f t="shared" si="131"/>
        <v>72.430000000000007</v>
      </c>
      <c r="Q1686" s="11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30"/>
        <v>101</v>
      </c>
      <c r="P1687" s="9">
        <f t="shared" si="131"/>
        <v>97.5</v>
      </c>
      <c r="Q1687" s="11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30"/>
        <v>106</v>
      </c>
      <c r="P1688" s="9">
        <f t="shared" si="131"/>
        <v>45.21</v>
      </c>
      <c r="Q1688" s="11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30"/>
        <v>20</v>
      </c>
      <c r="P1689" s="9">
        <f t="shared" si="131"/>
        <v>114.82</v>
      </c>
      <c r="Q1689" s="11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30"/>
        <v>101</v>
      </c>
      <c r="P1690" s="9">
        <f t="shared" si="131"/>
        <v>66.45</v>
      </c>
      <c r="Q1690" s="11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30"/>
        <v>17</v>
      </c>
      <c r="P1691" s="9">
        <f t="shared" si="131"/>
        <v>315.5</v>
      </c>
      <c r="Q1691" s="1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30"/>
        <v>36</v>
      </c>
      <c r="P1692" s="9">
        <f t="shared" si="131"/>
        <v>57.3</v>
      </c>
      <c r="Q1692" s="11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30"/>
        <v>105</v>
      </c>
      <c r="P1693" s="9">
        <f t="shared" si="131"/>
        <v>70.03</v>
      </c>
      <c r="Q1693" s="11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30"/>
        <v>101</v>
      </c>
      <c r="P1694" s="9">
        <f t="shared" si="131"/>
        <v>35.49</v>
      </c>
      <c r="Q1694" s="11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30"/>
        <v>101</v>
      </c>
      <c r="P1695" s="9">
        <f t="shared" si="131"/>
        <v>63</v>
      </c>
      <c r="Q1695" s="11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30"/>
        <v>126</v>
      </c>
      <c r="P1696" s="9">
        <f t="shared" si="131"/>
        <v>78.5</v>
      </c>
      <c r="Q1696" s="11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30"/>
        <v>100</v>
      </c>
      <c r="P1697" s="9">
        <f t="shared" si="131"/>
        <v>41.85</v>
      </c>
      <c r="Q1697" s="11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30"/>
        <v>125</v>
      </c>
      <c r="P1698" s="9">
        <f t="shared" si="131"/>
        <v>38.549999999999997</v>
      </c>
      <c r="Q1698" s="11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30"/>
        <v>125</v>
      </c>
      <c r="P1699" s="9">
        <f t="shared" si="131"/>
        <v>67.73</v>
      </c>
      <c r="Q1699" s="11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30"/>
        <v>125</v>
      </c>
      <c r="P1700" s="9">
        <f t="shared" si="131"/>
        <v>119.29</v>
      </c>
      <c r="Q1700" s="11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30"/>
        <v>100</v>
      </c>
      <c r="P1701" s="9">
        <f t="shared" si="131"/>
        <v>65.87</v>
      </c>
      <c r="Q1701" s="1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30"/>
        <v>100</v>
      </c>
      <c r="P1702" s="9">
        <f t="shared" si="131"/>
        <v>43.91</v>
      </c>
      <c r="Q1702" s="11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30"/>
        <v>15</v>
      </c>
      <c r="P1703" s="9">
        <f t="shared" si="131"/>
        <v>69.47</v>
      </c>
      <c r="Q1703" s="11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30"/>
        <v>100</v>
      </c>
      <c r="P1704" s="9">
        <f t="shared" si="131"/>
        <v>61</v>
      </c>
      <c r="Q1704" s="11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30"/>
        <v>167</v>
      </c>
      <c r="P1705" s="9">
        <f t="shared" si="131"/>
        <v>75.77</v>
      </c>
      <c r="Q1705" s="11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30"/>
        <v>100</v>
      </c>
      <c r="P1706" s="9">
        <f t="shared" si="131"/>
        <v>50</v>
      </c>
      <c r="Q1706" s="11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30"/>
        <v>100</v>
      </c>
      <c r="P1707" s="9">
        <f t="shared" si="131"/>
        <v>113.64</v>
      </c>
      <c r="Q1707" s="11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30"/>
        <v>100</v>
      </c>
      <c r="P1708" s="9">
        <f t="shared" si="131"/>
        <v>48.08</v>
      </c>
      <c r="Q1708" s="11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30"/>
        <v>100</v>
      </c>
      <c r="P1709" s="9">
        <f t="shared" si="131"/>
        <v>73.53</v>
      </c>
      <c r="Q1709" s="11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30"/>
        <v>100</v>
      </c>
      <c r="P1710" s="9">
        <f t="shared" si="131"/>
        <v>227.27</v>
      </c>
      <c r="Q1710" s="11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30"/>
        <v>100</v>
      </c>
      <c r="P1711" s="9">
        <f t="shared" si="131"/>
        <v>104.17</v>
      </c>
      <c r="Q1711" s="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30"/>
        <v>100</v>
      </c>
      <c r="P1712" s="9">
        <f t="shared" si="131"/>
        <v>100</v>
      </c>
      <c r="Q1712" s="11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30"/>
        <v>31</v>
      </c>
      <c r="P1713" s="9">
        <f t="shared" si="131"/>
        <v>1250</v>
      </c>
      <c r="Q1713" s="11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30"/>
        <v>6</v>
      </c>
      <c r="P1714" s="9">
        <f t="shared" si="131"/>
        <v>41.58</v>
      </c>
      <c r="Q1714" s="11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30"/>
        <v>86</v>
      </c>
      <c r="P1715" s="9">
        <f t="shared" si="131"/>
        <v>248.5</v>
      </c>
      <c r="Q1715" s="11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30"/>
        <v>2</v>
      </c>
      <c r="P1716" s="9">
        <f t="shared" si="131"/>
        <v>155.25</v>
      </c>
      <c r="Q1716" s="11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30"/>
        <v>41</v>
      </c>
      <c r="P1717" s="9">
        <f t="shared" si="131"/>
        <v>47.77</v>
      </c>
      <c r="Q1717" s="11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30"/>
        <v>42</v>
      </c>
      <c r="P1718" s="9">
        <f t="shared" si="131"/>
        <v>79.87</v>
      </c>
      <c r="Q1718" s="11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30"/>
        <v>12</v>
      </c>
      <c r="P1719" s="9">
        <f t="shared" si="131"/>
        <v>72.59</v>
      </c>
      <c r="Q1719" s="11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30"/>
        <v>123</v>
      </c>
      <c r="P1720" s="9">
        <f t="shared" si="131"/>
        <v>32.32</v>
      </c>
      <c r="Q1720" s="11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30"/>
        <v>111</v>
      </c>
      <c r="P1721" s="9">
        <f t="shared" si="131"/>
        <v>23.8</v>
      </c>
      <c r="Q1721" s="1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30"/>
        <v>41</v>
      </c>
      <c r="P1722" s="9">
        <f t="shared" si="131"/>
        <v>143.82</v>
      </c>
      <c r="Q1722" s="11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30"/>
        <v>121</v>
      </c>
      <c r="P1723" s="9">
        <f t="shared" si="131"/>
        <v>33.67</v>
      </c>
      <c r="Q1723" s="11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30"/>
        <v>121</v>
      </c>
      <c r="P1724" s="9">
        <f t="shared" si="131"/>
        <v>48.24</v>
      </c>
      <c r="Q1724" s="11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30"/>
        <v>121</v>
      </c>
      <c r="P1725" s="9">
        <f t="shared" si="131"/>
        <v>40.85</v>
      </c>
      <c r="Q1725" s="11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30"/>
        <v>120</v>
      </c>
      <c r="P1726" s="9">
        <f t="shared" si="131"/>
        <v>141.47</v>
      </c>
      <c r="Q1726" s="11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30"/>
        <v>120</v>
      </c>
      <c r="P1727" s="9">
        <f t="shared" si="131"/>
        <v>104.57</v>
      </c>
      <c r="Q1727" s="11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30"/>
        <v>120</v>
      </c>
      <c r="P1728" s="9">
        <f t="shared" si="131"/>
        <v>44.54</v>
      </c>
      <c r="Q1728" s="11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30"/>
        <v>100</v>
      </c>
      <c r="P1729" s="9">
        <f t="shared" si="131"/>
        <v>171.43</v>
      </c>
      <c r="Q1729" s="11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30"/>
        <v>100</v>
      </c>
      <c r="P1730" s="9">
        <f t="shared" si="131"/>
        <v>171.43</v>
      </c>
      <c r="Q1730" s="11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35">ROUND(E1731/D1731*100,0)</f>
        <v>160</v>
      </c>
      <c r="P1731" s="9">
        <f t="shared" ref="P1731:P1794" si="136">IFERROR(ROUND(E1731/L1731,2),0)</f>
        <v>25</v>
      </c>
      <c r="Q1731" s="1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35"/>
        <v>48</v>
      </c>
      <c r="P1732" s="9">
        <f t="shared" si="136"/>
        <v>159.33000000000001</v>
      </c>
      <c r="Q1732" s="11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35"/>
        <v>119</v>
      </c>
      <c r="P1733" s="9">
        <f t="shared" si="136"/>
        <v>108.59</v>
      </c>
      <c r="Q1733" s="11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35"/>
        <v>108</v>
      </c>
      <c r="P1734" s="9">
        <f t="shared" si="136"/>
        <v>58.17</v>
      </c>
      <c r="Q1734" s="11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35"/>
        <v>119</v>
      </c>
      <c r="P1735" s="9">
        <f t="shared" si="136"/>
        <v>91.23</v>
      </c>
      <c r="Q1735" s="11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35"/>
        <v>119</v>
      </c>
      <c r="P1736" s="9">
        <f t="shared" si="136"/>
        <v>103.04</v>
      </c>
      <c r="Q1736" s="11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35"/>
        <v>158</v>
      </c>
      <c r="P1737" s="9">
        <f t="shared" si="136"/>
        <v>158</v>
      </c>
      <c r="Q1737" s="11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35"/>
        <v>32</v>
      </c>
      <c r="P1738" s="9">
        <f t="shared" si="136"/>
        <v>60.67</v>
      </c>
      <c r="Q1738" s="11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35"/>
        <v>107</v>
      </c>
      <c r="P1739" s="9">
        <f t="shared" si="136"/>
        <v>39.380000000000003</v>
      </c>
      <c r="Q1739" s="11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35"/>
        <v>131</v>
      </c>
      <c r="P1740" s="9">
        <f t="shared" si="136"/>
        <v>41.42</v>
      </c>
      <c r="Q1740" s="11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35"/>
        <v>9</v>
      </c>
      <c r="P1741" s="9">
        <f t="shared" si="136"/>
        <v>73.760000000000005</v>
      </c>
      <c r="Q1741" s="1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35"/>
        <v>20</v>
      </c>
      <c r="P1742" s="9">
        <f t="shared" si="136"/>
        <v>58.95</v>
      </c>
      <c r="Q1742" s="11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35"/>
        <v>14</v>
      </c>
      <c r="P1743" s="9">
        <f t="shared" si="136"/>
        <v>63.65</v>
      </c>
      <c r="Q1743" s="11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35"/>
        <v>107</v>
      </c>
      <c r="P1744" s="9">
        <f t="shared" si="136"/>
        <v>53.52</v>
      </c>
      <c r="Q1744" s="11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35"/>
        <v>131</v>
      </c>
      <c r="P1745" s="9">
        <f t="shared" si="136"/>
        <v>112.14</v>
      </c>
      <c r="Q1745" s="11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35"/>
        <v>117</v>
      </c>
      <c r="P1746" s="9">
        <f t="shared" si="136"/>
        <v>58.63</v>
      </c>
      <c r="Q1746" s="11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35"/>
        <v>117</v>
      </c>
      <c r="P1747" s="9">
        <f t="shared" si="136"/>
        <v>75.48</v>
      </c>
      <c r="Q1747" s="11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35"/>
        <v>117</v>
      </c>
      <c r="P1748" s="9">
        <f t="shared" si="136"/>
        <v>61.58</v>
      </c>
      <c r="Q1748" s="11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35"/>
        <v>42</v>
      </c>
      <c r="P1749" s="9">
        <f t="shared" si="136"/>
        <v>83.43</v>
      </c>
      <c r="Q1749" s="11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35"/>
        <v>117</v>
      </c>
      <c r="P1750" s="9">
        <f t="shared" si="136"/>
        <v>41.7</v>
      </c>
      <c r="Q1750" s="11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35"/>
        <v>156</v>
      </c>
      <c r="P1751" s="9">
        <f t="shared" si="136"/>
        <v>38.880000000000003</v>
      </c>
      <c r="Q1751" s="1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35"/>
        <v>106</v>
      </c>
      <c r="P1752" s="9">
        <f t="shared" si="136"/>
        <v>34.79</v>
      </c>
      <c r="Q1752" s="11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35"/>
        <v>116</v>
      </c>
      <c r="P1753" s="9">
        <f t="shared" si="136"/>
        <v>116.25</v>
      </c>
      <c r="Q1753" s="11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35"/>
        <v>116</v>
      </c>
      <c r="P1754" s="9">
        <f t="shared" si="136"/>
        <v>31</v>
      </c>
      <c r="Q1754" s="11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35"/>
        <v>116</v>
      </c>
      <c r="P1755" s="9">
        <f t="shared" si="136"/>
        <v>80.03</v>
      </c>
      <c r="Q1755" s="11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35"/>
        <v>46</v>
      </c>
      <c r="P1756" s="9">
        <f t="shared" si="136"/>
        <v>20.34</v>
      </c>
      <c r="Q1756" s="11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35"/>
        <v>116</v>
      </c>
      <c r="P1757" s="9">
        <f t="shared" si="136"/>
        <v>36.11</v>
      </c>
      <c r="Q1757" s="11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35"/>
        <v>110</v>
      </c>
      <c r="P1758" s="9">
        <f t="shared" si="136"/>
        <v>51.22</v>
      </c>
      <c r="Q1758" s="11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35"/>
        <v>115</v>
      </c>
      <c r="P1759" s="9">
        <f t="shared" si="136"/>
        <v>79.31</v>
      </c>
      <c r="Q1759" s="11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35"/>
        <v>7</v>
      </c>
      <c r="P1760" s="9">
        <f t="shared" si="136"/>
        <v>383.33</v>
      </c>
      <c r="Q1760" s="11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35"/>
        <v>460</v>
      </c>
      <c r="P1761" s="9">
        <f t="shared" si="136"/>
        <v>11.67</v>
      </c>
      <c r="Q1761" s="1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35"/>
        <v>115</v>
      </c>
      <c r="P1762" s="9">
        <f t="shared" si="136"/>
        <v>31.05</v>
      </c>
      <c r="Q1762" s="11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35"/>
        <v>46</v>
      </c>
      <c r="P1763" s="9">
        <f t="shared" si="136"/>
        <v>164</v>
      </c>
      <c r="Q1763" s="11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35"/>
        <v>23</v>
      </c>
      <c r="P1764" s="9">
        <f t="shared" si="136"/>
        <v>65.459999999999994</v>
      </c>
      <c r="Q1764" s="11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35"/>
        <v>15</v>
      </c>
      <c r="P1765" s="9">
        <f t="shared" si="136"/>
        <v>57.25</v>
      </c>
      <c r="Q1765" s="11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35"/>
        <v>114</v>
      </c>
      <c r="P1766" s="9">
        <f t="shared" si="136"/>
        <v>87.96</v>
      </c>
      <c r="Q1766" s="11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35"/>
        <v>46</v>
      </c>
      <c r="P1767" s="9">
        <f t="shared" si="136"/>
        <v>58.62</v>
      </c>
      <c r="Q1767" s="11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35"/>
        <v>152</v>
      </c>
      <c r="P1768" s="9">
        <f t="shared" si="136"/>
        <v>40.75</v>
      </c>
      <c r="Q1768" s="11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35"/>
        <v>114</v>
      </c>
      <c r="P1769" s="9">
        <f t="shared" si="136"/>
        <v>36.770000000000003</v>
      </c>
      <c r="Q1769" s="11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35"/>
        <v>114</v>
      </c>
      <c r="P1770" s="9">
        <f t="shared" si="136"/>
        <v>35.47</v>
      </c>
      <c r="Q1770" s="11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35"/>
        <v>113</v>
      </c>
      <c r="P1771" s="9">
        <f t="shared" si="136"/>
        <v>51.48</v>
      </c>
      <c r="Q1771" s="1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35"/>
        <v>113</v>
      </c>
      <c r="P1772" s="9">
        <f t="shared" si="136"/>
        <v>39.6</v>
      </c>
      <c r="Q1772" s="11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35"/>
        <v>15</v>
      </c>
      <c r="P1773" s="9">
        <f t="shared" si="136"/>
        <v>80.319999999999993</v>
      </c>
      <c r="Q1773" s="11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35"/>
        <v>112</v>
      </c>
      <c r="P1774" s="9">
        <f t="shared" si="136"/>
        <v>31.62</v>
      </c>
      <c r="Q1774" s="11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35"/>
        <v>124</v>
      </c>
      <c r="P1775" s="9">
        <f t="shared" si="136"/>
        <v>69.72</v>
      </c>
      <c r="Q1775" s="11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35"/>
        <v>112</v>
      </c>
      <c r="P1776" s="9">
        <f t="shared" si="136"/>
        <v>43.73</v>
      </c>
      <c r="Q1776" s="11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35"/>
        <v>45</v>
      </c>
      <c r="P1777" s="9">
        <f t="shared" si="136"/>
        <v>185.83</v>
      </c>
      <c r="Q1777" s="11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35"/>
        <v>148</v>
      </c>
      <c r="P1778" s="9">
        <f t="shared" si="136"/>
        <v>63.49</v>
      </c>
      <c r="Q1778" s="11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35"/>
        <v>111</v>
      </c>
      <c r="P1779" s="9">
        <f t="shared" si="136"/>
        <v>51.67</v>
      </c>
      <c r="Q1779" s="11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35"/>
        <v>111</v>
      </c>
      <c r="P1780" s="9">
        <f t="shared" si="136"/>
        <v>110.75</v>
      </c>
      <c r="Q1780" s="11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35"/>
        <v>126</v>
      </c>
      <c r="P1781" s="9">
        <f t="shared" si="136"/>
        <v>147.33000000000001</v>
      </c>
      <c r="Q1781" s="1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35"/>
        <v>100</v>
      </c>
      <c r="P1782" s="9">
        <f t="shared" si="136"/>
        <v>110.5</v>
      </c>
      <c r="Q1782" s="11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35"/>
        <v>110</v>
      </c>
      <c r="P1783" s="9">
        <f t="shared" si="136"/>
        <v>26.55</v>
      </c>
      <c r="Q1783" s="11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35"/>
        <v>110</v>
      </c>
      <c r="P1784" s="9">
        <f t="shared" si="136"/>
        <v>73.400000000000006</v>
      </c>
      <c r="Q1784" s="11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35"/>
        <v>6</v>
      </c>
      <c r="P1785" s="9">
        <f t="shared" si="136"/>
        <v>220</v>
      </c>
      <c r="Q1785" s="11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35"/>
        <v>137</v>
      </c>
      <c r="P1786" s="9">
        <f t="shared" si="136"/>
        <v>30.96</v>
      </c>
      <c r="Q1786" s="11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35"/>
        <v>34</v>
      </c>
      <c r="P1787" s="9">
        <f t="shared" si="136"/>
        <v>137.25</v>
      </c>
      <c r="Q1787" s="11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35"/>
        <v>220</v>
      </c>
      <c r="P1788" s="9">
        <f t="shared" si="136"/>
        <v>46.7</v>
      </c>
      <c r="Q1788" s="11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35"/>
        <v>110</v>
      </c>
      <c r="P1789" s="9">
        <f t="shared" si="136"/>
        <v>52.21</v>
      </c>
      <c r="Q1789" s="11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35"/>
        <v>110</v>
      </c>
      <c r="P1790" s="9">
        <f t="shared" si="136"/>
        <v>43.82</v>
      </c>
      <c r="Q1790" s="11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35"/>
        <v>110</v>
      </c>
      <c r="P1791" s="9">
        <f t="shared" si="136"/>
        <v>199.18</v>
      </c>
      <c r="Q1791" s="1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35"/>
        <v>14</v>
      </c>
      <c r="P1792" s="9">
        <f t="shared" si="136"/>
        <v>58.97</v>
      </c>
      <c r="Q1792" s="11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35"/>
        <v>115</v>
      </c>
      <c r="P1793" s="9">
        <f t="shared" si="136"/>
        <v>39.67</v>
      </c>
      <c r="Q1793" s="11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35"/>
        <v>145</v>
      </c>
      <c r="P1794" s="9">
        <f t="shared" si="136"/>
        <v>35.74</v>
      </c>
      <c r="Q1794" s="11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40">ROUND(E1795/D1795*100,0)</f>
        <v>109</v>
      </c>
      <c r="P1795" s="9">
        <f t="shared" ref="P1795:P1858" si="141">IFERROR(ROUND(E1795/L1795,2),0)</f>
        <v>63.97</v>
      </c>
      <c r="Q1795" s="11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40"/>
        <v>109</v>
      </c>
      <c r="P1796" s="9">
        <f t="shared" si="141"/>
        <v>30.15</v>
      </c>
      <c r="Q1796" s="11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40"/>
        <v>144</v>
      </c>
      <c r="P1797" s="9">
        <f t="shared" si="141"/>
        <v>45.98</v>
      </c>
      <c r="Q1797" s="11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40"/>
        <v>108</v>
      </c>
      <c r="P1798" s="9">
        <f t="shared" si="141"/>
        <v>72</v>
      </c>
      <c r="Q1798" s="11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40"/>
        <v>108</v>
      </c>
      <c r="P1799" s="9">
        <f t="shared" si="141"/>
        <v>56.82</v>
      </c>
      <c r="Q1799" s="11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40"/>
        <v>20</v>
      </c>
      <c r="P1800" s="9">
        <f t="shared" si="141"/>
        <v>55.28</v>
      </c>
      <c r="Q1800" s="11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40"/>
        <v>108</v>
      </c>
      <c r="P1801" s="9">
        <f t="shared" si="141"/>
        <v>113.42</v>
      </c>
      <c r="Q1801" s="1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40"/>
        <v>108</v>
      </c>
      <c r="P1802" s="9">
        <f t="shared" si="141"/>
        <v>37.15</v>
      </c>
      <c r="Q1802" s="11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40"/>
        <v>18</v>
      </c>
      <c r="P1803" s="9">
        <f t="shared" si="141"/>
        <v>74.209999999999994</v>
      </c>
      <c r="Q1803" s="11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40"/>
        <v>108</v>
      </c>
      <c r="P1804" s="9">
        <f t="shared" si="141"/>
        <v>89.67</v>
      </c>
      <c r="Q1804" s="11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40"/>
        <v>134</v>
      </c>
      <c r="P1805" s="9">
        <f t="shared" si="141"/>
        <v>39.82</v>
      </c>
      <c r="Q1805" s="11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40"/>
        <v>107</v>
      </c>
      <c r="P1806" s="9">
        <f t="shared" si="141"/>
        <v>61.34</v>
      </c>
      <c r="Q1806" s="11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40"/>
        <v>107</v>
      </c>
      <c r="P1807" s="9">
        <f t="shared" si="141"/>
        <v>46.63</v>
      </c>
      <c r="Q1807" s="11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40"/>
        <v>107</v>
      </c>
      <c r="P1808" s="9">
        <f t="shared" si="141"/>
        <v>107.25</v>
      </c>
      <c r="Q1808" s="11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40"/>
        <v>107</v>
      </c>
      <c r="P1809" s="9">
        <f t="shared" si="141"/>
        <v>36.97</v>
      </c>
      <c r="Q1809" s="11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40"/>
        <v>143</v>
      </c>
      <c r="P1810" s="9">
        <f t="shared" si="141"/>
        <v>44.65</v>
      </c>
      <c r="Q1810" s="11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40"/>
        <v>107</v>
      </c>
      <c r="P1811" s="9">
        <f t="shared" si="141"/>
        <v>31.97</v>
      </c>
      <c r="Q1811" s="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40"/>
        <v>107</v>
      </c>
      <c r="P1812" s="9">
        <f t="shared" si="141"/>
        <v>125.94</v>
      </c>
      <c r="Q1812" s="11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40"/>
        <v>143</v>
      </c>
      <c r="P1813" s="9">
        <f t="shared" si="141"/>
        <v>164.62</v>
      </c>
      <c r="Q1813" s="11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40"/>
        <v>102</v>
      </c>
      <c r="P1814" s="9">
        <f t="shared" si="141"/>
        <v>164.62</v>
      </c>
      <c r="Q1814" s="11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40"/>
        <v>107</v>
      </c>
      <c r="P1815" s="9">
        <f t="shared" si="141"/>
        <v>21.76</v>
      </c>
      <c r="Q1815" s="11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40"/>
        <v>107</v>
      </c>
      <c r="P1816" s="9">
        <f t="shared" si="141"/>
        <v>48.45</v>
      </c>
      <c r="Q1816" s="11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40"/>
        <v>15</v>
      </c>
      <c r="P1817" s="9">
        <f t="shared" si="141"/>
        <v>163.85</v>
      </c>
      <c r="Q1817" s="11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40"/>
        <v>107</v>
      </c>
      <c r="P1818" s="9">
        <f t="shared" si="141"/>
        <v>54.62</v>
      </c>
      <c r="Q1818" s="11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40"/>
        <v>16</v>
      </c>
      <c r="P1819" s="9">
        <f t="shared" si="141"/>
        <v>49.51</v>
      </c>
      <c r="Q1819" s="11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40"/>
        <v>106</v>
      </c>
      <c r="P1820" s="9">
        <f t="shared" si="141"/>
        <v>51.85</v>
      </c>
      <c r="Q1820" s="11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40"/>
        <v>101</v>
      </c>
      <c r="P1821" s="9">
        <f t="shared" si="141"/>
        <v>78.52</v>
      </c>
      <c r="Q1821" s="1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40"/>
        <v>49</v>
      </c>
      <c r="P1822" s="9">
        <f t="shared" si="141"/>
        <v>132.19</v>
      </c>
      <c r="Q1822" s="11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40"/>
        <v>7</v>
      </c>
      <c r="P1823" s="9">
        <f t="shared" si="141"/>
        <v>75.459999999999994</v>
      </c>
      <c r="Q1823" s="11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40"/>
        <v>2</v>
      </c>
      <c r="P1824" s="9">
        <f t="shared" si="141"/>
        <v>21.34</v>
      </c>
      <c r="Q1824" s="11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40"/>
        <v>211</v>
      </c>
      <c r="P1825" s="9">
        <f t="shared" si="141"/>
        <v>95.93</v>
      </c>
      <c r="Q1825" s="11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40"/>
        <v>106</v>
      </c>
      <c r="P1826" s="9">
        <f t="shared" si="141"/>
        <v>60.29</v>
      </c>
      <c r="Q1826" s="11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40"/>
        <v>105</v>
      </c>
      <c r="P1827" s="9">
        <f t="shared" si="141"/>
        <v>123.94</v>
      </c>
      <c r="Q1827" s="11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40"/>
        <v>0</v>
      </c>
      <c r="P1828" s="9">
        <f t="shared" si="141"/>
        <v>420.6</v>
      </c>
      <c r="Q1828" s="11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40"/>
        <v>105</v>
      </c>
      <c r="P1829" s="9">
        <f t="shared" si="141"/>
        <v>28.41</v>
      </c>
      <c r="Q1829" s="11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40"/>
        <v>140</v>
      </c>
      <c r="P1830" s="9">
        <f t="shared" si="141"/>
        <v>61.82</v>
      </c>
      <c r="Q1830" s="11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40"/>
        <v>105</v>
      </c>
      <c r="P1831" s="9">
        <f t="shared" si="141"/>
        <v>42.02</v>
      </c>
      <c r="Q1831" s="1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40"/>
        <v>105</v>
      </c>
      <c r="P1832" s="9">
        <f t="shared" si="141"/>
        <v>150</v>
      </c>
      <c r="Q1832" s="11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40"/>
        <v>11</v>
      </c>
      <c r="P1833" s="9">
        <f t="shared" si="141"/>
        <v>91.3</v>
      </c>
      <c r="Q1833" s="11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40"/>
        <v>105</v>
      </c>
      <c r="P1834" s="9">
        <f t="shared" si="141"/>
        <v>51.22</v>
      </c>
      <c r="Q1834" s="11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40"/>
        <v>300</v>
      </c>
      <c r="P1835" s="9">
        <f t="shared" si="141"/>
        <v>53.85</v>
      </c>
      <c r="Q1835" s="11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40"/>
        <v>107</v>
      </c>
      <c r="P1836" s="9">
        <f t="shared" si="141"/>
        <v>27.94</v>
      </c>
      <c r="Q1836" s="11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40"/>
        <v>105</v>
      </c>
      <c r="P1837" s="9">
        <f t="shared" si="141"/>
        <v>55.13</v>
      </c>
      <c r="Q1837" s="11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40"/>
        <v>105</v>
      </c>
      <c r="P1838" s="9">
        <f t="shared" si="141"/>
        <v>63.42</v>
      </c>
      <c r="Q1838" s="11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40"/>
        <v>104</v>
      </c>
      <c r="P1839" s="9">
        <f t="shared" si="141"/>
        <v>39.380000000000003</v>
      </c>
      <c r="Q1839" s="11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40"/>
        <v>116</v>
      </c>
      <c r="P1840" s="9">
        <f t="shared" si="141"/>
        <v>59.6</v>
      </c>
      <c r="Q1840" s="11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40"/>
        <v>10</v>
      </c>
      <c r="P1841" s="9">
        <f t="shared" si="141"/>
        <v>63.1</v>
      </c>
      <c r="Q1841" s="1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40"/>
        <v>173</v>
      </c>
      <c r="P1842" s="9">
        <f t="shared" si="141"/>
        <v>86.67</v>
      </c>
      <c r="Q1842" s="11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40"/>
        <v>104</v>
      </c>
      <c r="P1843" s="9">
        <f t="shared" si="141"/>
        <v>46.13</v>
      </c>
      <c r="Q1843" s="11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40"/>
        <v>115</v>
      </c>
      <c r="P1844" s="9">
        <f t="shared" si="141"/>
        <v>53.23</v>
      </c>
      <c r="Q1844" s="11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40"/>
        <v>104</v>
      </c>
      <c r="P1845" s="9">
        <f t="shared" si="141"/>
        <v>42.35</v>
      </c>
      <c r="Q1845" s="11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40"/>
        <v>104</v>
      </c>
      <c r="P1846" s="9">
        <f t="shared" si="141"/>
        <v>54.55</v>
      </c>
      <c r="Q1846" s="11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40"/>
        <v>21</v>
      </c>
      <c r="P1847" s="9">
        <f t="shared" si="141"/>
        <v>82.82</v>
      </c>
      <c r="Q1847" s="11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40"/>
        <v>28</v>
      </c>
      <c r="P1848" s="9">
        <f t="shared" si="141"/>
        <v>55.95</v>
      </c>
      <c r="Q1848" s="11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40"/>
        <v>59</v>
      </c>
      <c r="P1849" s="9">
        <f t="shared" si="141"/>
        <v>53.08</v>
      </c>
      <c r="Q1849" s="11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40"/>
        <v>207</v>
      </c>
      <c r="P1850" s="9">
        <f t="shared" si="141"/>
        <v>43.02</v>
      </c>
      <c r="Q1850" s="11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40"/>
        <v>103</v>
      </c>
      <c r="P1851" s="9">
        <f t="shared" si="141"/>
        <v>50.37</v>
      </c>
      <c r="Q1851" s="1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40"/>
        <v>103</v>
      </c>
      <c r="P1852" s="9">
        <f t="shared" si="141"/>
        <v>44.85</v>
      </c>
      <c r="Q1852" s="11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40"/>
        <v>103</v>
      </c>
      <c r="P1853" s="9">
        <f t="shared" si="141"/>
        <v>68.67</v>
      </c>
      <c r="Q1853" s="11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40"/>
        <v>103</v>
      </c>
      <c r="P1854" s="9">
        <f t="shared" si="141"/>
        <v>57.22</v>
      </c>
      <c r="Q1854" s="11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40"/>
        <v>53</v>
      </c>
      <c r="P1855" s="9">
        <f t="shared" si="141"/>
        <v>44.76</v>
      </c>
      <c r="Q1855" s="11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40"/>
        <v>137</v>
      </c>
      <c r="P1856" s="9">
        <f t="shared" si="141"/>
        <v>89.42</v>
      </c>
      <c r="Q1856" s="11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40"/>
        <v>103</v>
      </c>
      <c r="P1857" s="9">
        <f t="shared" si="141"/>
        <v>70.86</v>
      </c>
      <c r="Q1857" s="11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40"/>
        <v>103</v>
      </c>
      <c r="P1858" s="9">
        <f t="shared" si="141"/>
        <v>40.29</v>
      </c>
      <c r="Q1858" s="11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45">ROUND(E1859/D1859*100,0)</f>
        <v>205</v>
      </c>
      <c r="P1859" s="9">
        <f t="shared" ref="P1859:P1922" si="146">IFERROR(ROUND(E1859/L1859,2),0)</f>
        <v>45.62</v>
      </c>
      <c r="Q1859" s="11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45"/>
        <v>2</v>
      </c>
      <c r="P1860" s="9">
        <f t="shared" si="146"/>
        <v>39.479999999999997</v>
      </c>
      <c r="Q1860" s="11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45"/>
        <v>137</v>
      </c>
      <c r="P1861" s="9">
        <f t="shared" si="146"/>
        <v>54</v>
      </c>
      <c r="Q1861" s="1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45"/>
        <v>103</v>
      </c>
      <c r="P1862" s="9">
        <f t="shared" si="146"/>
        <v>34.75</v>
      </c>
      <c r="Q1862" s="11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45"/>
        <v>103</v>
      </c>
      <c r="P1863" s="9">
        <f t="shared" si="146"/>
        <v>102.5</v>
      </c>
      <c r="Q1863" s="11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45"/>
        <v>103</v>
      </c>
      <c r="P1864" s="9">
        <f t="shared" si="146"/>
        <v>73.209999999999994</v>
      </c>
      <c r="Q1864" s="11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45"/>
        <v>103</v>
      </c>
      <c r="P1865" s="9">
        <f t="shared" si="146"/>
        <v>66.13</v>
      </c>
      <c r="Q1865" s="11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45"/>
        <v>102</v>
      </c>
      <c r="P1866" s="9">
        <f t="shared" si="146"/>
        <v>52.49</v>
      </c>
      <c r="Q1866" s="11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45"/>
        <v>102</v>
      </c>
      <c r="P1867" s="9">
        <f t="shared" si="146"/>
        <v>120.12</v>
      </c>
      <c r="Q1867" s="11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45"/>
        <v>102</v>
      </c>
      <c r="P1868" s="9">
        <f t="shared" si="146"/>
        <v>88.74</v>
      </c>
      <c r="Q1868" s="11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45"/>
        <v>204</v>
      </c>
      <c r="P1869" s="9">
        <f t="shared" si="146"/>
        <v>59.85</v>
      </c>
      <c r="Q1869" s="11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45"/>
        <v>102</v>
      </c>
      <c r="P1870" s="9">
        <f t="shared" si="146"/>
        <v>50.88</v>
      </c>
      <c r="Q1870" s="11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45"/>
        <v>102</v>
      </c>
      <c r="P1871" s="9">
        <f t="shared" si="146"/>
        <v>75.37</v>
      </c>
      <c r="Q1871" s="1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45"/>
        <v>102</v>
      </c>
      <c r="P1872" s="9">
        <f t="shared" si="146"/>
        <v>32.270000000000003</v>
      </c>
      <c r="Q1872" s="11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45"/>
        <v>102</v>
      </c>
      <c r="P1873" s="9">
        <f t="shared" si="146"/>
        <v>92.32</v>
      </c>
      <c r="Q1873" s="11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45"/>
        <v>14</v>
      </c>
      <c r="P1874" s="9">
        <f t="shared" si="146"/>
        <v>78.08</v>
      </c>
      <c r="Q1874" s="11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45"/>
        <v>102</v>
      </c>
      <c r="P1875" s="9">
        <f t="shared" si="146"/>
        <v>106.84</v>
      </c>
      <c r="Q1875" s="11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45"/>
        <v>1</v>
      </c>
      <c r="P1876" s="9">
        <f t="shared" si="146"/>
        <v>184.36</v>
      </c>
      <c r="Q1876" s="11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45"/>
        <v>101</v>
      </c>
      <c r="P1877" s="9">
        <f t="shared" si="146"/>
        <v>126.69</v>
      </c>
      <c r="Q1877" s="11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45"/>
        <v>101</v>
      </c>
      <c r="P1878" s="9">
        <f t="shared" si="146"/>
        <v>72.39</v>
      </c>
      <c r="Q1878" s="11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45"/>
        <v>101</v>
      </c>
      <c r="P1879" s="9">
        <f t="shared" si="146"/>
        <v>38.94</v>
      </c>
      <c r="Q1879" s="11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45"/>
        <v>101</v>
      </c>
      <c r="P1880" s="9">
        <f t="shared" si="146"/>
        <v>53.29</v>
      </c>
      <c r="Q1880" s="11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45"/>
        <v>101</v>
      </c>
      <c r="P1881" s="9">
        <f t="shared" si="146"/>
        <v>53.29</v>
      </c>
      <c r="Q1881" s="1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45"/>
        <v>101</v>
      </c>
      <c r="P1882" s="9">
        <f t="shared" si="146"/>
        <v>63.28</v>
      </c>
      <c r="Q1882" s="11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45"/>
        <v>101</v>
      </c>
      <c r="P1883" s="9">
        <f t="shared" si="146"/>
        <v>65.16</v>
      </c>
      <c r="Q1883" s="11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45"/>
        <v>1</v>
      </c>
      <c r="P1884" s="9">
        <f t="shared" si="146"/>
        <v>673.33</v>
      </c>
      <c r="Q1884" s="11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45"/>
        <v>101</v>
      </c>
      <c r="P1885" s="9">
        <f t="shared" si="146"/>
        <v>53.16</v>
      </c>
      <c r="Q1885" s="11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45"/>
        <v>101</v>
      </c>
      <c r="P1886" s="9">
        <f t="shared" si="146"/>
        <v>96.19</v>
      </c>
      <c r="Q1886" s="11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45"/>
        <v>101</v>
      </c>
      <c r="P1887" s="9">
        <f t="shared" si="146"/>
        <v>51.79</v>
      </c>
      <c r="Q1887" s="11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45"/>
        <v>101</v>
      </c>
      <c r="P1888" s="9">
        <f t="shared" si="146"/>
        <v>36.07</v>
      </c>
      <c r="Q1888" s="11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45"/>
        <v>101</v>
      </c>
      <c r="P1889" s="9">
        <f t="shared" si="146"/>
        <v>100.75</v>
      </c>
      <c r="Q1889" s="11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45"/>
        <v>101</v>
      </c>
      <c r="P1890" s="9">
        <f t="shared" si="146"/>
        <v>91.59</v>
      </c>
      <c r="Q1890" s="11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45"/>
        <v>101</v>
      </c>
      <c r="P1891" s="9">
        <f t="shared" si="146"/>
        <v>95.95</v>
      </c>
      <c r="Q1891" s="1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45"/>
        <v>126</v>
      </c>
      <c r="P1892" s="9">
        <f t="shared" si="146"/>
        <v>55.97</v>
      </c>
      <c r="Q1892" s="11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45"/>
        <v>101</v>
      </c>
      <c r="P1893" s="9">
        <f t="shared" si="146"/>
        <v>61.06</v>
      </c>
      <c r="Q1893" s="11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45"/>
        <v>101</v>
      </c>
      <c r="P1894" s="9">
        <f t="shared" si="146"/>
        <v>26.15</v>
      </c>
      <c r="Q1894" s="11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45"/>
        <v>101</v>
      </c>
      <c r="P1895" s="9">
        <f t="shared" si="146"/>
        <v>62.81</v>
      </c>
      <c r="Q1895" s="11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45"/>
        <v>101</v>
      </c>
      <c r="P1896" s="9">
        <f t="shared" si="146"/>
        <v>60.91</v>
      </c>
      <c r="Q1896" s="11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45"/>
        <v>100</v>
      </c>
      <c r="P1897" s="9">
        <f t="shared" si="146"/>
        <v>52.82</v>
      </c>
      <c r="Q1897" s="11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45"/>
        <v>100</v>
      </c>
      <c r="P1898" s="9">
        <f t="shared" si="146"/>
        <v>45.57</v>
      </c>
      <c r="Q1898" s="11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45"/>
        <v>1</v>
      </c>
      <c r="P1899" s="9">
        <f t="shared" si="146"/>
        <v>501.25</v>
      </c>
      <c r="Q1899" s="11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45"/>
        <v>100</v>
      </c>
      <c r="P1900" s="9">
        <f t="shared" si="146"/>
        <v>66.83</v>
      </c>
      <c r="Q1900" s="11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45"/>
        <v>100</v>
      </c>
      <c r="P1901" s="9">
        <f t="shared" si="146"/>
        <v>143.21</v>
      </c>
      <c r="Q1901" s="1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45"/>
        <v>100</v>
      </c>
      <c r="P1902" s="9">
        <f t="shared" si="146"/>
        <v>80.16</v>
      </c>
      <c r="Q1902" s="11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45"/>
        <v>100</v>
      </c>
      <c r="P1903" s="9">
        <f t="shared" si="146"/>
        <v>117.88</v>
      </c>
      <c r="Q1903" s="11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45"/>
        <v>133</v>
      </c>
      <c r="P1904" s="9">
        <f t="shared" si="146"/>
        <v>38.5</v>
      </c>
      <c r="Q1904" s="11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45"/>
        <v>40</v>
      </c>
      <c r="P1905" s="9">
        <f t="shared" si="146"/>
        <v>83.38</v>
      </c>
      <c r="Q1905" s="11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45"/>
        <v>100</v>
      </c>
      <c r="P1906" s="9">
        <f t="shared" si="146"/>
        <v>57.17</v>
      </c>
      <c r="Q1906" s="11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45"/>
        <v>100</v>
      </c>
      <c r="P1907" s="9">
        <f t="shared" si="146"/>
        <v>66.69</v>
      </c>
      <c r="Q1907" s="11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45"/>
        <v>100</v>
      </c>
      <c r="P1908" s="9">
        <f t="shared" si="146"/>
        <v>105.26</v>
      </c>
      <c r="Q1908" s="11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45"/>
        <v>100</v>
      </c>
      <c r="P1909" s="9">
        <f t="shared" si="146"/>
        <v>133.33000000000001</v>
      </c>
      <c r="Q1909" s="11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45"/>
        <v>133</v>
      </c>
      <c r="P1910" s="9">
        <f t="shared" si="146"/>
        <v>86.96</v>
      </c>
      <c r="Q1910" s="11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45"/>
        <v>100</v>
      </c>
      <c r="P1911" s="9">
        <f t="shared" si="146"/>
        <v>285.70999999999998</v>
      </c>
      <c r="Q1911" s="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45"/>
        <v>100</v>
      </c>
      <c r="P1912" s="9">
        <f t="shared" si="146"/>
        <v>42.55</v>
      </c>
      <c r="Q1912" s="11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45"/>
        <v>100</v>
      </c>
      <c r="P1913" s="9">
        <f t="shared" si="146"/>
        <v>250</v>
      </c>
      <c r="Q1913" s="11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45"/>
        <v>133</v>
      </c>
      <c r="P1914" s="9">
        <f t="shared" si="146"/>
        <v>36.36</v>
      </c>
      <c r="Q1914" s="11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45"/>
        <v>100</v>
      </c>
      <c r="P1915" s="9">
        <f t="shared" si="146"/>
        <v>133.33000000000001</v>
      </c>
      <c r="Q1915" s="11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45"/>
        <v>100</v>
      </c>
      <c r="P1916" s="9">
        <f t="shared" si="146"/>
        <v>117.65</v>
      </c>
      <c r="Q1916" s="11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45"/>
        <v>100</v>
      </c>
      <c r="P1917" s="9">
        <f t="shared" si="146"/>
        <v>95.24</v>
      </c>
      <c r="Q1917" s="11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45"/>
        <v>100</v>
      </c>
      <c r="P1918" s="9">
        <f t="shared" si="146"/>
        <v>64.52</v>
      </c>
      <c r="Q1918" s="11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45"/>
        <v>100</v>
      </c>
      <c r="P1919" s="9">
        <f t="shared" si="146"/>
        <v>68.97</v>
      </c>
      <c r="Q1919" s="11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45"/>
        <v>100</v>
      </c>
      <c r="P1920" s="9">
        <f t="shared" si="146"/>
        <v>100</v>
      </c>
      <c r="Q1920" s="11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45"/>
        <v>133</v>
      </c>
      <c r="P1921" s="9">
        <f t="shared" si="146"/>
        <v>27.3</v>
      </c>
      <c r="Q1921" s="1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45"/>
        <v>40</v>
      </c>
      <c r="P1922" s="9">
        <f t="shared" si="146"/>
        <v>60.24</v>
      </c>
      <c r="Q1922" s="11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50">ROUND(E1923/D1923*100,0)</f>
        <v>7</v>
      </c>
      <c r="P1923" s="9">
        <f t="shared" ref="P1923:P1986" si="151">IFERROR(ROUND(E1923/L1923,2),0)</f>
        <v>82.58</v>
      </c>
      <c r="Q1923" s="11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50"/>
        <v>131</v>
      </c>
      <c r="P1924" s="9">
        <f t="shared" si="151"/>
        <v>26.59</v>
      </c>
      <c r="Q1924" s="11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50"/>
        <v>8</v>
      </c>
      <c r="P1925" s="9">
        <f t="shared" si="151"/>
        <v>115.71</v>
      </c>
      <c r="Q1925" s="11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50"/>
        <v>112</v>
      </c>
      <c r="P1926" s="9">
        <f t="shared" si="151"/>
        <v>65.17</v>
      </c>
      <c r="Q1926" s="11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50"/>
        <v>130</v>
      </c>
      <c r="P1927" s="9">
        <f t="shared" si="151"/>
        <v>38.24</v>
      </c>
      <c r="Q1927" s="11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50"/>
        <v>108</v>
      </c>
      <c r="P1928" s="9">
        <f t="shared" si="151"/>
        <v>60.66</v>
      </c>
      <c r="Q1928" s="11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50"/>
        <v>155</v>
      </c>
      <c r="P1929" s="9">
        <f t="shared" si="151"/>
        <v>102.11</v>
      </c>
      <c r="Q1929" s="11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50"/>
        <v>4</v>
      </c>
      <c r="P1930" s="9">
        <f t="shared" si="151"/>
        <v>48.43</v>
      </c>
      <c r="Q1930" s="11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50"/>
        <v>113</v>
      </c>
      <c r="P1931" s="9">
        <f t="shared" si="151"/>
        <v>39.18</v>
      </c>
      <c r="Q1931" s="1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50"/>
        <v>128</v>
      </c>
      <c r="P1932" s="9">
        <f t="shared" si="151"/>
        <v>51.89</v>
      </c>
      <c r="Q1932" s="11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50"/>
        <v>128</v>
      </c>
      <c r="P1933" s="9">
        <f t="shared" si="151"/>
        <v>34.25</v>
      </c>
      <c r="Q1933" s="11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50"/>
        <v>128</v>
      </c>
      <c r="P1934" s="9">
        <f t="shared" si="151"/>
        <v>45.55</v>
      </c>
      <c r="Q1934" s="11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50"/>
        <v>10</v>
      </c>
      <c r="P1935" s="9">
        <f t="shared" si="151"/>
        <v>73.459999999999994</v>
      </c>
      <c r="Q1935" s="11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50"/>
        <v>19</v>
      </c>
      <c r="P1936" s="9">
        <f t="shared" si="151"/>
        <v>381.6</v>
      </c>
      <c r="Q1936" s="11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50"/>
        <v>8</v>
      </c>
      <c r="P1937" s="9">
        <f t="shared" si="151"/>
        <v>65.41</v>
      </c>
      <c r="Q1937" s="11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50"/>
        <v>6</v>
      </c>
      <c r="P1938" s="9">
        <f t="shared" si="151"/>
        <v>82.09</v>
      </c>
      <c r="Q1938" s="11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50"/>
        <v>188</v>
      </c>
      <c r="P1939" s="9">
        <f t="shared" si="151"/>
        <v>35.549999999999997</v>
      </c>
      <c r="Q1939" s="11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50"/>
        <v>157</v>
      </c>
      <c r="P1940" s="9">
        <f t="shared" si="151"/>
        <v>37.67</v>
      </c>
      <c r="Q1940" s="11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50"/>
        <v>125</v>
      </c>
      <c r="P1941" s="9">
        <f t="shared" si="151"/>
        <v>23.17</v>
      </c>
      <c r="Q1941" s="1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50"/>
        <v>6</v>
      </c>
      <c r="P1942" s="9">
        <f t="shared" si="151"/>
        <v>98.79</v>
      </c>
      <c r="Q1942" s="11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50"/>
        <v>9</v>
      </c>
      <c r="P1943" s="9">
        <f t="shared" si="151"/>
        <v>170.55</v>
      </c>
      <c r="Q1943" s="11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50"/>
        <v>125</v>
      </c>
      <c r="P1944" s="9">
        <f t="shared" si="151"/>
        <v>36.08</v>
      </c>
      <c r="Q1944" s="11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50"/>
        <v>187</v>
      </c>
      <c r="P1945" s="9">
        <f t="shared" si="151"/>
        <v>37.46</v>
      </c>
      <c r="Q1945" s="11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50"/>
        <v>187</v>
      </c>
      <c r="P1946" s="9">
        <f t="shared" si="151"/>
        <v>20.12</v>
      </c>
      <c r="Q1946" s="11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50"/>
        <v>110</v>
      </c>
      <c r="P1947" s="9">
        <f t="shared" si="151"/>
        <v>35.96</v>
      </c>
      <c r="Q1947" s="11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50"/>
        <v>2</v>
      </c>
      <c r="P1948" s="9">
        <f t="shared" si="151"/>
        <v>311.17</v>
      </c>
      <c r="Q1948" s="11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50"/>
        <v>107</v>
      </c>
      <c r="P1949" s="9">
        <f t="shared" si="151"/>
        <v>45.54</v>
      </c>
      <c r="Q1949" s="11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50"/>
        <v>19</v>
      </c>
      <c r="P1950" s="9">
        <f t="shared" si="151"/>
        <v>155.33000000000001</v>
      </c>
      <c r="Q1950" s="11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50"/>
        <v>9</v>
      </c>
      <c r="P1951" s="9">
        <f t="shared" si="151"/>
        <v>60.06</v>
      </c>
      <c r="Q1951" s="1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50"/>
        <v>109</v>
      </c>
      <c r="P1952" s="9">
        <f t="shared" si="151"/>
        <v>132.86000000000001</v>
      </c>
      <c r="Q1952" s="11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50"/>
        <v>186</v>
      </c>
      <c r="P1953" s="9">
        <f t="shared" si="151"/>
        <v>80.87</v>
      </c>
      <c r="Q1953" s="11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50"/>
        <v>186</v>
      </c>
      <c r="P1954" s="9">
        <f t="shared" si="151"/>
        <v>41.22</v>
      </c>
      <c r="Q1954" s="11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50"/>
        <v>307</v>
      </c>
      <c r="P1955" s="9">
        <f t="shared" si="151"/>
        <v>61.37</v>
      </c>
      <c r="Q1955" s="11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50"/>
        <v>117</v>
      </c>
      <c r="P1956" s="9">
        <f t="shared" si="151"/>
        <v>44.85</v>
      </c>
      <c r="Q1956" s="11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50"/>
        <v>141</v>
      </c>
      <c r="P1957" s="9">
        <f t="shared" si="151"/>
        <v>67.959999999999994</v>
      </c>
      <c r="Q1957" s="11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50"/>
        <v>122</v>
      </c>
      <c r="P1958" s="9">
        <f t="shared" si="151"/>
        <v>73.239999999999995</v>
      </c>
      <c r="Q1958" s="11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50"/>
        <v>6</v>
      </c>
      <c r="P1959" s="9">
        <f t="shared" si="151"/>
        <v>87.14</v>
      </c>
      <c r="Q1959" s="11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50"/>
        <v>102</v>
      </c>
      <c r="P1960" s="9">
        <f t="shared" si="151"/>
        <v>61</v>
      </c>
      <c r="Q1960" s="11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50"/>
        <v>15</v>
      </c>
      <c r="P1961" s="9">
        <f t="shared" si="151"/>
        <v>140.54</v>
      </c>
      <c r="Q1961" s="1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50"/>
        <v>122</v>
      </c>
      <c r="P1962" s="9">
        <f t="shared" si="151"/>
        <v>70.23</v>
      </c>
      <c r="Q1962" s="11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50"/>
        <v>12</v>
      </c>
      <c r="P1963" s="9">
        <f t="shared" si="151"/>
        <v>96.05</v>
      </c>
      <c r="Q1963" s="11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50"/>
        <v>9</v>
      </c>
      <c r="P1964" s="9">
        <f t="shared" si="151"/>
        <v>18.579999999999998</v>
      </c>
      <c r="Q1964" s="11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50"/>
        <v>121</v>
      </c>
      <c r="P1965" s="9">
        <f t="shared" si="151"/>
        <v>140</v>
      </c>
      <c r="Q1965" s="11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50"/>
        <v>121</v>
      </c>
      <c r="P1966" s="9">
        <f t="shared" si="151"/>
        <v>38.46</v>
      </c>
      <c r="Q1966" s="11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50"/>
        <v>100</v>
      </c>
      <c r="P1967" s="9">
        <f t="shared" si="151"/>
        <v>150.41999999999999</v>
      </c>
      <c r="Q1967" s="11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50"/>
        <v>7</v>
      </c>
      <c r="P1968" s="9">
        <f t="shared" si="151"/>
        <v>81.95</v>
      </c>
      <c r="Q1968" s="11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50"/>
        <v>100</v>
      </c>
      <c r="P1969" s="9">
        <f t="shared" si="151"/>
        <v>94.74</v>
      </c>
      <c r="Q1969" s="11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50"/>
        <v>0</v>
      </c>
      <c r="P1970" s="9">
        <f t="shared" si="151"/>
        <v>300</v>
      </c>
      <c r="Q1970" s="11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50"/>
        <v>120</v>
      </c>
      <c r="P1971" s="9">
        <f t="shared" si="151"/>
        <v>58.06</v>
      </c>
      <c r="Q1971" s="1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50"/>
        <v>119</v>
      </c>
      <c r="P1972" s="9">
        <f t="shared" si="151"/>
        <v>48.34</v>
      </c>
      <c r="Q1972" s="11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50"/>
        <v>16</v>
      </c>
      <c r="P1973" s="9">
        <f t="shared" si="151"/>
        <v>89.4</v>
      </c>
      <c r="Q1973" s="11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50"/>
        <v>5</v>
      </c>
      <c r="P1974" s="9">
        <f t="shared" si="151"/>
        <v>119</v>
      </c>
      <c r="Q1974" s="11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50"/>
        <v>119</v>
      </c>
      <c r="P1975" s="9">
        <f t="shared" si="151"/>
        <v>43.54</v>
      </c>
      <c r="Q1975" s="11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50"/>
        <v>36</v>
      </c>
      <c r="P1976" s="9">
        <f t="shared" si="151"/>
        <v>137.08000000000001</v>
      </c>
      <c r="Q1976" s="11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50"/>
        <v>15</v>
      </c>
      <c r="P1977" s="9">
        <f t="shared" si="151"/>
        <v>59.2</v>
      </c>
      <c r="Q1977" s="11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50"/>
        <v>118</v>
      </c>
      <c r="P1978" s="9">
        <f t="shared" si="151"/>
        <v>36.24</v>
      </c>
      <c r="Q1978" s="11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50"/>
        <v>101</v>
      </c>
      <c r="P1979" s="9">
        <f t="shared" si="151"/>
        <v>35.520000000000003</v>
      </c>
      <c r="Q1979" s="11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50"/>
        <v>118</v>
      </c>
      <c r="P1980" s="9">
        <f t="shared" si="151"/>
        <v>443.75</v>
      </c>
      <c r="Q1980" s="11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50"/>
        <v>148</v>
      </c>
      <c r="P1981" s="9">
        <f t="shared" si="151"/>
        <v>50.66</v>
      </c>
      <c r="Q1981" s="1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50"/>
        <v>44</v>
      </c>
      <c r="P1982" s="9">
        <f t="shared" si="151"/>
        <v>253.14</v>
      </c>
      <c r="Q1982" s="11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50"/>
        <v>10</v>
      </c>
      <c r="P1983" s="9">
        <f t="shared" si="151"/>
        <v>53.55</v>
      </c>
      <c r="Q1983" s="11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50"/>
        <v>118</v>
      </c>
      <c r="P1984" s="9">
        <f t="shared" si="151"/>
        <v>67.92</v>
      </c>
      <c r="Q1984" s="11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50"/>
        <v>35</v>
      </c>
      <c r="P1985" s="9">
        <f t="shared" si="151"/>
        <v>56.84</v>
      </c>
      <c r="Q1985" s="11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50"/>
        <v>4</v>
      </c>
      <c r="P1986" s="9">
        <f t="shared" si="151"/>
        <v>65.11</v>
      </c>
      <c r="Q1986" s="11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55">ROUND(E1987/D1987*100,0)</f>
        <v>293</v>
      </c>
      <c r="P1987" s="9">
        <f t="shared" ref="P1987:P2050" si="156">IFERROR(ROUND(E1987/L1987,2),0)</f>
        <v>73.13</v>
      </c>
      <c r="Q1987" s="11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55"/>
        <v>22</v>
      </c>
      <c r="P1988" s="9">
        <f t="shared" si="156"/>
        <v>35.729999999999997</v>
      </c>
      <c r="Q1988" s="11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55"/>
        <v>250</v>
      </c>
      <c r="P1989" s="9">
        <f t="shared" si="156"/>
        <v>67.31</v>
      </c>
      <c r="Q1989" s="11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55"/>
        <v>2</v>
      </c>
      <c r="P1990" s="9">
        <f t="shared" si="156"/>
        <v>116.53</v>
      </c>
      <c r="Q1990" s="11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55"/>
        <v>24</v>
      </c>
      <c r="P1991" s="9">
        <f t="shared" si="156"/>
        <v>45.84</v>
      </c>
      <c r="Q1991" s="1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55"/>
        <v>11</v>
      </c>
      <c r="P1992" s="9">
        <f t="shared" si="156"/>
        <v>217.38</v>
      </c>
      <c r="Q1992" s="11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55"/>
        <v>144</v>
      </c>
      <c r="P1993" s="9">
        <f t="shared" si="156"/>
        <v>22.74</v>
      </c>
      <c r="Q1993" s="11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55"/>
        <v>115</v>
      </c>
      <c r="P1994" s="9">
        <f t="shared" si="156"/>
        <v>50.59</v>
      </c>
      <c r="Q1994" s="11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55"/>
        <v>17</v>
      </c>
      <c r="P1995" s="9">
        <f t="shared" si="156"/>
        <v>40.83</v>
      </c>
      <c r="Q1995" s="11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55"/>
        <v>114</v>
      </c>
      <c r="P1996" s="9">
        <f t="shared" si="156"/>
        <v>74.349999999999994</v>
      </c>
      <c r="Q1996" s="11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55"/>
        <v>7</v>
      </c>
      <c r="P1997" s="9">
        <f t="shared" si="156"/>
        <v>213.38</v>
      </c>
      <c r="Q1997" s="11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55"/>
        <v>171</v>
      </c>
      <c r="P1998" s="9">
        <f t="shared" si="156"/>
        <v>60.96</v>
      </c>
      <c r="Q1998" s="11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55"/>
        <v>4</v>
      </c>
      <c r="P1999" s="9">
        <f t="shared" si="156"/>
        <v>41.59</v>
      </c>
      <c r="Q1999" s="11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55"/>
        <v>100</v>
      </c>
      <c r="P2000" s="9">
        <f t="shared" si="156"/>
        <v>37.78</v>
      </c>
      <c r="Q2000" s="11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55"/>
        <v>131</v>
      </c>
      <c r="P2001" s="9">
        <f t="shared" si="156"/>
        <v>65.38</v>
      </c>
      <c r="Q2001" s="1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55"/>
        <v>28</v>
      </c>
      <c r="P2002" s="9">
        <f t="shared" si="156"/>
        <v>84.9</v>
      </c>
      <c r="Q2002" s="11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55"/>
        <v>48</v>
      </c>
      <c r="P2003" s="9">
        <f t="shared" si="156"/>
        <v>94.28</v>
      </c>
      <c r="Q2003" s="11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55"/>
        <v>16</v>
      </c>
      <c r="P2004" s="9">
        <f t="shared" si="156"/>
        <v>188.56</v>
      </c>
      <c r="Q2004" s="11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55"/>
        <v>14</v>
      </c>
      <c r="P2005" s="9">
        <f t="shared" si="156"/>
        <v>44.5</v>
      </c>
      <c r="Q2005" s="11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55"/>
        <v>102</v>
      </c>
      <c r="P2006" s="9">
        <f t="shared" si="156"/>
        <v>40.24</v>
      </c>
      <c r="Q2006" s="11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55"/>
        <v>112</v>
      </c>
      <c r="P2007" s="9">
        <f t="shared" si="156"/>
        <v>35.130000000000003</v>
      </c>
      <c r="Q2007" s="11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55"/>
        <v>211</v>
      </c>
      <c r="P2008" s="9">
        <f t="shared" si="156"/>
        <v>29.07</v>
      </c>
      <c r="Q2008" s="11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55"/>
        <v>109</v>
      </c>
      <c r="P2009" s="9">
        <f t="shared" si="156"/>
        <v>34.409999999999997</v>
      </c>
      <c r="Q2009" s="11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55"/>
        <v>17</v>
      </c>
      <c r="P2010" s="9">
        <f t="shared" si="156"/>
        <v>52.41</v>
      </c>
      <c r="Q2010" s="11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55"/>
        <v>111</v>
      </c>
      <c r="P2011" s="9">
        <f t="shared" si="156"/>
        <v>38.86</v>
      </c>
      <c r="Q2011" s="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55"/>
        <v>101</v>
      </c>
      <c r="P2012" s="9">
        <f t="shared" si="156"/>
        <v>45.11</v>
      </c>
      <c r="Q2012" s="11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55"/>
        <v>111</v>
      </c>
      <c r="P2013" s="9">
        <f t="shared" si="156"/>
        <v>47.66</v>
      </c>
      <c r="Q2013" s="11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55"/>
        <v>167</v>
      </c>
      <c r="P2014" s="9">
        <f t="shared" si="156"/>
        <v>59.46</v>
      </c>
      <c r="Q2014" s="11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55"/>
        <v>111</v>
      </c>
      <c r="P2015" s="9">
        <f t="shared" si="156"/>
        <v>43.71</v>
      </c>
      <c r="Q2015" s="11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55"/>
        <v>111</v>
      </c>
      <c r="P2016" s="9">
        <f t="shared" si="156"/>
        <v>83.05</v>
      </c>
      <c r="Q2016" s="11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55"/>
        <v>111</v>
      </c>
      <c r="P2017" s="9">
        <f t="shared" si="156"/>
        <v>92.22</v>
      </c>
      <c r="Q2017" s="11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55"/>
        <v>101</v>
      </c>
      <c r="P2018" s="9">
        <f t="shared" si="156"/>
        <v>55.33</v>
      </c>
      <c r="Q2018" s="11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55"/>
        <v>41</v>
      </c>
      <c r="P2019" s="9">
        <f t="shared" si="156"/>
        <v>31.85</v>
      </c>
      <c r="Q2019" s="11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55"/>
        <v>110</v>
      </c>
      <c r="P2020" s="9">
        <f t="shared" si="156"/>
        <v>31.83</v>
      </c>
      <c r="Q2020" s="11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55"/>
        <v>8</v>
      </c>
      <c r="P2021" s="9">
        <f t="shared" si="156"/>
        <v>45.97</v>
      </c>
      <c r="Q2021" s="1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55"/>
        <v>127</v>
      </c>
      <c r="P2022" s="9">
        <f t="shared" si="156"/>
        <v>40.270000000000003</v>
      </c>
      <c r="Q2022" s="11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55"/>
        <v>110</v>
      </c>
      <c r="P2023" s="9">
        <f t="shared" si="156"/>
        <v>50.02</v>
      </c>
      <c r="Q2023" s="11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55"/>
        <v>110</v>
      </c>
      <c r="P2024" s="9">
        <f t="shared" si="156"/>
        <v>91.67</v>
      </c>
      <c r="Q2024" s="11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55"/>
        <v>103</v>
      </c>
      <c r="P2025" s="9">
        <f t="shared" si="156"/>
        <v>23.87</v>
      </c>
      <c r="Q2025" s="11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55"/>
        <v>5</v>
      </c>
      <c r="P2026" s="9">
        <f t="shared" si="156"/>
        <v>109.07</v>
      </c>
      <c r="Q2026" s="11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55"/>
        <v>109</v>
      </c>
      <c r="P2027" s="9">
        <f t="shared" si="156"/>
        <v>41.92</v>
      </c>
      <c r="Q2027" s="11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55"/>
        <v>5</v>
      </c>
      <c r="P2028" s="9">
        <f t="shared" si="156"/>
        <v>29.04</v>
      </c>
      <c r="Q2028" s="11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55"/>
        <v>108</v>
      </c>
      <c r="P2029" s="9">
        <f t="shared" si="156"/>
        <v>81.25</v>
      </c>
      <c r="Q2029" s="11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55"/>
        <v>163</v>
      </c>
      <c r="P2030" s="9">
        <f t="shared" si="156"/>
        <v>95.59</v>
      </c>
      <c r="Q2030" s="11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55"/>
        <v>162</v>
      </c>
      <c r="P2031" s="9">
        <f t="shared" si="156"/>
        <v>52.35</v>
      </c>
      <c r="Q2031" s="1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55"/>
        <v>135</v>
      </c>
      <c r="P2032" s="9">
        <f t="shared" si="156"/>
        <v>89.79</v>
      </c>
      <c r="Q2032" s="11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55"/>
        <v>108</v>
      </c>
      <c r="P2033" s="9">
        <f t="shared" si="156"/>
        <v>25.25</v>
      </c>
      <c r="Q2033" s="11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55"/>
        <v>161</v>
      </c>
      <c r="P2034" s="9">
        <f t="shared" si="156"/>
        <v>76.86</v>
      </c>
      <c r="Q2034" s="11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55"/>
        <v>103</v>
      </c>
      <c r="P2035" s="9">
        <f t="shared" si="156"/>
        <v>43.62</v>
      </c>
      <c r="Q2035" s="11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55"/>
        <v>107</v>
      </c>
      <c r="P2036" s="9">
        <f t="shared" si="156"/>
        <v>64.44</v>
      </c>
      <c r="Q2036" s="11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55"/>
        <v>161</v>
      </c>
      <c r="P2037" s="9">
        <f t="shared" si="156"/>
        <v>57.5</v>
      </c>
      <c r="Q2037" s="11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55"/>
        <v>8</v>
      </c>
      <c r="P2038" s="9">
        <f t="shared" si="156"/>
        <v>200.63</v>
      </c>
      <c r="Q2038" s="11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55"/>
        <v>119</v>
      </c>
      <c r="P2039" s="9">
        <f t="shared" si="156"/>
        <v>80.25</v>
      </c>
      <c r="Q2039" s="11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55"/>
        <v>107</v>
      </c>
      <c r="P2040" s="9">
        <f t="shared" si="156"/>
        <v>39.049999999999997</v>
      </c>
      <c r="Q2040" s="11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55"/>
        <v>106</v>
      </c>
      <c r="P2041" s="9">
        <f t="shared" si="156"/>
        <v>23.1</v>
      </c>
      <c r="Q2041" s="1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55"/>
        <v>106</v>
      </c>
      <c r="P2042" s="9">
        <f t="shared" si="156"/>
        <v>40.78</v>
      </c>
      <c r="Q2042" s="11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55"/>
        <v>106</v>
      </c>
      <c r="P2043" s="9">
        <f t="shared" si="156"/>
        <v>36.07</v>
      </c>
      <c r="Q2043" s="11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55"/>
        <v>79</v>
      </c>
      <c r="P2044" s="9">
        <f t="shared" si="156"/>
        <v>131.66999999999999</v>
      </c>
      <c r="Q2044" s="11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55"/>
        <v>16</v>
      </c>
      <c r="P2045" s="9">
        <f t="shared" si="156"/>
        <v>49.28</v>
      </c>
      <c r="Q2045" s="11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55"/>
        <v>105</v>
      </c>
      <c r="P2046" s="9">
        <f t="shared" si="156"/>
        <v>58.37</v>
      </c>
      <c r="Q2046" s="11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55"/>
        <v>105</v>
      </c>
      <c r="P2047" s="9">
        <f t="shared" si="156"/>
        <v>58.33</v>
      </c>
      <c r="Q2047" s="11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55"/>
        <v>11</v>
      </c>
      <c r="P2048" s="9">
        <f t="shared" si="156"/>
        <v>56.25</v>
      </c>
      <c r="Q2048" s="11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55"/>
        <v>11</v>
      </c>
      <c r="P2049" s="9">
        <f t="shared" si="156"/>
        <v>225</v>
      </c>
      <c r="Q2049" s="11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55"/>
        <v>315</v>
      </c>
      <c r="P2050" s="9">
        <f t="shared" si="156"/>
        <v>35.799999999999997</v>
      </c>
      <c r="Q2050" s="11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60">ROUND(E2051/D2051*100,0)</f>
        <v>26</v>
      </c>
      <c r="P2051" s="9">
        <f t="shared" ref="P2051:P2114" si="161">IFERROR(ROUND(E2051/L2051,2),0)</f>
        <v>87.31</v>
      </c>
      <c r="Q2051" s="1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60"/>
        <v>2</v>
      </c>
      <c r="P2052" s="9">
        <f t="shared" si="161"/>
        <v>224.43</v>
      </c>
      <c r="Q2052" s="11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60"/>
        <v>393</v>
      </c>
      <c r="P2053" s="9">
        <f t="shared" si="161"/>
        <v>60.38</v>
      </c>
      <c r="Q2053" s="11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60"/>
        <v>46</v>
      </c>
      <c r="P2054" s="9">
        <f t="shared" si="161"/>
        <v>34.130000000000003</v>
      </c>
      <c r="Q2054" s="11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60"/>
        <v>105</v>
      </c>
      <c r="P2055" s="9">
        <f t="shared" si="161"/>
        <v>54.14</v>
      </c>
      <c r="Q2055" s="11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60"/>
        <v>130</v>
      </c>
      <c r="P2056" s="9">
        <f t="shared" si="161"/>
        <v>86.94</v>
      </c>
      <c r="Q2056" s="11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60"/>
        <v>104</v>
      </c>
      <c r="P2057" s="9">
        <f t="shared" si="161"/>
        <v>55.89</v>
      </c>
      <c r="Q2057" s="11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60"/>
        <v>130</v>
      </c>
      <c r="P2058" s="9">
        <f t="shared" si="161"/>
        <v>24.42</v>
      </c>
      <c r="Q2058" s="11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60"/>
        <v>104</v>
      </c>
      <c r="P2059" s="9">
        <f t="shared" si="161"/>
        <v>53.83</v>
      </c>
      <c r="Q2059" s="11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60"/>
        <v>312</v>
      </c>
      <c r="P2060" s="9">
        <f t="shared" si="161"/>
        <v>91.76</v>
      </c>
      <c r="Q2060" s="11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60"/>
        <v>104</v>
      </c>
      <c r="P2061" s="9">
        <f t="shared" si="161"/>
        <v>34.6</v>
      </c>
      <c r="Q2061" s="1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60"/>
        <v>104</v>
      </c>
      <c r="P2062" s="9">
        <f t="shared" si="161"/>
        <v>77.75</v>
      </c>
      <c r="Q2062" s="11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60"/>
        <v>21</v>
      </c>
      <c r="P2063" s="9">
        <f t="shared" si="161"/>
        <v>25.49</v>
      </c>
      <c r="Q2063" s="11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60"/>
        <v>104</v>
      </c>
      <c r="P2064" s="9">
        <f t="shared" si="161"/>
        <v>62.12</v>
      </c>
      <c r="Q2064" s="11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60"/>
        <v>111</v>
      </c>
      <c r="P2065" s="9">
        <f t="shared" si="161"/>
        <v>67.39</v>
      </c>
      <c r="Q2065" s="11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60"/>
        <v>0</v>
      </c>
      <c r="P2066" s="9">
        <f t="shared" si="161"/>
        <v>775</v>
      </c>
      <c r="Q2066" s="11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60"/>
        <v>129</v>
      </c>
      <c r="P2067" s="9">
        <f t="shared" si="161"/>
        <v>64.459999999999994</v>
      </c>
      <c r="Q2067" s="11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60"/>
        <v>17</v>
      </c>
      <c r="P2068" s="9">
        <f t="shared" si="161"/>
        <v>110.29</v>
      </c>
      <c r="Q2068" s="11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60"/>
        <v>154</v>
      </c>
      <c r="P2069" s="9">
        <f t="shared" si="161"/>
        <v>48.06</v>
      </c>
      <c r="Q2069" s="11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60"/>
        <v>102</v>
      </c>
      <c r="P2070" s="9">
        <f t="shared" si="161"/>
        <v>66.83</v>
      </c>
      <c r="Q2070" s="11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60"/>
        <v>102</v>
      </c>
      <c r="P2071" s="9">
        <f t="shared" si="161"/>
        <v>69.819999999999993</v>
      </c>
      <c r="Q2071" s="1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60"/>
        <v>256</v>
      </c>
      <c r="P2072" s="9">
        <f t="shared" si="161"/>
        <v>69.77</v>
      </c>
      <c r="Q2072" s="11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60"/>
        <v>102</v>
      </c>
      <c r="P2073" s="9">
        <f t="shared" si="161"/>
        <v>59.04</v>
      </c>
      <c r="Q2073" s="11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60"/>
        <v>153</v>
      </c>
      <c r="P2074" s="9">
        <f t="shared" si="161"/>
        <v>109.57</v>
      </c>
      <c r="Q2074" s="11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60"/>
        <v>15</v>
      </c>
      <c r="P2075" s="9">
        <f t="shared" si="161"/>
        <v>63.88</v>
      </c>
      <c r="Q2075" s="11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60"/>
        <v>153</v>
      </c>
      <c r="P2076" s="9">
        <f t="shared" si="161"/>
        <v>41.41</v>
      </c>
      <c r="Q2076" s="11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60"/>
        <v>3</v>
      </c>
      <c r="P2077" s="9">
        <f t="shared" si="161"/>
        <v>84.94</v>
      </c>
      <c r="Q2077" s="11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60"/>
        <v>102</v>
      </c>
      <c r="P2078" s="9">
        <f t="shared" si="161"/>
        <v>61.1</v>
      </c>
      <c r="Q2078" s="11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60"/>
        <v>20</v>
      </c>
      <c r="P2079" s="9">
        <f t="shared" si="161"/>
        <v>109.07</v>
      </c>
      <c r="Q2079" s="11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60"/>
        <v>102</v>
      </c>
      <c r="P2080" s="9">
        <f t="shared" si="161"/>
        <v>152.5</v>
      </c>
      <c r="Q2080" s="11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60"/>
        <v>101</v>
      </c>
      <c r="P2081" s="9">
        <f t="shared" si="161"/>
        <v>76.05</v>
      </c>
      <c r="Q2081" s="1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60"/>
        <v>101</v>
      </c>
      <c r="P2082" s="9">
        <f t="shared" si="161"/>
        <v>56.33</v>
      </c>
      <c r="Q2082" s="11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60"/>
        <v>30</v>
      </c>
      <c r="P2083" s="9">
        <f t="shared" si="161"/>
        <v>50.67</v>
      </c>
      <c r="Q2083" s="11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60"/>
        <v>101</v>
      </c>
      <c r="P2084" s="9">
        <f t="shared" si="161"/>
        <v>79.89</v>
      </c>
      <c r="Q2084" s="11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60"/>
        <v>101</v>
      </c>
      <c r="P2085" s="9">
        <f t="shared" si="161"/>
        <v>38.85</v>
      </c>
      <c r="Q2085" s="11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60"/>
        <v>101</v>
      </c>
      <c r="P2086" s="9">
        <f t="shared" si="161"/>
        <v>215.86</v>
      </c>
      <c r="Q2086" s="11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60"/>
        <v>101</v>
      </c>
      <c r="P2087" s="9">
        <f t="shared" si="161"/>
        <v>41.94</v>
      </c>
      <c r="Q2087" s="11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60"/>
        <v>116</v>
      </c>
      <c r="P2088" s="9">
        <f t="shared" si="161"/>
        <v>48.71</v>
      </c>
      <c r="Q2088" s="11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60"/>
        <v>101</v>
      </c>
      <c r="P2089" s="9">
        <f t="shared" si="161"/>
        <v>35.950000000000003</v>
      </c>
      <c r="Q2089" s="11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60"/>
        <v>101</v>
      </c>
      <c r="P2090" s="9">
        <f t="shared" si="161"/>
        <v>75.5</v>
      </c>
      <c r="Q2090" s="11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60"/>
        <v>126</v>
      </c>
      <c r="P2091" s="9">
        <f t="shared" si="161"/>
        <v>71.709999999999994</v>
      </c>
      <c r="Q2091" s="1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60"/>
        <v>15</v>
      </c>
      <c r="P2092" s="9">
        <f t="shared" si="161"/>
        <v>30.12</v>
      </c>
      <c r="Q2092" s="11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60"/>
        <v>100</v>
      </c>
      <c r="P2093" s="9">
        <f t="shared" si="161"/>
        <v>38.590000000000003</v>
      </c>
      <c r="Q2093" s="11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60"/>
        <v>125</v>
      </c>
      <c r="P2094" s="9">
        <f t="shared" si="161"/>
        <v>44.21</v>
      </c>
      <c r="Q2094" s="11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60"/>
        <v>100</v>
      </c>
      <c r="P2095" s="9">
        <f t="shared" si="161"/>
        <v>46.95</v>
      </c>
      <c r="Q2095" s="11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60"/>
        <v>100</v>
      </c>
      <c r="P2096" s="9">
        <f t="shared" si="161"/>
        <v>107.21</v>
      </c>
      <c r="Q2096" s="11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39.49</v>
      </c>
      <c r="Q2097" s="11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60"/>
        <v>100</v>
      </c>
      <c r="P2098" s="9">
        <f t="shared" si="161"/>
        <v>40.549999999999997</v>
      </c>
      <c r="Q2098" s="11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60"/>
        <v>103</v>
      </c>
      <c r="P2099" s="9">
        <f t="shared" si="161"/>
        <v>31.91</v>
      </c>
      <c r="Q2099" s="11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60"/>
        <v>100</v>
      </c>
      <c r="P2100" s="9">
        <f t="shared" si="161"/>
        <v>51.72</v>
      </c>
      <c r="Q2100" s="11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60"/>
        <v>125</v>
      </c>
      <c r="P2101" s="9">
        <f t="shared" si="161"/>
        <v>50</v>
      </c>
      <c r="Q2101" s="1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60"/>
        <v>100</v>
      </c>
      <c r="P2102" s="9">
        <f t="shared" si="161"/>
        <v>51.72</v>
      </c>
      <c r="Q2102" s="11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60"/>
        <v>100</v>
      </c>
      <c r="P2103" s="9">
        <f t="shared" si="161"/>
        <v>51.72</v>
      </c>
      <c r="Q2103" s="11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60"/>
        <v>100</v>
      </c>
      <c r="P2104" s="9">
        <f t="shared" si="161"/>
        <v>33.33</v>
      </c>
      <c r="Q2104" s="11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60"/>
        <v>100</v>
      </c>
      <c r="P2105" s="9">
        <f t="shared" si="161"/>
        <v>55.56</v>
      </c>
      <c r="Q2105" s="11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60"/>
        <v>15</v>
      </c>
      <c r="P2106" s="9">
        <f t="shared" si="161"/>
        <v>150</v>
      </c>
      <c r="Q2106" s="11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60"/>
        <v>3</v>
      </c>
      <c r="P2107" s="9">
        <f t="shared" si="161"/>
        <v>17.989999999999998</v>
      </c>
      <c r="Q2107" s="11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60"/>
        <v>15</v>
      </c>
      <c r="P2108" s="9">
        <f t="shared" si="161"/>
        <v>47.94</v>
      </c>
      <c r="Q2108" s="11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60"/>
        <v>198</v>
      </c>
      <c r="P2109" s="9">
        <f t="shared" si="161"/>
        <v>53.04</v>
      </c>
      <c r="Q2109" s="11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60"/>
        <v>1</v>
      </c>
      <c r="P2110" s="9">
        <f t="shared" si="161"/>
        <v>61.29</v>
      </c>
      <c r="Q2110" s="11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60"/>
        <v>137</v>
      </c>
      <c r="P2111" s="9">
        <f t="shared" si="161"/>
        <v>34.9</v>
      </c>
      <c r="Q2111" s="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60"/>
        <v>42</v>
      </c>
      <c r="P2112" s="9">
        <f t="shared" si="161"/>
        <v>77.11</v>
      </c>
      <c r="Q2112" s="11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60"/>
        <v>29</v>
      </c>
      <c r="P2113" s="9">
        <f t="shared" si="161"/>
        <v>61.04</v>
      </c>
      <c r="Q2113" s="11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60"/>
        <v>49</v>
      </c>
      <c r="P2114" s="9">
        <f t="shared" si="161"/>
        <v>47.26</v>
      </c>
      <c r="Q2114" s="11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65">ROUND(E2115/D2115*100,0)</f>
        <v>1</v>
      </c>
      <c r="P2115" s="9">
        <f t="shared" ref="P2115:P2178" si="166">IFERROR(ROUND(E2115/L2115,2),0)</f>
        <v>292.2</v>
      </c>
      <c r="Q2115" s="11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65"/>
        <v>146</v>
      </c>
      <c r="P2116" s="9">
        <f t="shared" si="166"/>
        <v>38.42</v>
      </c>
      <c r="Q2116" s="11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65"/>
        <v>146</v>
      </c>
      <c r="P2117" s="9">
        <f t="shared" si="166"/>
        <v>40.42</v>
      </c>
      <c r="Q2117" s="11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65"/>
        <v>8</v>
      </c>
      <c r="P2118" s="9">
        <f t="shared" si="166"/>
        <v>90.94</v>
      </c>
      <c r="Q2118" s="11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65"/>
        <v>145</v>
      </c>
      <c r="P2119" s="9">
        <f t="shared" si="166"/>
        <v>68.81</v>
      </c>
      <c r="Q2119" s="11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65"/>
        <v>14</v>
      </c>
      <c r="P2120" s="9">
        <f t="shared" si="166"/>
        <v>110.62</v>
      </c>
      <c r="Q2120" s="11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65"/>
        <v>120</v>
      </c>
      <c r="P2121" s="9">
        <f t="shared" si="166"/>
        <v>31.93</v>
      </c>
      <c r="Q2121" s="1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65"/>
        <v>180</v>
      </c>
      <c r="P2122" s="9">
        <f t="shared" si="166"/>
        <v>43.52</v>
      </c>
      <c r="Q2122" s="11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65"/>
        <v>956</v>
      </c>
      <c r="P2123" s="9">
        <f t="shared" si="166"/>
        <v>27.58</v>
      </c>
      <c r="Q2123" s="11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71.55</v>
      </c>
      <c r="Q2124" s="11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65"/>
        <v>102</v>
      </c>
      <c r="P2125" s="9">
        <f t="shared" si="166"/>
        <v>68.099999999999994</v>
      </c>
      <c r="Q2125" s="11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65"/>
        <v>4</v>
      </c>
      <c r="P2126" s="9">
        <f t="shared" si="166"/>
        <v>88.69</v>
      </c>
      <c r="Q2126" s="11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65"/>
        <v>26</v>
      </c>
      <c r="P2127" s="9">
        <f t="shared" si="166"/>
        <v>59.04</v>
      </c>
      <c r="Q2127" s="11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65"/>
        <v>37</v>
      </c>
      <c r="P2128" s="9">
        <f t="shared" si="166"/>
        <v>64.36</v>
      </c>
      <c r="Q2128" s="11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65"/>
        <v>156</v>
      </c>
      <c r="P2129" s="9">
        <f t="shared" si="166"/>
        <v>54.15</v>
      </c>
      <c r="Q2129" s="11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65"/>
        <v>12</v>
      </c>
      <c r="P2130" s="9">
        <f t="shared" si="166"/>
        <v>61.09</v>
      </c>
      <c r="Q2130" s="11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65"/>
        <v>26</v>
      </c>
      <c r="P2131" s="9">
        <f t="shared" si="166"/>
        <v>93.67</v>
      </c>
      <c r="Q2131" s="1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65"/>
        <v>28</v>
      </c>
      <c r="P2132" s="9">
        <f t="shared" si="166"/>
        <v>58.42</v>
      </c>
      <c r="Q2132" s="11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65"/>
        <v>117</v>
      </c>
      <c r="P2133" s="9">
        <f t="shared" si="166"/>
        <v>70</v>
      </c>
      <c r="Q2133" s="11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65"/>
        <v>47</v>
      </c>
      <c r="P2134" s="9">
        <f t="shared" si="166"/>
        <v>34.1</v>
      </c>
      <c r="Q2134" s="11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65"/>
        <v>43</v>
      </c>
      <c r="P2135" s="9">
        <f t="shared" si="166"/>
        <v>34.020000000000003</v>
      </c>
      <c r="Q2135" s="11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65"/>
        <v>100</v>
      </c>
      <c r="P2136" s="9">
        <f t="shared" si="166"/>
        <v>41.03</v>
      </c>
      <c r="Q2136" s="11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65"/>
        <v>107</v>
      </c>
      <c r="P2137" s="9">
        <f t="shared" si="166"/>
        <v>36.61</v>
      </c>
      <c r="Q2137" s="11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65"/>
        <v>185</v>
      </c>
      <c r="P2138" s="9">
        <f t="shared" si="166"/>
        <v>115.83</v>
      </c>
      <c r="Q2138" s="11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65"/>
        <v>5</v>
      </c>
      <c r="P2139" s="9">
        <f t="shared" si="166"/>
        <v>115.75</v>
      </c>
      <c r="Q2139" s="11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65"/>
        <v>6</v>
      </c>
      <c r="P2140" s="9">
        <f t="shared" si="166"/>
        <v>106.69</v>
      </c>
      <c r="Q2140" s="11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65"/>
        <v>12</v>
      </c>
      <c r="P2141" s="9">
        <f t="shared" si="166"/>
        <v>81.41</v>
      </c>
      <c r="Q2141" s="1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65"/>
        <v>138</v>
      </c>
      <c r="P2142" s="9">
        <f t="shared" si="166"/>
        <v>81.290000000000006</v>
      </c>
      <c r="Q2142" s="11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65"/>
        <v>15</v>
      </c>
      <c r="P2143" s="9">
        <f t="shared" si="166"/>
        <v>46.03</v>
      </c>
      <c r="Q2143" s="11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65"/>
        <v>137</v>
      </c>
      <c r="P2144" s="9">
        <f t="shared" si="166"/>
        <v>40.42</v>
      </c>
      <c r="Q2144" s="11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65"/>
        <v>458</v>
      </c>
      <c r="P2145" s="9">
        <f t="shared" si="166"/>
        <v>23.28</v>
      </c>
      <c r="Q2145" s="11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65"/>
        <v>114</v>
      </c>
      <c r="P2146" s="9">
        <f t="shared" si="166"/>
        <v>80.59</v>
      </c>
      <c r="Q2146" s="11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65"/>
        <v>105</v>
      </c>
      <c r="P2147" s="9">
        <f t="shared" si="166"/>
        <v>27.9</v>
      </c>
      <c r="Q2147" s="11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65"/>
        <v>1</v>
      </c>
      <c r="P2148" s="9">
        <f t="shared" si="166"/>
        <v>68.3</v>
      </c>
      <c r="Q2148" s="11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65"/>
        <v>103</v>
      </c>
      <c r="P2149" s="9">
        <f t="shared" si="166"/>
        <v>50.59</v>
      </c>
      <c r="Q2149" s="11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65"/>
        <v>171</v>
      </c>
      <c r="P2150" s="9">
        <f t="shared" si="166"/>
        <v>68.25</v>
      </c>
      <c r="Q2150" s="11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65"/>
        <v>114</v>
      </c>
      <c r="P2151" s="9">
        <f t="shared" si="166"/>
        <v>29.02</v>
      </c>
      <c r="Q2151" s="1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65"/>
        <v>27</v>
      </c>
      <c r="P2152" s="9">
        <f t="shared" si="166"/>
        <v>68.099999999999994</v>
      </c>
      <c r="Q2152" s="11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65"/>
        <v>109</v>
      </c>
      <c r="P2153" s="9">
        <f t="shared" si="166"/>
        <v>75.61</v>
      </c>
      <c r="Q2153" s="11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65"/>
        <v>136</v>
      </c>
      <c r="P2154" s="9">
        <f t="shared" si="166"/>
        <v>35.79</v>
      </c>
      <c r="Q2154" s="11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65"/>
        <v>170</v>
      </c>
      <c r="P2155" s="9">
        <f t="shared" si="166"/>
        <v>64.760000000000005</v>
      </c>
      <c r="Q2155" s="11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65"/>
        <v>2702</v>
      </c>
      <c r="P2156" s="9">
        <f t="shared" si="166"/>
        <v>38.6</v>
      </c>
      <c r="Q2156" s="11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65"/>
        <v>68</v>
      </c>
      <c r="P2157" s="9">
        <f t="shared" si="166"/>
        <v>46.59</v>
      </c>
      <c r="Q2157" s="11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65"/>
        <v>135</v>
      </c>
      <c r="P2158" s="9">
        <f t="shared" si="166"/>
        <v>51.96</v>
      </c>
      <c r="Q2158" s="11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65"/>
        <v>135</v>
      </c>
      <c r="P2159" s="9">
        <f t="shared" si="166"/>
        <v>79.180000000000007</v>
      </c>
      <c r="Q2159" s="11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65"/>
        <v>41</v>
      </c>
      <c r="P2160" s="9">
        <f t="shared" si="166"/>
        <v>84.06</v>
      </c>
      <c r="Q2160" s="11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65"/>
        <v>122</v>
      </c>
      <c r="P2161" s="9">
        <f t="shared" si="166"/>
        <v>28.55</v>
      </c>
      <c r="Q2161" s="1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65"/>
        <v>134</v>
      </c>
      <c r="P2162" s="9">
        <f t="shared" si="166"/>
        <v>31.81</v>
      </c>
      <c r="Q2162" s="11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65"/>
        <v>9</v>
      </c>
      <c r="P2163" s="9">
        <f t="shared" si="166"/>
        <v>222.5</v>
      </c>
      <c r="Q2163" s="11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65"/>
        <v>3</v>
      </c>
      <c r="P2164" s="9">
        <f t="shared" si="166"/>
        <v>133.30000000000001</v>
      </c>
      <c r="Q2164" s="11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65"/>
        <v>9</v>
      </c>
      <c r="P2165" s="9">
        <f t="shared" si="166"/>
        <v>30.27</v>
      </c>
      <c r="Q2165" s="11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65"/>
        <v>116</v>
      </c>
      <c r="P2166" s="9">
        <f t="shared" si="166"/>
        <v>44.33</v>
      </c>
      <c r="Q2166" s="11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65"/>
        <v>111</v>
      </c>
      <c r="P2167" s="9">
        <f t="shared" si="166"/>
        <v>25.58</v>
      </c>
      <c r="Q2167" s="11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65"/>
        <v>133</v>
      </c>
      <c r="P2168" s="9">
        <f t="shared" si="166"/>
        <v>42.9</v>
      </c>
      <c r="Q2168" s="11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65"/>
        <v>106</v>
      </c>
      <c r="P2169" s="9">
        <f t="shared" si="166"/>
        <v>47.43</v>
      </c>
      <c r="Q2169" s="11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65"/>
        <v>133</v>
      </c>
      <c r="P2170" s="9">
        <f t="shared" si="166"/>
        <v>120.55</v>
      </c>
      <c r="Q2170" s="11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65"/>
        <v>17</v>
      </c>
      <c r="P2171" s="9">
        <f t="shared" si="166"/>
        <v>66.099999999999994</v>
      </c>
      <c r="Q2171" s="1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65"/>
        <v>120</v>
      </c>
      <c r="P2172" s="9">
        <f t="shared" si="166"/>
        <v>38.79</v>
      </c>
      <c r="Q2172" s="11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65"/>
        <v>105</v>
      </c>
      <c r="P2173" s="9">
        <f t="shared" si="166"/>
        <v>47</v>
      </c>
      <c r="Q2173" s="11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65"/>
        <v>44</v>
      </c>
      <c r="P2174" s="9">
        <f t="shared" si="166"/>
        <v>57.17</v>
      </c>
      <c r="Q2174" s="11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65"/>
        <v>131</v>
      </c>
      <c r="P2175" s="9">
        <f t="shared" si="166"/>
        <v>50.46</v>
      </c>
      <c r="Q2175" s="11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65"/>
        <v>7</v>
      </c>
      <c r="P2176" s="9">
        <f t="shared" si="166"/>
        <v>6.5</v>
      </c>
      <c r="Q2176" s="11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65"/>
        <v>1</v>
      </c>
      <c r="P2177" s="9">
        <f t="shared" si="166"/>
        <v>217.5</v>
      </c>
      <c r="Q2177" s="11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65"/>
        <v>65</v>
      </c>
      <c r="P2178" s="9">
        <f t="shared" si="166"/>
        <v>118.36</v>
      </c>
      <c r="Q2178" s="11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50.04</v>
      </c>
      <c r="Q2179" s="11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70"/>
        <v>16</v>
      </c>
      <c r="P2180" s="9">
        <f t="shared" si="171"/>
        <v>76.47</v>
      </c>
      <c r="Q2180" s="11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70"/>
        <v>104</v>
      </c>
      <c r="P2181" s="9">
        <f t="shared" si="171"/>
        <v>52</v>
      </c>
      <c r="Q2181" s="1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70"/>
        <v>6</v>
      </c>
      <c r="P2182" s="9">
        <f t="shared" si="171"/>
        <v>49.88</v>
      </c>
      <c r="Q2182" s="11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70"/>
        <v>9</v>
      </c>
      <c r="P2183" s="9">
        <f t="shared" si="171"/>
        <v>64.8</v>
      </c>
      <c r="Q2183" s="11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70"/>
        <v>123</v>
      </c>
      <c r="P2184" s="9">
        <f t="shared" si="171"/>
        <v>43.2</v>
      </c>
      <c r="Q2184" s="11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70"/>
        <v>11</v>
      </c>
      <c r="P2185" s="9">
        <f t="shared" si="171"/>
        <v>46.18</v>
      </c>
      <c r="Q2185" s="11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70"/>
        <v>143</v>
      </c>
      <c r="P2186" s="9">
        <f t="shared" si="171"/>
        <v>51.6</v>
      </c>
      <c r="Q2186" s="11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70"/>
        <v>41</v>
      </c>
      <c r="P2187" s="9">
        <f t="shared" si="171"/>
        <v>28.58</v>
      </c>
      <c r="Q2187" s="11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70"/>
        <v>171</v>
      </c>
      <c r="P2188" s="9">
        <f t="shared" si="171"/>
        <v>31.34</v>
      </c>
      <c r="Q2188" s="11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70"/>
        <v>128</v>
      </c>
      <c r="P2189" s="9">
        <f t="shared" si="171"/>
        <v>183.29</v>
      </c>
      <c r="Q2189" s="11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70"/>
        <v>128</v>
      </c>
      <c r="P2190" s="9">
        <f t="shared" si="171"/>
        <v>37.65</v>
      </c>
      <c r="Q2190" s="11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70"/>
        <v>128</v>
      </c>
      <c r="P2191" s="9">
        <f t="shared" si="171"/>
        <v>49.23</v>
      </c>
      <c r="Q2191" s="1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70"/>
        <v>36</v>
      </c>
      <c r="P2192" s="9">
        <f t="shared" si="171"/>
        <v>127.6</v>
      </c>
      <c r="Q2192" s="11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70"/>
        <v>128</v>
      </c>
      <c r="P2193" s="9">
        <f t="shared" si="171"/>
        <v>47.22</v>
      </c>
      <c r="Q2193" s="11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70"/>
        <v>127</v>
      </c>
      <c r="P2194" s="9">
        <f t="shared" si="171"/>
        <v>45.46</v>
      </c>
      <c r="Q2194" s="11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70"/>
        <v>212</v>
      </c>
      <c r="P2195" s="9">
        <f t="shared" si="171"/>
        <v>13.54</v>
      </c>
      <c r="Q2195" s="11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70"/>
        <v>127</v>
      </c>
      <c r="P2196" s="9">
        <f t="shared" si="171"/>
        <v>50.88</v>
      </c>
      <c r="Q2196" s="11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70"/>
        <v>127</v>
      </c>
      <c r="P2197" s="9">
        <f t="shared" si="171"/>
        <v>48.85</v>
      </c>
      <c r="Q2197" s="11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70"/>
        <v>180</v>
      </c>
      <c r="P2198" s="9">
        <f t="shared" si="171"/>
        <v>26.27</v>
      </c>
      <c r="Q2198" s="11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70"/>
        <v>105</v>
      </c>
      <c r="P2199" s="9">
        <f t="shared" si="171"/>
        <v>39.380000000000003</v>
      </c>
      <c r="Q2199" s="11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70"/>
        <v>126</v>
      </c>
      <c r="P2200" s="9">
        <f t="shared" si="171"/>
        <v>74.12</v>
      </c>
      <c r="Q2200" s="11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70"/>
        <v>126</v>
      </c>
      <c r="P2201" s="9">
        <f t="shared" si="171"/>
        <v>25.69</v>
      </c>
      <c r="Q2201" s="1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70"/>
        <v>105</v>
      </c>
      <c r="P2202" s="9">
        <f t="shared" si="171"/>
        <v>139.56</v>
      </c>
      <c r="Q2202" s="11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70"/>
        <v>114</v>
      </c>
      <c r="P2203" s="9">
        <f t="shared" si="171"/>
        <v>65.84</v>
      </c>
      <c r="Q2203" s="11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70"/>
        <v>2</v>
      </c>
      <c r="P2204" s="9">
        <f t="shared" si="171"/>
        <v>113.64</v>
      </c>
      <c r="Q2204" s="11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70"/>
        <v>104</v>
      </c>
      <c r="P2205" s="9">
        <f t="shared" si="171"/>
        <v>59.52</v>
      </c>
      <c r="Q2205" s="11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70"/>
        <v>100</v>
      </c>
      <c r="P2206" s="9">
        <f t="shared" si="171"/>
        <v>62.5</v>
      </c>
      <c r="Q2206" s="11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70"/>
        <v>156</v>
      </c>
      <c r="P2207" s="9">
        <f t="shared" si="171"/>
        <v>51.92</v>
      </c>
      <c r="Q2207" s="11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70"/>
        <v>12</v>
      </c>
      <c r="P2208" s="9">
        <f t="shared" si="171"/>
        <v>49.8</v>
      </c>
      <c r="Q2208" s="11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70"/>
        <v>104</v>
      </c>
      <c r="P2209" s="9">
        <f t="shared" si="171"/>
        <v>27.07</v>
      </c>
      <c r="Q2209" s="11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70"/>
        <v>5</v>
      </c>
      <c r="P2210" s="9">
        <f t="shared" si="171"/>
        <v>88.64</v>
      </c>
      <c r="Q2210" s="11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70"/>
        <v>145</v>
      </c>
      <c r="P2211" s="9">
        <f t="shared" si="171"/>
        <v>56.14</v>
      </c>
      <c r="Q2211" s="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70"/>
        <v>102</v>
      </c>
      <c r="P2212" s="9">
        <f t="shared" si="171"/>
        <v>42.24</v>
      </c>
      <c r="Q2212" s="11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70"/>
        <v>175</v>
      </c>
      <c r="P2213" s="9">
        <f t="shared" si="171"/>
        <v>68.06</v>
      </c>
      <c r="Q2213" s="11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70"/>
        <v>4</v>
      </c>
      <c r="P2214" s="9">
        <f t="shared" si="171"/>
        <v>175</v>
      </c>
      <c r="Q2214" s="11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70"/>
        <v>0</v>
      </c>
      <c r="P2215" s="9">
        <f t="shared" si="171"/>
        <v>306</v>
      </c>
      <c r="Q2215" s="11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70"/>
        <v>163</v>
      </c>
      <c r="P2216" s="9">
        <f t="shared" si="171"/>
        <v>58.1</v>
      </c>
      <c r="Q2216" s="11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70"/>
        <v>122</v>
      </c>
      <c r="P2217" s="9">
        <f t="shared" si="171"/>
        <v>60.9</v>
      </c>
      <c r="Q2217" s="11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70"/>
        <v>180</v>
      </c>
      <c r="P2218" s="9">
        <f t="shared" si="171"/>
        <v>43.5</v>
      </c>
      <c r="Q2218" s="11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70"/>
        <v>5</v>
      </c>
      <c r="P2219" s="9">
        <f t="shared" si="171"/>
        <v>71.59</v>
      </c>
      <c r="Q2219" s="11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70"/>
        <v>2</v>
      </c>
      <c r="P2220" s="9">
        <f t="shared" si="171"/>
        <v>202.83</v>
      </c>
      <c r="Q2220" s="11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70"/>
        <v>124</v>
      </c>
      <c r="P2221" s="9">
        <f t="shared" si="171"/>
        <v>45.04</v>
      </c>
      <c r="Q2221" s="1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70"/>
        <v>101</v>
      </c>
      <c r="P2222" s="9">
        <f t="shared" si="171"/>
        <v>52.83</v>
      </c>
      <c r="Q2222" s="11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70"/>
        <v>120</v>
      </c>
      <c r="P2223" s="9">
        <f t="shared" si="171"/>
        <v>48.09</v>
      </c>
      <c r="Q2223" s="11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70"/>
        <v>24</v>
      </c>
      <c r="P2224" s="9">
        <f t="shared" si="171"/>
        <v>109.18</v>
      </c>
      <c r="Q2224" s="11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70"/>
        <v>100</v>
      </c>
      <c r="P2225" s="9">
        <f t="shared" si="171"/>
        <v>50</v>
      </c>
      <c r="Q2225" s="11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70"/>
        <v>141</v>
      </c>
      <c r="P2226" s="9">
        <f t="shared" si="171"/>
        <v>52.17</v>
      </c>
      <c r="Q2226" s="11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70"/>
        <v>100</v>
      </c>
      <c r="P2227" s="9">
        <f t="shared" si="171"/>
        <v>42.86</v>
      </c>
      <c r="Q2227" s="11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70"/>
        <v>133</v>
      </c>
      <c r="P2228" s="9">
        <f t="shared" si="171"/>
        <v>28.57</v>
      </c>
      <c r="Q2228" s="11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70"/>
        <v>120</v>
      </c>
      <c r="P2229" s="9">
        <f t="shared" si="171"/>
        <v>66.67</v>
      </c>
      <c r="Q2229" s="11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70"/>
        <v>171</v>
      </c>
      <c r="P2230" s="9">
        <f t="shared" si="171"/>
        <v>52.17</v>
      </c>
      <c r="Q2230" s="11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70"/>
        <v>100</v>
      </c>
      <c r="P2231" s="9">
        <f t="shared" si="171"/>
        <v>31.58</v>
      </c>
      <c r="Q2231" s="1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70"/>
        <v>120</v>
      </c>
      <c r="P2232" s="9">
        <f t="shared" si="171"/>
        <v>31.5</v>
      </c>
      <c r="Q2232" s="11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70"/>
        <v>239</v>
      </c>
      <c r="P2233" s="9">
        <f t="shared" si="171"/>
        <v>26.02</v>
      </c>
      <c r="Q2233" s="11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70"/>
        <v>119</v>
      </c>
      <c r="P2234" s="9">
        <f t="shared" si="171"/>
        <v>27.56</v>
      </c>
      <c r="Q2234" s="11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70"/>
        <v>30</v>
      </c>
      <c r="P2235" s="9">
        <f t="shared" si="171"/>
        <v>237</v>
      </c>
      <c r="Q2235" s="11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70"/>
        <v>108</v>
      </c>
      <c r="P2236" s="9">
        <f t="shared" si="171"/>
        <v>79</v>
      </c>
      <c r="Q2236" s="11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70"/>
        <v>1</v>
      </c>
      <c r="P2237" s="9">
        <f t="shared" si="171"/>
        <v>56.34</v>
      </c>
      <c r="Q2237" s="11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70"/>
        <v>118</v>
      </c>
      <c r="P2238" s="9">
        <f t="shared" si="171"/>
        <v>47.2</v>
      </c>
      <c r="Q2238" s="11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70"/>
        <v>118</v>
      </c>
      <c r="P2239" s="9">
        <f t="shared" si="171"/>
        <v>47</v>
      </c>
      <c r="Q2239" s="11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70"/>
        <v>131</v>
      </c>
      <c r="P2240" s="9">
        <f t="shared" si="171"/>
        <v>97.92</v>
      </c>
      <c r="Q2240" s="11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70"/>
        <v>8</v>
      </c>
      <c r="P2241" s="9">
        <f t="shared" si="171"/>
        <v>23.96</v>
      </c>
      <c r="Q2241" s="1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70"/>
        <v>39</v>
      </c>
      <c r="P2242" s="9">
        <f t="shared" si="171"/>
        <v>83.57</v>
      </c>
      <c r="Q2242" s="11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75">ROUND(E2243/D2243*100,0)</f>
        <v>117</v>
      </c>
      <c r="P2243" s="9">
        <f t="shared" ref="P2243:P2306" si="176">IFERROR(ROUND(E2243/L2243,2),0)</f>
        <v>44.92</v>
      </c>
      <c r="Q2243" s="11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75"/>
        <v>1165</v>
      </c>
      <c r="P2244" s="9">
        <f t="shared" si="176"/>
        <v>41.61</v>
      </c>
      <c r="Q2244" s="11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75"/>
        <v>2</v>
      </c>
      <c r="P2245" s="9">
        <f t="shared" si="176"/>
        <v>37.450000000000003</v>
      </c>
      <c r="Q2245" s="11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75"/>
        <v>17</v>
      </c>
      <c r="P2246" s="9">
        <f t="shared" si="176"/>
        <v>82.57</v>
      </c>
      <c r="Q2246" s="11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75"/>
        <v>4</v>
      </c>
      <c r="P2247" s="9">
        <f t="shared" si="176"/>
        <v>60.79</v>
      </c>
      <c r="Q2247" s="11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75"/>
        <v>115</v>
      </c>
      <c r="P2248" s="9">
        <f t="shared" si="176"/>
        <v>50</v>
      </c>
      <c r="Q2248" s="11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75"/>
        <v>115</v>
      </c>
      <c r="P2249" s="9">
        <f t="shared" si="176"/>
        <v>115</v>
      </c>
      <c r="Q2249" s="11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75"/>
        <v>46</v>
      </c>
      <c r="P2250" s="9">
        <f t="shared" si="176"/>
        <v>88.31</v>
      </c>
      <c r="Q2250" s="11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75"/>
        <v>115</v>
      </c>
      <c r="P2251" s="9">
        <f t="shared" si="176"/>
        <v>42.48</v>
      </c>
      <c r="Q2251" s="1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75"/>
        <v>115</v>
      </c>
      <c r="P2252" s="9">
        <f t="shared" si="176"/>
        <v>57.25</v>
      </c>
      <c r="Q2252" s="11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75"/>
        <v>6</v>
      </c>
      <c r="P2253" s="9">
        <f t="shared" si="176"/>
        <v>163.57</v>
      </c>
      <c r="Q2253" s="11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75"/>
        <v>115</v>
      </c>
      <c r="P2254" s="9">
        <f t="shared" si="176"/>
        <v>18.77</v>
      </c>
      <c r="Q2254" s="11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75"/>
        <v>11</v>
      </c>
      <c r="P2255" s="9">
        <f t="shared" si="176"/>
        <v>286.25</v>
      </c>
      <c r="Q2255" s="11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75"/>
        <v>38</v>
      </c>
      <c r="P2256" s="9">
        <f t="shared" si="176"/>
        <v>81.569999999999993</v>
      </c>
      <c r="Q2256" s="11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75"/>
        <v>119</v>
      </c>
      <c r="P2257" s="9">
        <f t="shared" si="176"/>
        <v>42.3</v>
      </c>
      <c r="Q2257" s="11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75"/>
        <v>152</v>
      </c>
      <c r="P2258" s="9">
        <f t="shared" si="176"/>
        <v>42.22</v>
      </c>
      <c r="Q2258" s="11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75"/>
        <v>11</v>
      </c>
      <c r="P2259" s="9">
        <f t="shared" si="176"/>
        <v>29.89</v>
      </c>
      <c r="Q2259" s="11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75"/>
        <v>1</v>
      </c>
      <c r="P2260" s="9">
        <f t="shared" si="176"/>
        <v>102.73</v>
      </c>
      <c r="Q2260" s="11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75"/>
        <v>113</v>
      </c>
      <c r="P2261" s="9">
        <f t="shared" si="176"/>
        <v>66.47</v>
      </c>
      <c r="Q2261" s="1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75"/>
        <v>103</v>
      </c>
      <c r="P2262" s="9">
        <f t="shared" si="176"/>
        <v>33.24</v>
      </c>
      <c r="Q2262" s="11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75"/>
        <v>113</v>
      </c>
      <c r="P2263" s="9">
        <f t="shared" si="176"/>
        <v>66.47</v>
      </c>
      <c r="Q2263" s="11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75"/>
        <v>23</v>
      </c>
      <c r="P2264" s="9">
        <f t="shared" si="176"/>
        <v>56.3</v>
      </c>
      <c r="Q2264" s="11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75"/>
        <v>38</v>
      </c>
      <c r="P2265" s="9">
        <f t="shared" si="176"/>
        <v>86.62</v>
      </c>
      <c r="Q2265" s="11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75"/>
        <v>102</v>
      </c>
      <c r="P2266" s="9">
        <f t="shared" si="176"/>
        <v>59.21</v>
      </c>
      <c r="Q2266" s="11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75"/>
        <v>187</v>
      </c>
      <c r="P2267" s="9">
        <f t="shared" si="176"/>
        <v>38.74</v>
      </c>
      <c r="Q2267" s="11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75"/>
        <v>112</v>
      </c>
      <c r="P2268" s="9">
        <f t="shared" si="176"/>
        <v>58.95</v>
      </c>
      <c r="Q2268" s="11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75"/>
        <v>112</v>
      </c>
      <c r="P2269" s="9">
        <f t="shared" si="176"/>
        <v>62.17</v>
      </c>
      <c r="Q2269" s="11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75"/>
        <v>106</v>
      </c>
      <c r="P2270" s="9">
        <f t="shared" si="176"/>
        <v>61.94</v>
      </c>
      <c r="Q2270" s="11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75"/>
        <v>223</v>
      </c>
      <c r="P2271" s="9">
        <f t="shared" si="176"/>
        <v>61.94</v>
      </c>
      <c r="Q2271" s="1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75"/>
        <v>171</v>
      </c>
      <c r="P2272" s="9">
        <f t="shared" si="176"/>
        <v>35.840000000000003</v>
      </c>
      <c r="Q2272" s="11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75"/>
        <v>111</v>
      </c>
      <c r="P2273" s="9">
        <f t="shared" si="176"/>
        <v>58.42</v>
      </c>
      <c r="Q2273" s="11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75"/>
        <v>4</v>
      </c>
      <c r="P2274" s="9">
        <f t="shared" si="176"/>
        <v>65.180000000000007</v>
      </c>
      <c r="Q2274" s="11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75"/>
        <v>111</v>
      </c>
      <c r="P2275" s="9">
        <f t="shared" si="176"/>
        <v>73.73</v>
      </c>
      <c r="Q2275" s="11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75"/>
        <v>221</v>
      </c>
      <c r="P2276" s="9">
        <f t="shared" si="176"/>
        <v>61.39</v>
      </c>
      <c r="Q2276" s="11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75"/>
        <v>16</v>
      </c>
      <c r="P2277" s="9">
        <f t="shared" si="176"/>
        <v>91.83</v>
      </c>
      <c r="Q2277" s="11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75"/>
        <v>15</v>
      </c>
      <c r="P2278" s="9">
        <f t="shared" si="176"/>
        <v>367</v>
      </c>
      <c r="Q2278" s="11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75"/>
        <v>110</v>
      </c>
      <c r="P2279" s="9">
        <f t="shared" si="176"/>
        <v>40.78</v>
      </c>
      <c r="Q2279" s="11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75"/>
        <v>110</v>
      </c>
      <c r="P2280" s="9">
        <f t="shared" si="176"/>
        <v>100</v>
      </c>
      <c r="Q2280" s="11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75"/>
        <v>0</v>
      </c>
      <c r="P2281" s="9">
        <f t="shared" si="176"/>
        <v>550</v>
      </c>
      <c r="Q2281" s="1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75"/>
        <v>100</v>
      </c>
      <c r="P2282" s="9">
        <f t="shared" si="176"/>
        <v>73.33</v>
      </c>
      <c r="Q2282" s="11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75"/>
        <v>22</v>
      </c>
      <c r="P2283" s="9">
        <f t="shared" si="176"/>
        <v>47.7</v>
      </c>
      <c r="Q2283" s="11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75"/>
        <v>2</v>
      </c>
      <c r="P2284" s="9">
        <f t="shared" si="176"/>
        <v>18.899999999999999</v>
      </c>
      <c r="Q2284" s="11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75"/>
        <v>109</v>
      </c>
      <c r="P2285" s="9">
        <f t="shared" si="176"/>
        <v>43.64</v>
      </c>
      <c r="Q2285" s="11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75"/>
        <v>218</v>
      </c>
      <c r="P2286" s="9">
        <f t="shared" si="176"/>
        <v>54.5</v>
      </c>
      <c r="Q2286" s="11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75"/>
        <v>109</v>
      </c>
      <c r="P2287" s="9">
        <f t="shared" si="176"/>
        <v>26.54</v>
      </c>
      <c r="Q2287" s="11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75"/>
        <v>108</v>
      </c>
      <c r="P2288" s="9">
        <f t="shared" si="176"/>
        <v>30.93</v>
      </c>
      <c r="Q2288" s="11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75"/>
        <v>166</v>
      </c>
      <c r="P2289" s="9">
        <f t="shared" si="176"/>
        <v>31.82</v>
      </c>
      <c r="Q2289" s="11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75"/>
        <v>108</v>
      </c>
      <c r="P2290" s="9">
        <f t="shared" si="176"/>
        <v>43.28</v>
      </c>
      <c r="Q2290" s="11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75"/>
        <v>3</v>
      </c>
      <c r="P2291" s="9">
        <f t="shared" si="176"/>
        <v>49.14</v>
      </c>
      <c r="Q2291" s="1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75"/>
        <v>108</v>
      </c>
      <c r="P2292" s="9">
        <f t="shared" si="176"/>
        <v>33.75</v>
      </c>
      <c r="Q2292" s="11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75"/>
        <v>180</v>
      </c>
      <c r="P2293" s="9">
        <f t="shared" si="176"/>
        <v>54</v>
      </c>
      <c r="Q2293" s="11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75"/>
        <v>108</v>
      </c>
      <c r="P2294" s="9">
        <f t="shared" si="176"/>
        <v>77</v>
      </c>
      <c r="Q2294" s="11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75"/>
        <v>215</v>
      </c>
      <c r="P2295" s="9">
        <f t="shared" si="176"/>
        <v>35.770000000000003</v>
      </c>
      <c r="Q2295" s="11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75"/>
        <v>4</v>
      </c>
      <c r="P2296" s="9">
        <f t="shared" si="176"/>
        <v>82.46</v>
      </c>
      <c r="Q2296" s="11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75"/>
        <v>223</v>
      </c>
      <c r="P2297" s="9">
        <f t="shared" si="176"/>
        <v>21.38</v>
      </c>
      <c r="Q2297" s="11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75"/>
        <v>107</v>
      </c>
      <c r="P2298" s="9">
        <f t="shared" si="176"/>
        <v>53.34</v>
      </c>
      <c r="Q2298" s="11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75"/>
        <v>118</v>
      </c>
      <c r="P2299" s="9">
        <f t="shared" si="176"/>
        <v>29.61</v>
      </c>
      <c r="Q2299" s="11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75"/>
        <v>213</v>
      </c>
      <c r="P2300" s="9">
        <f t="shared" si="176"/>
        <v>33.31</v>
      </c>
      <c r="Q2300" s="11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75"/>
        <v>133</v>
      </c>
      <c r="P2301" s="9">
        <f t="shared" si="176"/>
        <v>42.61</v>
      </c>
      <c r="Q2301" s="1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75"/>
        <v>21</v>
      </c>
      <c r="P2302" s="9">
        <f t="shared" si="176"/>
        <v>56.05</v>
      </c>
      <c r="Q2302" s="11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75"/>
        <v>106</v>
      </c>
      <c r="P2303" s="9">
        <f t="shared" si="176"/>
        <v>40.92</v>
      </c>
      <c r="Q2303" s="11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75"/>
        <v>106</v>
      </c>
      <c r="P2304" s="9">
        <f t="shared" si="176"/>
        <v>25.31</v>
      </c>
      <c r="Q2304" s="11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75"/>
        <v>7</v>
      </c>
      <c r="P2305" s="9">
        <f t="shared" si="176"/>
        <v>58.89</v>
      </c>
      <c r="Q2305" s="11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75"/>
        <v>18</v>
      </c>
      <c r="P2306" s="9">
        <f t="shared" si="176"/>
        <v>81.540000000000006</v>
      </c>
      <c r="Q2306" s="11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80">ROUND(E2307/D2307*100,0)</f>
        <v>50</v>
      </c>
      <c r="P2307" s="9">
        <f t="shared" ref="P2307:P2370" si="181">IFERROR(ROUND(E2307/L2307,2),0)</f>
        <v>117.56</v>
      </c>
      <c r="Q2307" s="11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80"/>
        <v>106</v>
      </c>
      <c r="P2308" s="9">
        <f t="shared" si="181"/>
        <v>52.8</v>
      </c>
      <c r="Q2308" s="11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80"/>
        <v>132</v>
      </c>
      <c r="P2309" s="9">
        <f t="shared" si="181"/>
        <v>39.07</v>
      </c>
      <c r="Q2309" s="11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80"/>
        <v>211</v>
      </c>
      <c r="P2310" s="9">
        <f t="shared" si="181"/>
        <v>58.61</v>
      </c>
      <c r="Q2310" s="11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80"/>
        <v>350</v>
      </c>
      <c r="P2311" s="9">
        <f t="shared" si="181"/>
        <v>75.040000000000006</v>
      </c>
      <c r="Q2311" s="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80"/>
        <v>105</v>
      </c>
      <c r="P2312" s="9">
        <f t="shared" si="181"/>
        <v>38.89</v>
      </c>
      <c r="Q2312" s="11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80"/>
        <v>11</v>
      </c>
      <c r="P2313" s="9">
        <f t="shared" si="181"/>
        <v>525</v>
      </c>
      <c r="Q2313" s="11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80"/>
        <v>263</v>
      </c>
      <c r="P2314" s="9">
        <f t="shared" si="181"/>
        <v>42</v>
      </c>
      <c r="Q2314" s="11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80"/>
        <v>10</v>
      </c>
      <c r="P2315" s="9">
        <f t="shared" si="181"/>
        <v>31.76</v>
      </c>
      <c r="Q2315" s="11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80"/>
        <v>105</v>
      </c>
      <c r="P2316" s="9">
        <f t="shared" si="181"/>
        <v>32.72</v>
      </c>
      <c r="Q2316" s="11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80"/>
        <v>105</v>
      </c>
      <c r="P2317" s="9">
        <f t="shared" si="181"/>
        <v>45.48</v>
      </c>
      <c r="Q2317" s="11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80"/>
        <v>139</v>
      </c>
      <c r="P2318" s="9">
        <f t="shared" si="181"/>
        <v>45.35</v>
      </c>
      <c r="Q2318" s="11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80"/>
        <v>104</v>
      </c>
      <c r="P2319" s="9">
        <f t="shared" si="181"/>
        <v>28.92</v>
      </c>
      <c r="Q2319" s="11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80"/>
        <v>104</v>
      </c>
      <c r="P2320" s="9">
        <f t="shared" si="181"/>
        <v>38.520000000000003</v>
      </c>
      <c r="Q2320" s="11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80"/>
        <v>104</v>
      </c>
      <c r="P2321" s="9">
        <f t="shared" si="181"/>
        <v>86.67</v>
      </c>
      <c r="Q2321" s="1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80"/>
        <v>12</v>
      </c>
      <c r="P2322" s="9">
        <f t="shared" si="181"/>
        <v>346.67</v>
      </c>
      <c r="Q2322" s="11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80"/>
        <v>4</v>
      </c>
      <c r="P2323" s="9">
        <f t="shared" si="181"/>
        <v>61.18</v>
      </c>
      <c r="Q2323" s="11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80"/>
        <v>130</v>
      </c>
      <c r="P2324" s="9">
        <f t="shared" si="181"/>
        <v>28</v>
      </c>
      <c r="Q2324" s="11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80"/>
        <v>115</v>
      </c>
      <c r="P2325" s="9">
        <f t="shared" si="181"/>
        <v>32.340000000000003</v>
      </c>
      <c r="Q2325" s="11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80"/>
        <v>104</v>
      </c>
      <c r="P2326" s="9">
        <f t="shared" si="181"/>
        <v>38.33</v>
      </c>
      <c r="Q2326" s="11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80"/>
        <v>104</v>
      </c>
      <c r="P2327" s="9">
        <f t="shared" si="181"/>
        <v>43.13</v>
      </c>
      <c r="Q2327" s="11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80"/>
        <v>104</v>
      </c>
      <c r="P2328" s="9">
        <f t="shared" si="181"/>
        <v>36.96</v>
      </c>
      <c r="Q2328" s="11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80"/>
        <v>103</v>
      </c>
      <c r="P2329" s="9">
        <f t="shared" si="181"/>
        <v>28.66</v>
      </c>
      <c r="Q2329" s="11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80"/>
        <v>103</v>
      </c>
      <c r="P2330" s="9">
        <f t="shared" si="181"/>
        <v>73.569999999999993</v>
      </c>
      <c r="Q2330" s="11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80"/>
        <v>129</v>
      </c>
      <c r="P2331" s="9">
        <f t="shared" si="181"/>
        <v>64.38</v>
      </c>
      <c r="Q2331" s="1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80"/>
        <v>3</v>
      </c>
      <c r="P2332" s="9">
        <f t="shared" si="181"/>
        <v>114</v>
      </c>
      <c r="Q2332" s="11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80"/>
        <v>103</v>
      </c>
      <c r="P2333" s="9">
        <f t="shared" si="181"/>
        <v>44.61</v>
      </c>
      <c r="Q2333" s="11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80"/>
        <v>1</v>
      </c>
      <c r="P2334" s="9">
        <f t="shared" si="181"/>
        <v>342</v>
      </c>
      <c r="Q2334" s="11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80"/>
        <v>103</v>
      </c>
      <c r="P2335" s="9">
        <f t="shared" si="181"/>
        <v>102.5</v>
      </c>
      <c r="Q2335" s="11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80"/>
        <v>114</v>
      </c>
      <c r="P2336" s="9">
        <f t="shared" si="181"/>
        <v>37.96</v>
      </c>
      <c r="Q2336" s="11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80"/>
        <v>1</v>
      </c>
      <c r="P2337" s="9">
        <f t="shared" si="181"/>
        <v>205</v>
      </c>
      <c r="Q2337" s="11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80"/>
        <v>102</v>
      </c>
      <c r="P2338" s="9">
        <f t="shared" si="181"/>
        <v>48.62</v>
      </c>
      <c r="Q2338" s="11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80"/>
        <v>6</v>
      </c>
      <c r="P2339" s="9">
        <f t="shared" si="181"/>
        <v>340</v>
      </c>
      <c r="Q2339" s="11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80"/>
        <v>2</v>
      </c>
      <c r="P2340" s="9">
        <f t="shared" si="181"/>
        <v>510</v>
      </c>
      <c r="Q2340" s="11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80"/>
        <v>102</v>
      </c>
      <c r="P2341" s="9">
        <f t="shared" si="181"/>
        <v>24.29</v>
      </c>
      <c r="Q2341" s="1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80"/>
        <v>102</v>
      </c>
      <c r="P2342" s="9">
        <f t="shared" si="181"/>
        <v>42.33</v>
      </c>
      <c r="Q2342" s="11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80"/>
        <v>102</v>
      </c>
      <c r="P2343" s="9">
        <f t="shared" si="181"/>
        <v>39.04</v>
      </c>
      <c r="Q2343" s="11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80"/>
        <v>102</v>
      </c>
      <c r="P2344" s="9">
        <f t="shared" si="181"/>
        <v>53.42</v>
      </c>
      <c r="Q2344" s="11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80"/>
        <v>101</v>
      </c>
      <c r="P2345" s="9">
        <f t="shared" si="181"/>
        <v>168.5</v>
      </c>
      <c r="Q2345" s="11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80"/>
        <v>202</v>
      </c>
      <c r="P2346" s="9">
        <f t="shared" si="181"/>
        <v>59.41</v>
      </c>
      <c r="Q2346" s="11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80"/>
        <v>67</v>
      </c>
      <c r="P2347" s="9">
        <f t="shared" si="181"/>
        <v>63.13</v>
      </c>
      <c r="Q2347" s="11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80"/>
        <v>101</v>
      </c>
      <c r="P2348" s="9">
        <f t="shared" si="181"/>
        <v>52.95</v>
      </c>
      <c r="Q2348" s="11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80"/>
        <v>101</v>
      </c>
      <c r="P2349" s="9">
        <f t="shared" si="181"/>
        <v>37.22</v>
      </c>
      <c r="Q2349" s="11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80"/>
        <v>101</v>
      </c>
      <c r="P2350" s="9">
        <f t="shared" si="181"/>
        <v>59.12</v>
      </c>
      <c r="Q2350" s="11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80"/>
        <v>20</v>
      </c>
      <c r="P2351" s="9">
        <f t="shared" si="181"/>
        <v>41.83</v>
      </c>
      <c r="Q2351" s="1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80"/>
        <v>1254</v>
      </c>
      <c r="P2352" s="9">
        <f t="shared" si="181"/>
        <v>27.86</v>
      </c>
      <c r="Q2352" s="11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80"/>
        <v>100</v>
      </c>
      <c r="P2353" s="9">
        <f t="shared" si="181"/>
        <v>45.59</v>
      </c>
      <c r="Q2353" s="11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80"/>
        <v>14</v>
      </c>
      <c r="P2354" s="9">
        <f t="shared" si="181"/>
        <v>29.47</v>
      </c>
      <c r="Q2354" s="11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80"/>
        <v>100</v>
      </c>
      <c r="P2355" s="9">
        <f t="shared" si="181"/>
        <v>35.770000000000003</v>
      </c>
      <c r="Q2355" s="11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80"/>
        <v>125</v>
      </c>
      <c r="P2356" s="9">
        <f t="shared" si="181"/>
        <v>37.07</v>
      </c>
      <c r="Q2356" s="11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80"/>
        <v>133</v>
      </c>
      <c r="P2357" s="9">
        <f t="shared" si="181"/>
        <v>52.68</v>
      </c>
      <c r="Q2357" s="11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80"/>
        <v>100</v>
      </c>
      <c r="P2358" s="9">
        <f t="shared" si="181"/>
        <v>40.04</v>
      </c>
      <c r="Q2358" s="11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80"/>
        <v>100</v>
      </c>
      <c r="P2359" s="9">
        <f t="shared" si="181"/>
        <v>40.04</v>
      </c>
      <c r="Q2359" s="11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80"/>
        <v>125</v>
      </c>
      <c r="P2360" s="9">
        <f t="shared" si="181"/>
        <v>91</v>
      </c>
      <c r="Q2360" s="11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80"/>
        <v>100</v>
      </c>
      <c r="P2361" s="9">
        <f t="shared" si="181"/>
        <v>47.67</v>
      </c>
      <c r="Q2361" s="1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80"/>
        <v>100</v>
      </c>
      <c r="P2362" s="9">
        <f t="shared" si="181"/>
        <v>50</v>
      </c>
      <c r="Q2362" s="11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80"/>
        <v>100</v>
      </c>
      <c r="P2363" s="9">
        <f t="shared" si="181"/>
        <v>71.430000000000007</v>
      </c>
      <c r="Q2363" s="11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80"/>
        <v>100</v>
      </c>
      <c r="P2364" s="9">
        <f t="shared" si="181"/>
        <v>52.63</v>
      </c>
      <c r="Q2364" s="11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80"/>
        <v>100</v>
      </c>
      <c r="P2365" s="9">
        <f t="shared" si="181"/>
        <v>76.92</v>
      </c>
      <c r="Q2365" s="11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80"/>
        <v>1</v>
      </c>
      <c r="P2366" s="9">
        <f t="shared" si="181"/>
        <v>35.71</v>
      </c>
      <c r="Q2366" s="11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80"/>
        <v>100</v>
      </c>
      <c r="P2367" s="9">
        <f t="shared" si="181"/>
        <v>28.57</v>
      </c>
      <c r="Q2367" s="11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80"/>
        <v>100</v>
      </c>
      <c r="P2368" s="9">
        <f t="shared" si="181"/>
        <v>41.67</v>
      </c>
      <c r="Q2368" s="11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80"/>
        <v>100</v>
      </c>
      <c r="P2369" s="9">
        <f t="shared" si="181"/>
        <v>35.71</v>
      </c>
      <c r="Q2369" s="11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80"/>
        <v>100</v>
      </c>
      <c r="P2370" s="9">
        <f t="shared" si="181"/>
        <v>41.67</v>
      </c>
      <c r="Q2370" s="11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85">ROUND(E2371/D2371*100,0)</f>
        <v>100</v>
      </c>
      <c r="P2371" s="9">
        <f t="shared" ref="P2371:P2434" si="186">IFERROR(ROUND(E2371/L2371,2),0)</f>
        <v>125</v>
      </c>
      <c r="Q2371" s="1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85"/>
        <v>100</v>
      </c>
      <c r="P2372" s="9">
        <f t="shared" si="186"/>
        <v>58.82</v>
      </c>
      <c r="Q2372" s="11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85"/>
        <v>100</v>
      </c>
      <c r="P2373" s="9">
        <f t="shared" si="186"/>
        <v>41.67</v>
      </c>
      <c r="Q2373" s="11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85"/>
        <v>10</v>
      </c>
      <c r="P2374" s="9">
        <f t="shared" si="186"/>
        <v>142.86000000000001</v>
      </c>
      <c r="Q2374" s="11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85"/>
        <v>11</v>
      </c>
      <c r="P2375" s="9">
        <f t="shared" si="186"/>
        <v>55.39</v>
      </c>
      <c r="Q2375" s="11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85"/>
        <v>2</v>
      </c>
      <c r="P2376" s="9">
        <f t="shared" si="186"/>
        <v>66.33</v>
      </c>
      <c r="Q2376" s="11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85"/>
        <v>3</v>
      </c>
      <c r="P2377" s="9">
        <f t="shared" si="186"/>
        <v>66.069999999999993</v>
      </c>
      <c r="Q2377" s="11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85"/>
        <v>106</v>
      </c>
      <c r="P2378" s="9">
        <f t="shared" si="186"/>
        <v>39.44</v>
      </c>
      <c r="Q2378" s="11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85"/>
        <v>109</v>
      </c>
      <c r="P2379" s="9">
        <f t="shared" si="186"/>
        <v>75.38</v>
      </c>
      <c r="Q2379" s="11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85"/>
        <v>13</v>
      </c>
      <c r="P2380" s="9">
        <f t="shared" si="186"/>
        <v>57.65</v>
      </c>
      <c r="Q2380" s="11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85"/>
        <v>2</v>
      </c>
      <c r="P2381" s="9">
        <f t="shared" si="186"/>
        <v>61.19</v>
      </c>
      <c r="Q2381" s="1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85"/>
        <v>1</v>
      </c>
      <c r="P2382" s="9">
        <f t="shared" si="186"/>
        <v>195.4</v>
      </c>
      <c r="Q2382" s="11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85"/>
        <v>129</v>
      </c>
      <c r="P2383" s="9">
        <f t="shared" si="186"/>
        <v>60.69</v>
      </c>
      <c r="Q2383" s="11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85"/>
        <v>647</v>
      </c>
      <c r="P2384" s="9">
        <f t="shared" si="186"/>
        <v>21.56</v>
      </c>
      <c r="Q2384" s="11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85"/>
        <v>138</v>
      </c>
      <c r="P2385" s="9">
        <f t="shared" si="186"/>
        <v>28.41</v>
      </c>
      <c r="Q2385" s="11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85"/>
        <v>38</v>
      </c>
      <c r="P2386" s="9">
        <f t="shared" si="186"/>
        <v>119.13</v>
      </c>
      <c r="Q2386" s="11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85"/>
        <v>190</v>
      </c>
      <c r="P2387" s="9">
        <f t="shared" si="186"/>
        <v>50</v>
      </c>
      <c r="Q2387" s="11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85"/>
        <v>19</v>
      </c>
      <c r="P2388" s="9">
        <f t="shared" si="186"/>
        <v>77.5</v>
      </c>
      <c r="Q2388" s="11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85"/>
        <v>110</v>
      </c>
      <c r="P2389" s="9">
        <f t="shared" si="186"/>
        <v>44.1</v>
      </c>
      <c r="Q2389" s="11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85"/>
        <v>31</v>
      </c>
      <c r="P2390" s="9">
        <f t="shared" si="186"/>
        <v>66.14</v>
      </c>
      <c r="Q2390" s="11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85"/>
        <v>116</v>
      </c>
      <c r="P2391" s="9">
        <f t="shared" si="186"/>
        <v>44</v>
      </c>
      <c r="Q2391" s="1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85"/>
        <v>108</v>
      </c>
      <c r="P2392" s="9">
        <f t="shared" si="186"/>
        <v>34.07</v>
      </c>
      <c r="Q2392" s="11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85"/>
        <v>184</v>
      </c>
      <c r="P2393" s="9">
        <f t="shared" si="186"/>
        <v>24.21</v>
      </c>
      <c r="Q2393" s="11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85"/>
        <v>122</v>
      </c>
      <c r="P2394" s="9">
        <f t="shared" si="186"/>
        <v>53.88</v>
      </c>
      <c r="Q2394" s="11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85"/>
        <v>152</v>
      </c>
      <c r="P2395" s="9">
        <f t="shared" si="186"/>
        <v>27.61</v>
      </c>
      <c r="Q2395" s="11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85"/>
        <v>6</v>
      </c>
      <c r="P2396" s="9">
        <f t="shared" si="186"/>
        <v>60.73</v>
      </c>
      <c r="Q2396" s="11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85"/>
        <v>23</v>
      </c>
      <c r="P2397" s="9">
        <f t="shared" si="186"/>
        <v>53.53</v>
      </c>
      <c r="Q2397" s="11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85"/>
        <v>34</v>
      </c>
      <c r="P2398" s="9">
        <f t="shared" si="186"/>
        <v>75.75</v>
      </c>
      <c r="Q2398" s="11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85"/>
        <v>36</v>
      </c>
      <c r="P2399" s="9">
        <f t="shared" si="186"/>
        <v>33.67</v>
      </c>
      <c r="Q2399" s="11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85"/>
        <v>48</v>
      </c>
      <c r="P2400" s="9">
        <f t="shared" si="186"/>
        <v>31.21</v>
      </c>
      <c r="Q2400" s="11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85"/>
        <v>101</v>
      </c>
      <c r="P2401" s="9">
        <f t="shared" si="186"/>
        <v>60.33</v>
      </c>
      <c r="Q2401" s="1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85"/>
        <v>8</v>
      </c>
      <c r="P2402" s="9">
        <f t="shared" si="186"/>
        <v>31.17</v>
      </c>
      <c r="Q2402" s="11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85"/>
        <v>181</v>
      </c>
      <c r="P2403" s="9">
        <f t="shared" si="186"/>
        <v>31.14</v>
      </c>
      <c r="Q2403" s="11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85"/>
        <v>100</v>
      </c>
      <c r="P2404" s="9">
        <f t="shared" si="186"/>
        <v>50</v>
      </c>
      <c r="Q2404" s="11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85"/>
        <v>113</v>
      </c>
      <c r="P2405" s="9">
        <f t="shared" si="186"/>
        <v>64.290000000000006</v>
      </c>
      <c r="Q2405" s="11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85"/>
        <v>120</v>
      </c>
      <c r="P2406" s="9">
        <f t="shared" si="186"/>
        <v>35.92</v>
      </c>
      <c r="Q2406" s="11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85"/>
        <v>31</v>
      </c>
      <c r="P2407" s="9">
        <f t="shared" si="186"/>
        <v>47.11</v>
      </c>
      <c r="Q2407" s="11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85"/>
        <v>21</v>
      </c>
      <c r="P2408" s="9">
        <f t="shared" si="186"/>
        <v>35.799999999999997</v>
      </c>
      <c r="Q2408" s="11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85"/>
        <v>15</v>
      </c>
      <c r="P2409" s="9">
        <f t="shared" si="186"/>
        <v>34.270000000000003</v>
      </c>
      <c r="Q2409" s="11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85"/>
        <v>111</v>
      </c>
      <c r="P2410" s="9">
        <f t="shared" si="186"/>
        <v>35.6</v>
      </c>
      <c r="Q2410" s="11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85"/>
        <v>119</v>
      </c>
      <c r="P2411" s="9">
        <f t="shared" si="186"/>
        <v>29.67</v>
      </c>
      <c r="Q2411" s="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85"/>
        <v>6</v>
      </c>
      <c r="P2412" s="9">
        <f t="shared" si="186"/>
        <v>46.63</v>
      </c>
      <c r="Q2412" s="11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85"/>
        <v>148</v>
      </c>
      <c r="P2413" s="9">
        <f t="shared" si="186"/>
        <v>35.44</v>
      </c>
      <c r="Q2413" s="11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85"/>
        <v>885</v>
      </c>
      <c r="P2414" s="9">
        <f t="shared" si="186"/>
        <v>35.4</v>
      </c>
      <c r="Q2414" s="11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85"/>
        <v>1</v>
      </c>
      <c r="P2415" s="9">
        <f t="shared" si="186"/>
        <v>80.45</v>
      </c>
      <c r="Q2415" s="11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85"/>
        <v>11</v>
      </c>
      <c r="P2416" s="9">
        <f t="shared" si="186"/>
        <v>51.82</v>
      </c>
      <c r="Q2416" s="11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85"/>
        <v>4</v>
      </c>
      <c r="P2417" s="9">
        <f t="shared" si="186"/>
        <v>55.06</v>
      </c>
      <c r="Q2417" s="11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85"/>
        <v>18</v>
      </c>
      <c r="P2418" s="9">
        <f t="shared" si="186"/>
        <v>41.95</v>
      </c>
      <c r="Q2418" s="11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85"/>
        <v>119</v>
      </c>
      <c r="P2419" s="9">
        <f t="shared" si="186"/>
        <v>17.25</v>
      </c>
      <c r="Q2419" s="11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85"/>
        <v>1</v>
      </c>
      <c r="P2420" s="9">
        <f t="shared" si="186"/>
        <v>30.31</v>
      </c>
      <c r="Q2420" s="11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85"/>
        <v>15</v>
      </c>
      <c r="P2421" s="9">
        <f t="shared" si="186"/>
        <v>97.33</v>
      </c>
      <c r="Q2421" s="1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85"/>
        <v>219</v>
      </c>
      <c r="P2422" s="9">
        <f t="shared" si="186"/>
        <v>62.5</v>
      </c>
      <c r="Q2422" s="11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85"/>
        <v>109</v>
      </c>
      <c r="P2423" s="9">
        <f t="shared" si="186"/>
        <v>46.05</v>
      </c>
      <c r="Q2423" s="11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85"/>
        <v>9</v>
      </c>
      <c r="P2424" s="9">
        <f t="shared" si="186"/>
        <v>25.65</v>
      </c>
      <c r="Q2424" s="11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85"/>
        <v>289</v>
      </c>
      <c r="P2425" s="9">
        <f t="shared" si="186"/>
        <v>43.35</v>
      </c>
      <c r="Q2425" s="11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85"/>
        <v>13</v>
      </c>
      <c r="P2426" s="9">
        <f t="shared" si="186"/>
        <v>37.61</v>
      </c>
      <c r="Q2426" s="11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85"/>
        <v>3</v>
      </c>
      <c r="P2427" s="9">
        <f t="shared" si="186"/>
        <v>61.5</v>
      </c>
      <c r="Q2427" s="11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85"/>
        <v>2</v>
      </c>
      <c r="P2428" s="9">
        <f t="shared" si="186"/>
        <v>50.65</v>
      </c>
      <c r="Q2428" s="11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85"/>
        <v>156</v>
      </c>
      <c r="P2429" s="9">
        <f t="shared" si="186"/>
        <v>26.06</v>
      </c>
      <c r="Q2429" s="11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85"/>
        <v>16</v>
      </c>
      <c r="P2430" s="9">
        <f t="shared" si="186"/>
        <v>45.16</v>
      </c>
      <c r="Q2430" s="11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85"/>
        <v>68</v>
      </c>
      <c r="P2431" s="9">
        <f t="shared" si="186"/>
        <v>122.14</v>
      </c>
      <c r="Q2431" s="1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85"/>
        <v>1</v>
      </c>
      <c r="P2432" s="9">
        <f t="shared" si="186"/>
        <v>31.56</v>
      </c>
      <c r="Q2432" s="11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85"/>
        <v>34</v>
      </c>
      <c r="P2433" s="9">
        <f t="shared" si="186"/>
        <v>35.5</v>
      </c>
      <c r="Q2433" s="11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85"/>
        <v>34</v>
      </c>
      <c r="P2434" s="9">
        <f t="shared" si="186"/>
        <v>121.43</v>
      </c>
      <c r="Q2434" s="11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90">ROUND(E2435/D2435*100,0)</f>
        <v>39</v>
      </c>
      <c r="P2435" s="9">
        <f t="shared" ref="P2435:P2498" si="191">IFERROR(ROUND(E2435/L2435,2),0)</f>
        <v>40.479999999999997</v>
      </c>
      <c r="Q2435" s="11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90"/>
        <v>21</v>
      </c>
      <c r="P2436" s="9">
        <f t="shared" si="191"/>
        <v>56.67</v>
      </c>
      <c r="Q2436" s="11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90"/>
        <v>113</v>
      </c>
      <c r="P2437" s="9">
        <f t="shared" si="191"/>
        <v>34</v>
      </c>
      <c r="Q2437" s="11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90"/>
        <v>100</v>
      </c>
      <c r="P2438" s="9">
        <f t="shared" si="191"/>
        <v>40.479999999999997</v>
      </c>
      <c r="Q2438" s="11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90"/>
        <v>2</v>
      </c>
      <c r="P2439" s="9">
        <f t="shared" si="191"/>
        <v>70.17</v>
      </c>
      <c r="Q2439" s="11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90"/>
        <v>105</v>
      </c>
      <c r="P2440" s="9">
        <f t="shared" si="191"/>
        <v>17.829999999999998</v>
      </c>
      <c r="Q2440" s="11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90"/>
        <v>6</v>
      </c>
      <c r="P2441" s="9">
        <f t="shared" si="191"/>
        <v>119.57</v>
      </c>
      <c r="Q2441" s="1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90"/>
        <v>5</v>
      </c>
      <c r="P2442" s="9">
        <f t="shared" si="191"/>
        <v>37.950000000000003</v>
      </c>
      <c r="Q2442" s="11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90"/>
        <v>166</v>
      </c>
      <c r="P2443" s="9">
        <f t="shared" si="191"/>
        <v>31.96</v>
      </c>
      <c r="Q2443" s="11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90"/>
        <v>24</v>
      </c>
      <c r="P2444" s="9">
        <f t="shared" si="191"/>
        <v>23.63</v>
      </c>
      <c r="Q2444" s="11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90"/>
        <v>330</v>
      </c>
      <c r="P2445" s="9">
        <f t="shared" si="191"/>
        <v>43.42</v>
      </c>
      <c r="Q2445" s="11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90"/>
        <v>118</v>
      </c>
      <c r="P2446" s="9">
        <f t="shared" si="191"/>
        <v>37.450000000000003</v>
      </c>
      <c r="Q2446" s="11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90"/>
        <v>8</v>
      </c>
      <c r="P2447" s="9">
        <f t="shared" si="191"/>
        <v>16.760000000000002</v>
      </c>
      <c r="Q2447" s="11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90"/>
        <v>16</v>
      </c>
      <c r="P2448" s="9">
        <f t="shared" si="191"/>
        <v>68.42</v>
      </c>
      <c r="Q2448" s="11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90"/>
        <v>137</v>
      </c>
      <c r="P2449" s="9">
        <f t="shared" si="191"/>
        <v>30.37</v>
      </c>
      <c r="Q2449" s="11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90"/>
        <v>102</v>
      </c>
      <c r="P2450" s="9">
        <f t="shared" si="191"/>
        <v>58.21</v>
      </c>
      <c r="Q2450" s="11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90"/>
        <v>148</v>
      </c>
      <c r="P2451" s="9">
        <f t="shared" si="191"/>
        <v>54.27</v>
      </c>
      <c r="Q2451" s="1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90"/>
        <v>33</v>
      </c>
      <c r="P2452" s="9">
        <f t="shared" si="191"/>
        <v>50.88</v>
      </c>
      <c r="Q2452" s="11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90"/>
        <v>163</v>
      </c>
      <c r="P2453" s="9">
        <f t="shared" si="191"/>
        <v>27.1</v>
      </c>
      <c r="Q2453" s="11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90"/>
        <v>116</v>
      </c>
      <c r="P2454" s="9">
        <f t="shared" si="191"/>
        <v>24.58</v>
      </c>
      <c r="Q2454" s="11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90"/>
        <v>101</v>
      </c>
      <c r="P2455" s="9">
        <f t="shared" si="191"/>
        <v>115.71</v>
      </c>
      <c r="Q2455" s="11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90"/>
        <v>101</v>
      </c>
      <c r="P2456" s="9">
        <f t="shared" si="191"/>
        <v>24.55</v>
      </c>
      <c r="Q2456" s="11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90"/>
        <v>27</v>
      </c>
      <c r="P2457" s="9">
        <f t="shared" si="191"/>
        <v>36.68</v>
      </c>
      <c r="Q2457" s="11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90"/>
        <v>101</v>
      </c>
      <c r="P2458" s="9">
        <f t="shared" si="191"/>
        <v>35</v>
      </c>
      <c r="Q2458" s="11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90"/>
        <v>7</v>
      </c>
      <c r="P2459" s="9">
        <f t="shared" si="191"/>
        <v>80.5</v>
      </c>
      <c r="Q2459" s="11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90"/>
        <v>20</v>
      </c>
      <c r="P2460" s="9">
        <f t="shared" si="191"/>
        <v>100.63</v>
      </c>
      <c r="Q2460" s="11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90"/>
        <v>134</v>
      </c>
      <c r="P2461" s="9">
        <f t="shared" si="191"/>
        <v>53.4</v>
      </c>
      <c r="Q2461" s="1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90"/>
        <v>27</v>
      </c>
      <c r="P2462" s="9">
        <f t="shared" si="191"/>
        <v>42.16</v>
      </c>
      <c r="Q2462" s="11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90"/>
        <v>133</v>
      </c>
      <c r="P2463" s="9">
        <f t="shared" si="191"/>
        <v>57.14</v>
      </c>
      <c r="Q2463" s="11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90"/>
        <v>16</v>
      </c>
      <c r="P2464" s="9">
        <f t="shared" si="191"/>
        <v>160</v>
      </c>
      <c r="Q2464" s="11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90"/>
        <v>18</v>
      </c>
      <c r="P2465" s="9">
        <f t="shared" si="191"/>
        <v>88.89</v>
      </c>
      <c r="Q2465" s="11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90"/>
        <v>1</v>
      </c>
      <c r="P2466" s="9">
        <f t="shared" si="191"/>
        <v>200</v>
      </c>
      <c r="Q2466" s="11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90"/>
        <v>100</v>
      </c>
      <c r="P2467" s="9">
        <f t="shared" si="191"/>
        <v>29.63</v>
      </c>
      <c r="Q2467" s="11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90"/>
        <v>3</v>
      </c>
      <c r="P2468" s="9">
        <f t="shared" si="191"/>
        <v>800</v>
      </c>
      <c r="Q2468" s="11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90"/>
        <v>266</v>
      </c>
      <c r="P2469" s="9">
        <f t="shared" si="191"/>
        <v>26.57</v>
      </c>
      <c r="Q2469" s="11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90"/>
        <v>16</v>
      </c>
      <c r="P2470" s="9">
        <f t="shared" si="191"/>
        <v>88.44</v>
      </c>
      <c r="Q2470" s="11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90"/>
        <v>106</v>
      </c>
      <c r="P2471" s="9">
        <f t="shared" si="191"/>
        <v>88.33</v>
      </c>
      <c r="Q2471" s="1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90"/>
        <v>4</v>
      </c>
      <c r="P2472" s="9">
        <f t="shared" si="191"/>
        <v>56.79</v>
      </c>
      <c r="Q2472" s="11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90"/>
        <v>53</v>
      </c>
      <c r="P2473" s="9">
        <f t="shared" si="191"/>
        <v>88.33</v>
      </c>
      <c r="Q2473" s="11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90"/>
        <v>158</v>
      </c>
      <c r="P2474" s="9">
        <f t="shared" si="191"/>
        <v>79.099999999999994</v>
      </c>
      <c r="Q2474" s="11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90"/>
        <v>1</v>
      </c>
      <c r="P2475" s="9">
        <f t="shared" si="191"/>
        <v>112.57</v>
      </c>
      <c r="Q2475" s="11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90"/>
        <v>106</v>
      </c>
      <c r="P2476" s="9">
        <f t="shared" si="191"/>
        <v>23.12</v>
      </c>
      <c r="Q2476" s="11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90"/>
        <v>142</v>
      </c>
      <c r="P2477" s="9">
        <f t="shared" si="191"/>
        <v>29</v>
      </c>
      <c r="Q2477" s="11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90"/>
        <v>130</v>
      </c>
      <c r="P2478" s="9">
        <f t="shared" si="191"/>
        <v>23.64</v>
      </c>
      <c r="Q2478" s="11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90"/>
        <v>130</v>
      </c>
      <c r="P2479" s="9">
        <f t="shared" si="191"/>
        <v>28.89</v>
      </c>
      <c r="Q2479" s="11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90"/>
        <v>104</v>
      </c>
      <c r="P2480" s="9">
        <f t="shared" si="191"/>
        <v>97.5</v>
      </c>
      <c r="Q2480" s="11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90"/>
        <v>22</v>
      </c>
      <c r="P2481" s="9">
        <f t="shared" si="191"/>
        <v>129.16999999999999</v>
      </c>
      <c r="Q2481" s="1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90"/>
        <v>100</v>
      </c>
      <c r="P2482" s="9">
        <f t="shared" si="191"/>
        <v>38.65</v>
      </c>
      <c r="Q2482" s="11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90"/>
        <v>7</v>
      </c>
      <c r="P2483" s="9">
        <f t="shared" si="191"/>
        <v>47.88</v>
      </c>
      <c r="Q2483" s="11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90"/>
        <v>116</v>
      </c>
      <c r="P2484" s="9">
        <f t="shared" si="191"/>
        <v>40.21</v>
      </c>
      <c r="Q2484" s="11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90"/>
        <v>127</v>
      </c>
      <c r="P2485" s="9">
        <f t="shared" si="191"/>
        <v>21.19</v>
      </c>
      <c r="Q2485" s="11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90"/>
        <v>22</v>
      </c>
      <c r="P2486" s="9">
        <f t="shared" si="191"/>
        <v>76</v>
      </c>
      <c r="Q2486" s="11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90"/>
        <v>117</v>
      </c>
      <c r="P2487" s="9">
        <f t="shared" si="191"/>
        <v>50.67</v>
      </c>
      <c r="Q2487" s="11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90"/>
        <v>152</v>
      </c>
      <c r="P2488" s="9">
        <f t="shared" si="191"/>
        <v>19.489999999999998</v>
      </c>
      <c r="Q2488" s="11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90"/>
        <v>22</v>
      </c>
      <c r="P2489" s="9">
        <f t="shared" si="191"/>
        <v>126.5</v>
      </c>
      <c r="Q2489" s="11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90"/>
        <v>101</v>
      </c>
      <c r="P2490" s="9">
        <f t="shared" si="191"/>
        <v>42.11</v>
      </c>
      <c r="Q2490" s="11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90"/>
        <v>151</v>
      </c>
      <c r="P2491" s="9">
        <f t="shared" si="191"/>
        <v>50.27</v>
      </c>
      <c r="Q2491" s="1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90"/>
        <v>251</v>
      </c>
      <c r="P2492" s="9">
        <f t="shared" si="191"/>
        <v>44.24</v>
      </c>
      <c r="Q2492" s="11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90"/>
        <v>75</v>
      </c>
      <c r="P2493" s="9">
        <f t="shared" si="191"/>
        <v>35.71</v>
      </c>
      <c r="Q2493" s="11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90"/>
        <v>15</v>
      </c>
      <c r="P2495" s="9">
        <f t="shared" si="191"/>
        <v>83.33</v>
      </c>
      <c r="Q2495" s="11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90"/>
        <v>30</v>
      </c>
      <c r="P2496" s="9">
        <f t="shared" si="191"/>
        <v>93.25</v>
      </c>
      <c r="Q2496" s="11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90"/>
        <v>149</v>
      </c>
      <c r="P2497" s="9">
        <f t="shared" si="191"/>
        <v>37.25</v>
      </c>
      <c r="Q2497" s="11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90"/>
        <v>27</v>
      </c>
      <c r="P2498" s="9">
        <f t="shared" si="191"/>
        <v>35</v>
      </c>
      <c r="Q2498" s="11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95">ROUND(E2499/D2499*100,0)</f>
        <v>3</v>
      </c>
      <c r="P2499" s="9">
        <f t="shared" ref="P2499:P2562" si="196">IFERROR(ROUND(E2499/L2499,2),0)</f>
        <v>34.880000000000003</v>
      </c>
      <c r="Q2499" s="11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95"/>
        <v>29</v>
      </c>
      <c r="P2500" s="9">
        <f t="shared" si="196"/>
        <v>40.61</v>
      </c>
      <c r="Q2500" s="11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95"/>
        <v>24</v>
      </c>
      <c r="P2501" s="9">
        <f t="shared" si="196"/>
        <v>34.76</v>
      </c>
      <c r="Q2501" s="1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95"/>
        <v>104</v>
      </c>
      <c r="P2502" s="9">
        <f t="shared" si="196"/>
        <v>36.5</v>
      </c>
      <c r="Q2502" s="11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95"/>
        <v>37</v>
      </c>
      <c r="P2503" s="9">
        <f t="shared" si="196"/>
        <v>91.25</v>
      </c>
      <c r="Q2503" s="11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95"/>
        <v>145</v>
      </c>
      <c r="P2504" s="9">
        <f t="shared" si="196"/>
        <v>21.38</v>
      </c>
      <c r="Q2504" s="11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95"/>
        <v>7</v>
      </c>
      <c r="P2505" s="9">
        <f t="shared" si="196"/>
        <v>80.67</v>
      </c>
      <c r="Q2505" s="11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95"/>
        <v>104</v>
      </c>
      <c r="P2506" s="9">
        <f t="shared" si="196"/>
        <v>55.77</v>
      </c>
      <c r="Q2506" s="11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95"/>
        <v>21</v>
      </c>
      <c r="P2507" s="9">
        <f t="shared" si="196"/>
        <v>180.5</v>
      </c>
      <c r="Q2507" s="11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95"/>
        <v>103</v>
      </c>
      <c r="P2508" s="9">
        <f t="shared" si="196"/>
        <v>120.17</v>
      </c>
      <c r="Q2508" s="11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95"/>
        <v>103</v>
      </c>
      <c r="P2509" s="9">
        <f t="shared" si="196"/>
        <v>26.67</v>
      </c>
      <c r="Q2509" s="11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95"/>
        <v>120</v>
      </c>
      <c r="P2510" s="9">
        <f t="shared" si="196"/>
        <v>55.23</v>
      </c>
      <c r="Q2510" s="11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95"/>
        <v>10</v>
      </c>
      <c r="P2511" s="9">
        <f t="shared" si="196"/>
        <v>44.69</v>
      </c>
      <c r="Q2511" s="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95"/>
        <v>60</v>
      </c>
      <c r="P2512" s="9">
        <f t="shared" si="196"/>
        <v>65</v>
      </c>
      <c r="Q2512" s="11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95"/>
        <v>119</v>
      </c>
      <c r="P2513" s="9">
        <f t="shared" si="196"/>
        <v>27.5</v>
      </c>
      <c r="Q2513" s="11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95"/>
        <v>57</v>
      </c>
      <c r="P2514" s="9">
        <f t="shared" si="196"/>
        <v>59.58</v>
      </c>
      <c r="Q2514" s="11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95"/>
        <v>115</v>
      </c>
      <c r="P2515" s="9">
        <f t="shared" si="196"/>
        <v>51</v>
      </c>
      <c r="Q2515" s="11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95"/>
        <v>130</v>
      </c>
      <c r="P2516" s="9">
        <f t="shared" si="196"/>
        <v>25.46</v>
      </c>
      <c r="Q2516" s="11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95"/>
        <v>28</v>
      </c>
      <c r="P2517" s="9">
        <f t="shared" si="196"/>
        <v>19.239999999999998</v>
      </c>
      <c r="Q2517" s="11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95"/>
        <v>118</v>
      </c>
      <c r="P2518" s="9">
        <f t="shared" si="196"/>
        <v>29.58</v>
      </c>
      <c r="Q2518" s="11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95"/>
        <v>101</v>
      </c>
      <c r="P2519" s="9">
        <f t="shared" si="196"/>
        <v>33.57</v>
      </c>
      <c r="Q2519" s="11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95"/>
        <v>25</v>
      </c>
      <c r="P2520" s="9">
        <f t="shared" si="196"/>
        <v>46.73</v>
      </c>
      <c r="Q2520" s="11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95"/>
        <v>0</v>
      </c>
      <c r="P2521" s="9">
        <f t="shared" si="196"/>
        <v>100</v>
      </c>
      <c r="Q2521" s="1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95"/>
        <v>100</v>
      </c>
      <c r="P2522" s="9">
        <f t="shared" si="196"/>
        <v>50</v>
      </c>
      <c r="Q2522" s="11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95"/>
        <v>139</v>
      </c>
      <c r="P2523" s="9">
        <f t="shared" si="196"/>
        <v>57.92</v>
      </c>
      <c r="Q2523" s="11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95"/>
        <v>1</v>
      </c>
      <c r="P2524" s="9">
        <f t="shared" si="196"/>
        <v>76.67</v>
      </c>
      <c r="Q2524" s="11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95"/>
        <v>137</v>
      </c>
      <c r="P2525" s="9">
        <f t="shared" si="196"/>
        <v>45.6</v>
      </c>
      <c r="Q2525" s="11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95"/>
        <v>5</v>
      </c>
      <c r="P2526" s="9">
        <f t="shared" si="196"/>
        <v>27.36</v>
      </c>
      <c r="Q2526" s="11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95"/>
        <v>137</v>
      </c>
      <c r="P2527" s="9">
        <f t="shared" si="196"/>
        <v>26.27</v>
      </c>
      <c r="Q2527" s="11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95"/>
        <v>113</v>
      </c>
      <c r="P2528" s="9">
        <f t="shared" si="196"/>
        <v>23.45</v>
      </c>
      <c r="Q2528" s="11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95"/>
        <v>170</v>
      </c>
      <c r="P2529" s="9">
        <f t="shared" si="196"/>
        <v>39.97</v>
      </c>
      <c r="Q2529" s="11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95"/>
        <v>3</v>
      </c>
      <c r="P2530" s="9">
        <f t="shared" si="196"/>
        <v>37.67</v>
      </c>
      <c r="Q2530" s="11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95"/>
        <v>45</v>
      </c>
      <c r="P2531" s="9">
        <f t="shared" si="196"/>
        <v>56.42</v>
      </c>
      <c r="Q2531" s="1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95"/>
        <v>6</v>
      </c>
      <c r="P2532" s="9">
        <f t="shared" si="196"/>
        <v>52</v>
      </c>
      <c r="Q2532" s="11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95"/>
        <v>135</v>
      </c>
      <c r="P2533" s="9">
        <f t="shared" si="196"/>
        <v>51.92</v>
      </c>
      <c r="Q2533" s="11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95"/>
        <v>27</v>
      </c>
      <c r="P2534" s="9">
        <f t="shared" si="196"/>
        <v>51.62</v>
      </c>
      <c r="Q2534" s="11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95"/>
        <v>1</v>
      </c>
      <c r="P2535" s="9">
        <f t="shared" si="196"/>
        <v>47.86</v>
      </c>
      <c r="Q2535" s="11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95"/>
        <v>9</v>
      </c>
      <c r="P2536" s="9">
        <f t="shared" si="196"/>
        <v>41.75</v>
      </c>
      <c r="Q2536" s="11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95"/>
        <v>133</v>
      </c>
      <c r="P2537" s="9">
        <f t="shared" si="196"/>
        <v>51.23</v>
      </c>
      <c r="Q2537" s="11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95"/>
        <v>133</v>
      </c>
      <c r="P2538" s="9">
        <f t="shared" si="196"/>
        <v>26.61</v>
      </c>
      <c r="Q2538" s="11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95"/>
        <v>132</v>
      </c>
      <c r="P2539" s="9">
        <f t="shared" si="196"/>
        <v>36.67</v>
      </c>
      <c r="Q2539" s="11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95"/>
        <v>101</v>
      </c>
      <c r="P2540" s="9">
        <f t="shared" si="196"/>
        <v>41.13</v>
      </c>
      <c r="Q2540" s="11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95"/>
        <v>37</v>
      </c>
      <c r="P2541" s="9">
        <f t="shared" si="196"/>
        <v>46.93</v>
      </c>
      <c r="Q2541" s="1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95"/>
        <v>26</v>
      </c>
      <c r="P2542" s="9">
        <f t="shared" si="196"/>
        <v>218.33</v>
      </c>
      <c r="Q2542" s="11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95"/>
        <v>14</v>
      </c>
      <c r="P2543" s="9">
        <f t="shared" si="196"/>
        <v>65.099999999999994</v>
      </c>
      <c r="Q2543" s="11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95"/>
        <v>13</v>
      </c>
      <c r="P2544" s="9">
        <f t="shared" si="196"/>
        <v>93</v>
      </c>
      <c r="Q2544" s="11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95"/>
        <v>13</v>
      </c>
      <c r="P2545" s="9">
        <f t="shared" si="196"/>
        <v>65</v>
      </c>
      <c r="Q2545" s="11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95"/>
        <v>7</v>
      </c>
      <c r="P2546" s="9">
        <f t="shared" si="196"/>
        <v>216.67</v>
      </c>
      <c r="Q2546" s="11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95"/>
        <v>11</v>
      </c>
      <c r="P2547" s="9">
        <f t="shared" si="196"/>
        <v>108.33</v>
      </c>
      <c r="Q2547" s="11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95"/>
        <v>130</v>
      </c>
      <c r="P2548" s="9">
        <f t="shared" si="196"/>
        <v>50</v>
      </c>
      <c r="Q2548" s="11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95"/>
        <v>130</v>
      </c>
      <c r="P2549" s="9">
        <f t="shared" si="196"/>
        <v>46.43</v>
      </c>
      <c r="Q2549" s="11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95"/>
        <v>27</v>
      </c>
      <c r="P2550" s="9">
        <f t="shared" si="196"/>
        <v>46.43</v>
      </c>
      <c r="Q2550" s="11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95"/>
        <v>0</v>
      </c>
      <c r="P2551" s="9">
        <f t="shared" si="196"/>
        <v>92.14</v>
      </c>
      <c r="Q2551" s="1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95"/>
        <v>16</v>
      </c>
      <c r="P2552" s="9">
        <f t="shared" si="196"/>
        <v>53.75</v>
      </c>
      <c r="Q2552" s="11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95"/>
        <v>31</v>
      </c>
      <c r="P2553" s="9">
        <f t="shared" si="196"/>
        <v>21.47</v>
      </c>
      <c r="Q2553" s="11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95"/>
        <v>128</v>
      </c>
      <c r="P2554" s="9">
        <f t="shared" si="196"/>
        <v>21.37</v>
      </c>
      <c r="Q2554" s="11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95"/>
        <v>32</v>
      </c>
      <c r="P2555" s="9">
        <f t="shared" si="196"/>
        <v>40.06</v>
      </c>
      <c r="Q2555" s="11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95"/>
        <v>32</v>
      </c>
      <c r="P2556" s="9">
        <f t="shared" si="196"/>
        <v>33.74</v>
      </c>
      <c r="Q2556" s="11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95"/>
        <v>21</v>
      </c>
      <c r="P2557" s="9">
        <f t="shared" si="196"/>
        <v>45.79</v>
      </c>
      <c r="Q2557" s="11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95"/>
        <v>1</v>
      </c>
      <c r="P2558" s="9">
        <f t="shared" si="196"/>
        <v>91.43</v>
      </c>
      <c r="Q2558" s="11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95"/>
        <v>3</v>
      </c>
      <c r="P2559" s="9">
        <f t="shared" si="196"/>
        <v>64</v>
      </c>
      <c r="Q2559" s="11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95"/>
        <v>18</v>
      </c>
      <c r="P2560" s="9">
        <f t="shared" si="196"/>
        <v>58.18</v>
      </c>
      <c r="Q2560" s="11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95"/>
        <v>128</v>
      </c>
      <c r="P2561" s="9">
        <f t="shared" si="196"/>
        <v>37.65</v>
      </c>
      <c r="Q2561" s="1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95"/>
        <v>128</v>
      </c>
      <c r="P2562" s="9">
        <f t="shared" si="196"/>
        <v>29.05</v>
      </c>
      <c r="Q2562" s="11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200">ROUND(E2563/D2563*100,0)</f>
        <v>1</v>
      </c>
      <c r="P2563" s="9">
        <f t="shared" ref="P2563:P2626" si="201">IFERROR(ROUND(E2563/L2563,2),0)</f>
        <v>24.5</v>
      </c>
      <c r="Q2563" s="11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200"/>
        <v>127</v>
      </c>
      <c r="P2564" s="9">
        <f t="shared" si="201"/>
        <v>37.409999999999997</v>
      </c>
      <c r="Q2564" s="11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200"/>
        <v>1</v>
      </c>
      <c r="P2565" s="9">
        <f t="shared" si="201"/>
        <v>90.86</v>
      </c>
      <c r="Q2565" s="11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200"/>
        <v>106</v>
      </c>
      <c r="P2566" s="9">
        <f t="shared" si="201"/>
        <v>70.67</v>
      </c>
      <c r="Q2566" s="11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200"/>
        <v>25</v>
      </c>
      <c r="P2567" s="9">
        <f t="shared" si="201"/>
        <v>57.73</v>
      </c>
      <c r="Q2567" s="11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200"/>
        <v>181</v>
      </c>
      <c r="P2568" s="9">
        <f t="shared" si="201"/>
        <v>33.32</v>
      </c>
      <c r="Q2568" s="11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200"/>
        <v>127</v>
      </c>
      <c r="P2569" s="9">
        <f t="shared" si="201"/>
        <v>22.61</v>
      </c>
      <c r="Q2569" s="11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200"/>
        <v>140</v>
      </c>
      <c r="P2570" s="9">
        <f t="shared" si="201"/>
        <v>28.73</v>
      </c>
      <c r="Q2570" s="11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200"/>
        <v>126</v>
      </c>
      <c r="P2571" s="9">
        <f t="shared" si="201"/>
        <v>17.53</v>
      </c>
      <c r="Q2571" s="1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200"/>
        <v>126</v>
      </c>
      <c r="P2572" s="9">
        <f t="shared" si="201"/>
        <v>78.88</v>
      </c>
      <c r="Q2572" s="11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200"/>
        <v>126</v>
      </c>
      <c r="P2573" s="9">
        <f t="shared" si="201"/>
        <v>31.5</v>
      </c>
      <c r="Q2573" s="11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200"/>
        <v>127</v>
      </c>
      <c r="P2574" s="9">
        <f t="shared" si="201"/>
        <v>62.8</v>
      </c>
      <c r="Q2574" s="11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200"/>
        <v>13</v>
      </c>
      <c r="P2575" s="9">
        <f t="shared" si="201"/>
        <v>25</v>
      </c>
      <c r="Q2575" s="11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200"/>
        <v>21</v>
      </c>
      <c r="P2576" s="9">
        <f t="shared" si="201"/>
        <v>52.08</v>
      </c>
      <c r="Q2576" s="11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200"/>
        <v>18</v>
      </c>
      <c r="P2577" s="9">
        <f t="shared" si="201"/>
        <v>36.590000000000003</v>
      </c>
      <c r="Q2577" s="11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200"/>
        <v>3</v>
      </c>
      <c r="P2578" s="9">
        <f t="shared" si="201"/>
        <v>88.71</v>
      </c>
      <c r="Q2578" s="11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200"/>
        <v>124</v>
      </c>
      <c r="P2579" s="9">
        <f t="shared" si="201"/>
        <v>38.75</v>
      </c>
      <c r="Q2579" s="11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200"/>
        <v>103</v>
      </c>
      <c r="P2580" s="9">
        <f t="shared" si="201"/>
        <v>56.36</v>
      </c>
      <c r="Q2580" s="11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200"/>
        <v>11</v>
      </c>
      <c r="P2581" s="9">
        <f t="shared" si="201"/>
        <v>51.67</v>
      </c>
      <c r="Q2581" s="1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200"/>
        <v>48</v>
      </c>
      <c r="P2582" s="9">
        <f t="shared" si="201"/>
        <v>62</v>
      </c>
      <c r="Q2582" s="11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200"/>
        <v>124</v>
      </c>
      <c r="P2583" s="9">
        <f t="shared" si="201"/>
        <v>29.43</v>
      </c>
      <c r="Q2583" s="11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200"/>
        <v>103</v>
      </c>
      <c r="P2584" s="9">
        <f t="shared" si="201"/>
        <v>205</v>
      </c>
      <c r="Q2584" s="11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200"/>
        <v>61</v>
      </c>
      <c r="P2585" s="9">
        <f t="shared" si="201"/>
        <v>203.67</v>
      </c>
      <c r="Q2585" s="11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200"/>
        <v>122</v>
      </c>
      <c r="P2586" s="9">
        <f t="shared" si="201"/>
        <v>27.73</v>
      </c>
      <c r="Q2586" s="11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200"/>
        <v>102</v>
      </c>
      <c r="P2587" s="9">
        <f t="shared" si="201"/>
        <v>43.57</v>
      </c>
      <c r="Q2587" s="11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200"/>
        <v>2</v>
      </c>
      <c r="P2588" s="9">
        <f t="shared" si="201"/>
        <v>67.78</v>
      </c>
      <c r="Q2588" s="11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200"/>
        <v>122</v>
      </c>
      <c r="P2589" s="9">
        <f t="shared" si="201"/>
        <v>203.33</v>
      </c>
      <c r="Q2589" s="11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200"/>
        <v>2</v>
      </c>
      <c r="P2590" s="9">
        <f t="shared" si="201"/>
        <v>25.29</v>
      </c>
      <c r="Q2590" s="11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200"/>
        <v>121</v>
      </c>
      <c r="P2591" s="9">
        <f t="shared" si="201"/>
        <v>37.94</v>
      </c>
      <c r="Q2591" s="1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200"/>
        <v>121</v>
      </c>
      <c r="P2592" s="9">
        <f t="shared" si="201"/>
        <v>33.67</v>
      </c>
      <c r="Q2592" s="11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200"/>
        <v>242</v>
      </c>
      <c r="P2593" s="9">
        <f t="shared" si="201"/>
        <v>24.2</v>
      </c>
      <c r="Q2593" s="11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200"/>
        <v>242</v>
      </c>
      <c r="P2594" s="9">
        <f t="shared" si="201"/>
        <v>43.21</v>
      </c>
      <c r="Q2594" s="11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200"/>
        <v>0</v>
      </c>
      <c r="P2595" s="9">
        <f t="shared" si="201"/>
        <v>201.67</v>
      </c>
      <c r="Q2595" s="11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200"/>
        <v>100</v>
      </c>
      <c r="P2596" s="9">
        <f t="shared" si="201"/>
        <v>46.23</v>
      </c>
      <c r="Q2596" s="11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200"/>
        <v>6</v>
      </c>
      <c r="P2597" s="9">
        <f t="shared" si="201"/>
        <v>50.08</v>
      </c>
      <c r="Q2597" s="11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200"/>
        <v>100</v>
      </c>
      <c r="P2598" s="9">
        <f t="shared" si="201"/>
        <v>27.27</v>
      </c>
      <c r="Q2598" s="11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200"/>
        <v>120</v>
      </c>
      <c r="P2599" s="9">
        <f t="shared" si="201"/>
        <v>60</v>
      </c>
      <c r="Q2599" s="11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200"/>
        <v>120</v>
      </c>
      <c r="P2600" s="9">
        <f t="shared" si="201"/>
        <v>42.86</v>
      </c>
      <c r="Q2600" s="11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200"/>
        <v>3</v>
      </c>
      <c r="P2601" s="9">
        <f t="shared" si="201"/>
        <v>75</v>
      </c>
      <c r="Q2601" s="1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200"/>
        <v>299</v>
      </c>
      <c r="P2602" s="9">
        <f t="shared" si="201"/>
        <v>35.119999999999997</v>
      </c>
      <c r="Q2602" s="11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200"/>
        <v>238</v>
      </c>
      <c r="P2603" s="9">
        <f t="shared" si="201"/>
        <v>33.06</v>
      </c>
      <c r="Q2603" s="11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200"/>
        <v>169</v>
      </c>
      <c r="P2604" s="9">
        <f t="shared" si="201"/>
        <v>45.62</v>
      </c>
      <c r="Q2604" s="11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200"/>
        <v>108</v>
      </c>
      <c r="P2605" s="9">
        <f t="shared" si="201"/>
        <v>28.19</v>
      </c>
      <c r="Q2605" s="11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200"/>
        <v>3</v>
      </c>
      <c r="P2606" s="9">
        <f t="shared" si="201"/>
        <v>73.88</v>
      </c>
      <c r="Q2606" s="11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200"/>
        <v>4</v>
      </c>
      <c r="P2607" s="9">
        <f t="shared" si="201"/>
        <v>45.39</v>
      </c>
      <c r="Q2607" s="11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200"/>
        <v>0</v>
      </c>
      <c r="P2608" s="9">
        <f t="shared" si="201"/>
        <v>84.29</v>
      </c>
      <c r="Q2608" s="11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200"/>
        <v>20</v>
      </c>
      <c r="P2609" s="9">
        <f t="shared" si="201"/>
        <v>25.52</v>
      </c>
      <c r="Q2609" s="11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200"/>
        <v>12</v>
      </c>
      <c r="P2610" s="9">
        <f t="shared" si="201"/>
        <v>24.46</v>
      </c>
      <c r="Q2610" s="11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200"/>
        <v>167</v>
      </c>
      <c r="P2611" s="9">
        <f t="shared" si="201"/>
        <v>17.239999999999998</v>
      </c>
      <c r="Q2611" s="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200"/>
        <v>2</v>
      </c>
      <c r="P2612" s="9">
        <f t="shared" si="201"/>
        <v>25.43</v>
      </c>
      <c r="Q2612" s="11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200"/>
        <v>3</v>
      </c>
      <c r="P2613" s="9">
        <f t="shared" si="201"/>
        <v>65</v>
      </c>
      <c r="Q2613" s="11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200"/>
        <v>105</v>
      </c>
      <c r="P2614" s="9">
        <f t="shared" si="201"/>
        <v>29</v>
      </c>
      <c r="Q2614" s="11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200"/>
        <v>29</v>
      </c>
      <c r="P2615" s="9">
        <f t="shared" si="201"/>
        <v>44.31</v>
      </c>
      <c r="Q2615" s="11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200"/>
        <v>10</v>
      </c>
      <c r="P2616" s="9">
        <f t="shared" si="201"/>
        <v>71.25</v>
      </c>
      <c r="Q2616" s="11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200"/>
        <v>14</v>
      </c>
      <c r="P2617" s="9">
        <f t="shared" si="201"/>
        <v>43.85</v>
      </c>
      <c r="Q2617" s="11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200"/>
        <v>114</v>
      </c>
      <c r="P2618" s="9">
        <f t="shared" si="201"/>
        <v>40.71</v>
      </c>
      <c r="Q2618" s="11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200"/>
        <v>114</v>
      </c>
      <c r="P2619" s="9">
        <f t="shared" si="201"/>
        <v>27.14</v>
      </c>
      <c r="Q2619" s="11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200"/>
        <v>228</v>
      </c>
      <c r="P2620" s="9">
        <f t="shared" si="201"/>
        <v>57</v>
      </c>
      <c r="Q2620" s="11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200"/>
        <v>9</v>
      </c>
      <c r="P2621" s="9">
        <f t="shared" si="201"/>
        <v>80.709999999999994</v>
      </c>
      <c r="Q2621" s="1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200"/>
        <v>113</v>
      </c>
      <c r="P2622" s="9">
        <f t="shared" si="201"/>
        <v>37.67</v>
      </c>
      <c r="Q2622" s="11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200"/>
        <v>113</v>
      </c>
      <c r="P2623" s="9">
        <f t="shared" si="201"/>
        <v>19.47</v>
      </c>
      <c r="Q2623" s="11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200"/>
        <v>113</v>
      </c>
      <c r="P2624" s="9">
        <f t="shared" si="201"/>
        <v>12.53</v>
      </c>
      <c r="Q2624" s="11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200"/>
        <v>28</v>
      </c>
      <c r="P2625" s="9">
        <f t="shared" si="201"/>
        <v>51</v>
      </c>
      <c r="Q2625" s="11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200"/>
        <v>22</v>
      </c>
      <c r="P2626" s="9">
        <f t="shared" si="201"/>
        <v>56</v>
      </c>
      <c r="Q2626" s="11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205">ROUND(E2627/D2627*100,0)</f>
        <v>10</v>
      </c>
      <c r="P2627" s="9">
        <f t="shared" ref="P2627:P2690" si="206">IFERROR(ROUND(E2627/L2627,2),0)</f>
        <v>62.22</v>
      </c>
      <c r="Q2627" s="11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85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205"/>
        <v>0</v>
      </c>
      <c r="P2628" s="9">
        <f t="shared" si="206"/>
        <v>50.91</v>
      </c>
      <c r="Q2628" s="11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205"/>
        <v>124</v>
      </c>
      <c r="P2629" s="9">
        <f t="shared" si="206"/>
        <v>43</v>
      </c>
      <c r="Q2629" s="11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205"/>
        <v>159</v>
      </c>
      <c r="P2630" s="9">
        <f t="shared" si="206"/>
        <v>18</v>
      </c>
      <c r="Q2630" s="11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205"/>
        <v>185</v>
      </c>
      <c r="P2631" s="9">
        <f t="shared" si="206"/>
        <v>50.45</v>
      </c>
      <c r="Q2631" s="1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205"/>
        <v>28</v>
      </c>
      <c r="P2632" s="9">
        <f t="shared" si="206"/>
        <v>55.3</v>
      </c>
      <c r="Q2632" s="11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205"/>
        <v>11</v>
      </c>
      <c r="P2633" s="9">
        <f t="shared" si="206"/>
        <v>69.13</v>
      </c>
      <c r="Q2633" s="11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205"/>
        <v>110</v>
      </c>
      <c r="P2634" s="9">
        <f t="shared" si="206"/>
        <v>42.38</v>
      </c>
      <c r="Q2634" s="11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205"/>
        <v>110</v>
      </c>
      <c r="P2635" s="9">
        <f t="shared" si="206"/>
        <v>50</v>
      </c>
      <c r="Q2635" s="11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205"/>
        <v>11</v>
      </c>
      <c r="P2636" s="9">
        <f t="shared" si="206"/>
        <v>39.29</v>
      </c>
      <c r="Q2636" s="11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205"/>
        <v>5</v>
      </c>
      <c r="P2637" s="9">
        <f t="shared" si="206"/>
        <v>183.33</v>
      </c>
      <c r="Q2637" s="11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205"/>
        <v>110</v>
      </c>
      <c r="P2638" s="9">
        <f t="shared" si="206"/>
        <v>55</v>
      </c>
      <c r="Q2638" s="11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205"/>
        <v>11</v>
      </c>
      <c r="P2639" s="9">
        <f t="shared" si="206"/>
        <v>45.83</v>
      </c>
      <c r="Q2639" s="11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205"/>
        <v>182</v>
      </c>
      <c r="P2640" s="9">
        <f t="shared" si="206"/>
        <v>34.130000000000003</v>
      </c>
      <c r="Q2640" s="11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205"/>
        <v>156</v>
      </c>
      <c r="P2641" s="9">
        <f t="shared" si="206"/>
        <v>28.68</v>
      </c>
      <c r="Q2641" s="1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205"/>
        <v>218</v>
      </c>
      <c r="P2642" s="9">
        <f t="shared" si="206"/>
        <v>19.46</v>
      </c>
      <c r="Q2642" s="11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205"/>
        <v>109</v>
      </c>
      <c r="P2643" s="9">
        <f t="shared" si="206"/>
        <v>36.33</v>
      </c>
      <c r="Q2643" s="11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205"/>
        <v>27</v>
      </c>
      <c r="P2644" s="9">
        <f t="shared" si="206"/>
        <v>38.71</v>
      </c>
      <c r="Q2644" s="11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205"/>
        <v>5</v>
      </c>
      <c r="P2645" s="9">
        <f t="shared" si="206"/>
        <v>60.11</v>
      </c>
      <c r="Q2645" s="11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205"/>
        <v>108</v>
      </c>
      <c r="P2646" s="9">
        <f t="shared" si="206"/>
        <v>33.75</v>
      </c>
      <c r="Q2646" s="11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205"/>
        <v>108</v>
      </c>
      <c r="P2647" s="9">
        <f t="shared" si="206"/>
        <v>33.75</v>
      </c>
      <c r="Q2647" s="11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205"/>
        <v>107</v>
      </c>
      <c r="P2648" s="9">
        <f t="shared" si="206"/>
        <v>35.799999999999997</v>
      </c>
      <c r="Q2648" s="11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205"/>
        <v>106</v>
      </c>
      <c r="P2649" s="9">
        <f t="shared" si="206"/>
        <v>58.9</v>
      </c>
      <c r="Q2649" s="11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205"/>
        <v>9</v>
      </c>
      <c r="P2650" s="9">
        <f t="shared" si="206"/>
        <v>44.17</v>
      </c>
      <c r="Q2650" s="11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205"/>
        <v>11</v>
      </c>
      <c r="P2651" s="9">
        <f t="shared" si="206"/>
        <v>48.18</v>
      </c>
      <c r="Q2651" s="1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205"/>
        <v>106</v>
      </c>
      <c r="P2652" s="9">
        <f t="shared" si="206"/>
        <v>75.709999999999994</v>
      </c>
      <c r="Q2652" s="11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205"/>
        <v>105</v>
      </c>
      <c r="P2653" s="9">
        <f t="shared" si="206"/>
        <v>21.1</v>
      </c>
      <c r="Q2653" s="11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205"/>
        <v>11</v>
      </c>
      <c r="P2654" s="9">
        <f t="shared" si="206"/>
        <v>47.91</v>
      </c>
      <c r="Q2654" s="11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205"/>
        <v>105</v>
      </c>
      <c r="P2655" s="9">
        <f t="shared" si="206"/>
        <v>15</v>
      </c>
      <c r="Q2655" s="11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205"/>
        <v>175</v>
      </c>
      <c r="P2656" s="9">
        <f t="shared" si="206"/>
        <v>29.17</v>
      </c>
      <c r="Q2656" s="11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205"/>
        <v>105</v>
      </c>
      <c r="P2657" s="9">
        <f t="shared" si="206"/>
        <v>75</v>
      </c>
      <c r="Q2657" s="11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205"/>
        <v>5</v>
      </c>
      <c r="P2658" s="9">
        <f t="shared" si="206"/>
        <v>57.89</v>
      </c>
      <c r="Q2658" s="11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205"/>
        <v>104</v>
      </c>
      <c r="P2659" s="9">
        <f t="shared" si="206"/>
        <v>32.5</v>
      </c>
      <c r="Q2659" s="11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205"/>
        <v>3</v>
      </c>
      <c r="P2660" s="9">
        <f t="shared" si="206"/>
        <v>65</v>
      </c>
      <c r="Q2660" s="11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205"/>
        <v>104</v>
      </c>
      <c r="P2661" s="9">
        <f t="shared" si="206"/>
        <v>47.27</v>
      </c>
      <c r="Q2661" s="1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205"/>
        <v>104</v>
      </c>
      <c r="P2662" s="9">
        <f t="shared" si="206"/>
        <v>57.78</v>
      </c>
      <c r="Q2662" s="11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205"/>
        <v>3</v>
      </c>
      <c r="P2663" s="9">
        <f t="shared" si="206"/>
        <v>47.27</v>
      </c>
      <c r="Q2663" s="11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205"/>
        <v>104</v>
      </c>
      <c r="P2664" s="9">
        <f t="shared" si="206"/>
        <v>34.6</v>
      </c>
      <c r="Q2664" s="11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205"/>
        <v>103</v>
      </c>
      <c r="P2665" s="9">
        <f t="shared" si="206"/>
        <v>51.6</v>
      </c>
      <c r="Q2665" s="11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205"/>
        <v>2</v>
      </c>
      <c r="P2666" s="9">
        <f t="shared" si="206"/>
        <v>84.83</v>
      </c>
      <c r="Q2666" s="11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205"/>
        <v>17</v>
      </c>
      <c r="P2667" s="9">
        <f t="shared" si="206"/>
        <v>101.8</v>
      </c>
      <c r="Q2667" s="11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205"/>
        <v>5</v>
      </c>
      <c r="P2668" s="9">
        <f t="shared" si="206"/>
        <v>84.33</v>
      </c>
      <c r="Q2668" s="11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205"/>
        <v>202</v>
      </c>
      <c r="P2669" s="9">
        <f t="shared" si="206"/>
        <v>29.71</v>
      </c>
      <c r="Q2669" s="11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205"/>
        <v>20</v>
      </c>
      <c r="P2670" s="9">
        <f t="shared" si="206"/>
        <v>50.4</v>
      </c>
      <c r="Q2670" s="11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205"/>
        <v>144</v>
      </c>
      <c r="P2671" s="9">
        <f t="shared" si="206"/>
        <v>22.91</v>
      </c>
      <c r="Q2671" s="1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205"/>
        <v>101</v>
      </c>
      <c r="P2672" s="9">
        <f t="shared" si="206"/>
        <v>25.16</v>
      </c>
      <c r="Q2672" s="11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205"/>
        <v>1</v>
      </c>
      <c r="P2673" s="9">
        <f t="shared" si="206"/>
        <v>167.67</v>
      </c>
      <c r="Q2673" s="11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205"/>
        <v>100</v>
      </c>
      <c r="P2674" s="9">
        <f t="shared" si="206"/>
        <v>31.38</v>
      </c>
      <c r="Q2674" s="11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205"/>
        <v>100</v>
      </c>
      <c r="P2675" s="9">
        <f t="shared" si="206"/>
        <v>62.63</v>
      </c>
      <c r="Q2675" s="11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205"/>
        <v>100</v>
      </c>
      <c r="P2676" s="9">
        <f t="shared" si="206"/>
        <v>71.430000000000007</v>
      </c>
      <c r="Q2676" s="11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205"/>
        <v>100</v>
      </c>
      <c r="P2677" s="9">
        <f t="shared" si="206"/>
        <v>500</v>
      </c>
      <c r="Q2677" s="11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205"/>
        <v>143</v>
      </c>
      <c r="P2678" s="9">
        <f t="shared" si="206"/>
        <v>25</v>
      </c>
      <c r="Q2678" s="11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205"/>
        <v>9</v>
      </c>
      <c r="P2679" s="9">
        <f t="shared" si="206"/>
        <v>29.41</v>
      </c>
      <c r="Q2679" s="11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205"/>
        <v>100</v>
      </c>
      <c r="P2680" s="9">
        <f t="shared" si="206"/>
        <v>83.33</v>
      </c>
      <c r="Q2680" s="11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205"/>
        <v>100</v>
      </c>
      <c r="P2681" s="9">
        <f t="shared" si="206"/>
        <v>62.5</v>
      </c>
      <c r="Q2681" s="1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205"/>
        <v>100</v>
      </c>
      <c r="P2682" s="9">
        <f t="shared" si="206"/>
        <v>41.67</v>
      </c>
      <c r="Q2682" s="11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205"/>
        <v>100</v>
      </c>
      <c r="P2683" s="9">
        <f t="shared" si="206"/>
        <v>55.56</v>
      </c>
      <c r="Q2683" s="11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205"/>
        <v>100</v>
      </c>
      <c r="P2684" s="9">
        <f t="shared" si="206"/>
        <v>35.71</v>
      </c>
      <c r="Q2684" s="11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205"/>
        <v>100</v>
      </c>
      <c r="P2685" s="9">
        <f t="shared" si="206"/>
        <v>29.41</v>
      </c>
      <c r="Q2685" s="11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205"/>
        <v>100</v>
      </c>
      <c r="P2686" s="9">
        <f t="shared" si="206"/>
        <v>166.67</v>
      </c>
      <c r="Q2686" s="11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>YEAR(S2686)</f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205"/>
        <v>1</v>
      </c>
      <c r="P2687" s="9">
        <f t="shared" si="206"/>
        <v>500</v>
      </c>
      <c r="Q2687" s="11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ref="U2687:U2750" si="210">YEAR(S2687)</f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205"/>
        <v>17</v>
      </c>
      <c r="P2688" s="9">
        <f t="shared" si="206"/>
        <v>29.24</v>
      </c>
      <c r="Q2688" s="11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10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205"/>
        <v>164</v>
      </c>
      <c r="P2689" s="9">
        <f t="shared" si="206"/>
        <v>10.039999999999999</v>
      </c>
      <c r="Q2689" s="11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10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205"/>
        <v>2</v>
      </c>
      <c r="P2690" s="9">
        <f t="shared" si="206"/>
        <v>163.33000000000001</v>
      </c>
      <c r="Q2690" s="11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10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211">ROUND(E2691/D2691*100,0)</f>
        <v>10</v>
      </c>
      <c r="P2691" s="9">
        <f t="shared" ref="P2691:P2754" si="212">IFERROR(ROUND(E2691/L2691,2),0)</f>
        <v>37.54</v>
      </c>
      <c r="Q2691" s="11" t="s">
        <v>8323</v>
      </c>
      <c r="R2691" t="s">
        <v>8326</v>
      </c>
      <c r="S2691" s="15">
        <f t="shared" ref="S2691:S2754" si="213">(((J2691/60)/60)/24)+DATE(1970,1,1)</f>
        <v>42467.548541666663</v>
      </c>
      <c r="T2691" s="15">
        <f t="shared" ref="T2691:T2754" si="214">(((I2691/60)/60)/24)+DATE(1970,1,1)</f>
        <v>42496.544444444444</v>
      </c>
      <c r="U2691">
        <f t="shared" si="210"/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211"/>
        <v>10</v>
      </c>
      <c r="P2692" s="9">
        <f t="shared" si="212"/>
        <v>54.11</v>
      </c>
      <c r="Q2692" s="11" t="s">
        <v>8327</v>
      </c>
      <c r="R2692" t="s">
        <v>8330</v>
      </c>
      <c r="S2692" s="15">
        <f t="shared" si="213"/>
        <v>42427.721006944441</v>
      </c>
      <c r="T2692" s="15">
        <f t="shared" si="214"/>
        <v>42457.679340277777</v>
      </c>
      <c r="U2692">
        <f t="shared" si="210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211"/>
        <v>2</v>
      </c>
      <c r="P2693" s="9">
        <f t="shared" si="212"/>
        <v>60.75</v>
      </c>
      <c r="Q2693" s="11" t="s">
        <v>8308</v>
      </c>
      <c r="R2693" t="s">
        <v>8310</v>
      </c>
      <c r="S2693" s="15">
        <f t="shared" si="213"/>
        <v>42704.086053240739</v>
      </c>
      <c r="T2693" s="15">
        <f t="shared" si="214"/>
        <v>42734.086053240739</v>
      </c>
      <c r="U2693">
        <f t="shared" si="210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211"/>
        <v>108</v>
      </c>
      <c r="P2694" s="9">
        <f t="shared" si="212"/>
        <v>44.09</v>
      </c>
      <c r="Q2694" s="11" t="s">
        <v>8323</v>
      </c>
      <c r="R2694" t="s">
        <v>8326</v>
      </c>
      <c r="S2694" s="15">
        <f t="shared" si="213"/>
        <v>42746.261782407411</v>
      </c>
      <c r="T2694" s="15">
        <f t="shared" si="214"/>
        <v>42784.207638888889</v>
      </c>
      <c r="U2694">
        <f t="shared" si="210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211"/>
        <v>138</v>
      </c>
      <c r="P2695" s="9">
        <f t="shared" si="212"/>
        <v>28.32</v>
      </c>
      <c r="Q2695" s="11" t="s">
        <v>8323</v>
      </c>
      <c r="R2695" t="s">
        <v>8326</v>
      </c>
      <c r="S2695" s="15">
        <f t="shared" si="213"/>
        <v>42410.017199074078</v>
      </c>
      <c r="T2695" s="15">
        <f t="shared" si="214"/>
        <v>42430.999305555553</v>
      </c>
      <c r="U2695">
        <f t="shared" si="210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211"/>
        <v>1</v>
      </c>
      <c r="P2696" s="9">
        <f t="shared" si="212"/>
        <v>120.25</v>
      </c>
      <c r="Q2696" s="11" t="s">
        <v>8308</v>
      </c>
      <c r="R2696" t="s">
        <v>8310</v>
      </c>
      <c r="S2696" s="15">
        <f t="shared" si="213"/>
        <v>42726.192916666667</v>
      </c>
      <c r="T2696" s="15">
        <f t="shared" si="214"/>
        <v>42786.192916666667</v>
      </c>
      <c r="U2696">
        <f t="shared" si="210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211"/>
        <v>5</v>
      </c>
      <c r="P2697" s="9">
        <f t="shared" si="212"/>
        <v>60.13</v>
      </c>
      <c r="Q2697" s="11" t="s">
        <v>8323</v>
      </c>
      <c r="R2697" t="s">
        <v>8335</v>
      </c>
      <c r="S2697" s="15">
        <f t="shared" si="213"/>
        <v>42140.421319444446</v>
      </c>
      <c r="T2697" s="15">
        <f t="shared" si="214"/>
        <v>42171.979166666672</v>
      </c>
      <c r="U2697">
        <f t="shared" si="210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211"/>
        <v>64</v>
      </c>
      <c r="P2698" s="9">
        <f t="shared" si="212"/>
        <v>40</v>
      </c>
      <c r="Q2698" s="11" t="s">
        <v>8321</v>
      </c>
      <c r="R2698" t="s">
        <v>8339</v>
      </c>
      <c r="S2698" s="15">
        <f t="shared" si="213"/>
        <v>42107.703877314809</v>
      </c>
      <c r="T2698" s="15">
        <f t="shared" si="214"/>
        <v>42137.703877314809</v>
      </c>
      <c r="U2698">
        <f t="shared" si="210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211"/>
        <v>12</v>
      </c>
      <c r="P2699" s="9">
        <f t="shared" si="212"/>
        <v>60</v>
      </c>
      <c r="Q2699" s="11" t="s">
        <v>8308</v>
      </c>
      <c r="R2699" t="s">
        <v>8310</v>
      </c>
      <c r="S2699" s="15">
        <f t="shared" si="213"/>
        <v>42411.828287037039</v>
      </c>
      <c r="T2699" s="15">
        <f t="shared" si="214"/>
        <v>42441.828287037039</v>
      </c>
      <c r="U2699">
        <f t="shared" si="210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211"/>
        <v>10</v>
      </c>
      <c r="P2700" s="9">
        <f t="shared" si="212"/>
        <v>21.73</v>
      </c>
      <c r="Q2700" s="11" t="s">
        <v>8316</v>
      </c>
      <c r="R2700" t="s">
        <v>8334</v>
      </c>
      <c r="S2700" s="15">
        <f t="shared" si="213"/>
        <v>41156.963344907403</v>
      </c>
      <c r="T2700" s="15">
        <f t="shared" si="214"/>
        <v>41186.963344907403</v>
      </c>
      <c r="U2700">
        <f t="shared" si="210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211"/>
        <v>12</v>
      </c>
      <c r="P2701" s="9">
        <f t="shared" si="212"/>
        <v>78.33</v>
      </c>
      <c r="Q2701" s="11" t="s">
        <v>8323</v>
      </c>
      <c r="R2701" t="s">
        <v>8324</v>
      </c>
      <c r="S2701" s="15">
        <f t="shared" si="213"/>
        <v>42100.723738425921</v>
      </c>
      <c r="T2701" s="15">
        <f t="shared" si="214"/>
        <v>42129.783333333333</v>
      </c>
      <c r="U2701">
        <f t="shared" si="210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211"/>
        <v>149</v>
      </c>
      <c r="P2702" s="9">
        <f t="shared" si="212"/>
        <v>15.13</v>
      </c>
      <c r="Q2702" s="11" t="s">
        <v>8323</v>
      </c>
      <c r="R2702" t="s">
        <v>8326</v>
      </c>
      <c r="S2702" s="15">
        <f t="shared" si="213"/>
        <v>42433.761886574073</v>
      </c>
      <c r="T2702" s="15">
        <f t="shared" si="214"/>
        <v>42442.916666666672</v>
      </c>
      <c r="U2702">
        <f t="shared" si="210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211"/>
        <v>0</v>
      </c>
      <c r="P2703" s="9">
        <f t="shared" si="212"/>
        <v>116.75</v>
      </c>
      <c r="Q2703" s="11" t="s">
        <v>8308</v>
      </c>
      <c r="R2703" t="s">
        <v>8310</v>
      </c>
      <c r="S2703" s="15">
        <f t="shared" si="213"/>
        <v>42437.924988425926</v>
      </c>
      <c r="T2703" s="15">
        <f t="shared" si="214"/>
        <v>42497.883321759262</v>
      </c>
      <c r="U2703">
        <f t="shared" si="210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211"/>
        <v>5</v>
      </c>
      <c r="P2704" s="9">
        <f t="shared" si="212"/>
        <v>35.92</v>
      </c>
      <c r="Q2704" s="11" t="s">
        <v>8323</v>
      </c>
      <c r="R2704" t="s">
        <v>8326</v>
      </c>
      <c r="S2704" s="15">
        <f t="shared" si="213"/>
        <v>41974.738576388889</v>
      </c>
      <c r="T2704" s="15">
        <f t="shared" si="214"/>
        <v>41994.738576388889</v>
      </c>
      <c r="U2704">
        <f t="shared" si="210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211"/>
        <v>116</v>
      </c>
      <c r="P2705" s="9">
        <f t="shared" si="212"/>
        <v>35.619999999999997</v>
      </c>
      <c r="Q2705" s="11" t="s">
        <v>8327</v>
      </c>
      <c r="R2705" t="s">
        <v>8331</v>
      </c>
      <c r="S2705" s="15">
        <f t="shared" si="213"/>
        <v>42240.852534722217</v>
      </c>
      <c r="T2705" s="15">
        <f t="shared" si="214"/>
        <v>42270.852534722217</v>
      </c>
      <c r="U2705">
        <f t="shared" si="210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211"/>
        <v>1</v>
      </c>
      <c r="P2706" s="9">
        <f t="shared" si="212"/>
        <v>57.88</v>
      </c>
      <c r="Q2706" s="11" t="s">
        <v>8308</v>
      </c>
      <c r="R2706" t="s">
        <v>8342</v>
      </c>
      <c r="S2706" s="15">
        <f t="shared" si="213"/>
        <v>41989.853692129633</v>
      </c>
      <c r="T2706" s="15">
        <f t="shared" si="214"/>
        <v>42019.811805555553</v>
      </c>
      <c r="U2706">
        <f t="shared" si="210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211"/>
        <v>153</v>
      </c>
      <c r="P2707" s="9">
        <f t="shared" si="212"/>
        <v>30.67</v>
      </c>
      <c r="Q2707" s="11" t="s">
        <v>8321</v>
      </c>
      <c r="R2707" t="s">
        <v>8343</v>
      </c>
      <c r="S2707" s="15">
        <f t="shared" si="213"/>
        <v>40844.691643518519</v>
      </c>
      <c r="T2707" s="15">
        <f t="shared" si="214"/>
        <v>40904.733310185184</v>
      </c>
      <c r="U2707">
        <f t="shared" si="210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211"/>
        <v>131</v>
      </c>
      <c r="P2708" s="9">
        <f t="shared" si="212"/>
        <v>21.9</v>
      </c>
      <c r="Q2708" s="11" t="s">
        <v>8321</v>
      </c>
      <c r="R2708" t="s">
        <v>8343</v>
      </c>
      <c r="S2708" s="15">
        <f t="shared" si="213"/>
        <v>40935.005104166667</v>
      </c>
      <c r="T2708" s="15">
        <f t="shared" si="214"/>
        <v>40965.005104166667</v>
      </c>
      <c r="U2708">
        <f t="shared" si="210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211"/>
        <v>2</v>
      </c>
      <c r="P2709" s="9">
        <f t="shared" si="212"/>
        <v>76.67</v>
      </c>
      <c r="Q2709" s="11" t="s">
        <v>8319</v>
      </c>
      <c r="R2709" t="s">
        <v>8345</v>
      </c>
      <c r="S2709" s="15">
        <f t="shared" si="213"/>
        <v>42204.875868055555</v>
      </c>
      <c r="T2709" s="15">
        <f t="shared" si="214"/>
        <v>42234.875868055555</v>
      </c>
      <c r="U2709">
        <f t="shared" si="210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211"/>
        <v>3</v>
      </c>
      <c r="P2710" s="9">
        <f t="shared" si="212"/>
        <v>35.380000000000003</v>
      </c>
      <c r="Q2710" s="11" t="s">
        <v>8319</v>
      </c>
      <c r="R2710" t="s">
        <v>8345</v>
      </c>
      <c r="S2710" s="15">
        <f t="shared" si="213"/>
        <v>42198.695138888885</v>
      </c>
      <c r="T2710" s="15">
        <f t="shared" si="214"/>
        <v>42238.165972222225</v>
      </c>
      <c r="U2710">
        <f t="shared" si="210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211"/>
        <v>184</v>
      </c>
      <c r="P2711" s="9">
        <f t="shared" si="212"/>
        <v>30.67</v>
      </c>
      <c r="Q2711" s="11" t="s">
        <v>8323</v>
      </c>
      <c r="R2711" t="s">
        <v>8326</v>
      </c>
      <c r="S2711" s="15">
        <f t="shared" si="213"/>
        <v>42383.793124999997</v>
      </c>
      <c r="T2711" s="15">
        <f t="shared" si="214"/>
        <v>42413.793124999997</v>
      </c>
      <c r="U2711">
        <f t="shared" si="210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211"/>
        <v>8</v>
      </c>
      <c r="P2712" s="9">
        <f t="shared" si="212"/>
        <v>38.33</v>
      </c>
      <c r="Q2712" s="11" t="s">
        <v>8323</v>
      </c>
      <c r="R2712" t="s">
        <v>8326</v>
      </c>
      <c r="S2712" s="15">
        <f t="shared" si="213"/>
        <v>41904.650578703702</v>
      </c>
      <c r="T2712" s="15">
        <f t="shared" si="214"/>
        <v>41934.650578703702</v>
      </c>
      <c r="U2712">
        <f t="shared" si="210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211"/>
        <v>30</v>
      </c>
      <c r="P2713" s="9">
        <f t="shared" si="212"/>
        <v>50.56</v>
      </c>
      <c r="Q2713" s="11" t="s">
        <v>8323</v>
      </c>
      <c r="R2713" t="s">
        <v>8335</v>
      </c>
      <c r="S2713" s="15">
        <f t="shared" si="213"/>
        <v>42090.909016203703</v>
      </c>
      <c r="T2713" s="15">
        <f t="shared" si="214"/>
        <v>42097.909016203703</v>
      </c>
      <c r="U2713">
        <f t="shared" si="210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211"/>
        <v>2</v>
      </c>
      <c r="P2714" s="9">
        <f t="shared" si="212"/>
        <v>32.36</v>
      </c>
      <c r="Q2714" s="11" t="s">
        <v>8323</v>
      </c>
      <c r="R2714" t="s">
        <v>8326</v>
      </c>
      <c r="S2714" s="15">
        <f t="shared" si="213"/>
        <v>42601.827141203699</v>
      </c>
      <c r="T2714" s="15">
        <f t="shared" si="214"/>
        <v>42631.827141203699</v>
      </c>
      <c r="U2714">
        <f t="shared" si="210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211"/>
        <v>38</v>
      </c>
      <c r="P2715" s="9">
        <f t="shared" si="212"/>
        <v>32.36</v>
      </c>
      <c r="Q2715" s="11" t="s">
        <v>8323</v>
      </c>
      <c r="R2715" t="s">
        <v>8326</v>
      </c>
      <c r="S2715" s="15">
        <f t="shared" si="213"/>
        <v>42775.964212962965</v>
      </c>
      <c r="T2715" s="15">
        <f t="shared" si="214"/>
        <v>42795.791666666672</v>
      </c>
      <c r="U2715">
        <f t="shared" si="210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211"/>
        <v>3</v>
      </c>
      <c r="P2716" s="9">
        <f t="shared" si="212"/>
        <v>30.13</v>
      </c>
      <c r="Q2716" s="11" t="s">
        <v>8323</v>
      </c>
      <c r="R2716" t="s">
        <v>8335</v>
      </c>
      <c r="S2716" s="15">
        <f t="shared" si="213"/>
        <v>42047.724444444444</v>
      </c>
      <c r="T2716" s="15">
        <f t="shared" si="214"/>
        <v>42077.132638888885</v>
      </c>
      <c r="U2716">
        <f t="shared" si="210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211"/>
        <v>3</v>
      </c>
      <c r="P2717" s="9">
        <f t="shared" si="212"/>
        <v>41</v>
      </c>
      <c r="Q2717" s="11" t="s">
        <v>8323</v>
      </c>
      <c r="R2717" t="s">
        <v>8324</v>
      </c>
      <c r="S2717" s="15">
        <f t="shared" si="213"/>
        <v>41829.935717592591</v>
      </c>
      <c r="T2717" s="15">
        <f t="shared" si="214"/>
        <v>41859.935717592591</v>
      </c>
      <c r="U2717">
        <f t="shared" si="210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211"/>
        <v>113</v>
      </c>
      <c r="P2718" s="9">
        <f t="shared" si="212"/>
        <v>30</v>
      </c>
      <c r="Q2718" s="11" t="s">
        <v>8323</v>
      </c>
      <c r="R2718" t="s">
        <v>8326</v>
      </c>
      <c r="S2718" s="15">
        <f t="shared" si="213"/>
        <v>42064.785613425927</v>
      </c>
      <c r="T2718" s="15">
        <f t="shared" si="214"/>
        <v>42099.743946759263</v>
      </c>
      <c r="U2718">
        <f t="shared" si="210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211"/>
        <v>18</v>
      </c>
      <c r="P2719" s="9">
        <f t="shared" si="212"/>
        <v>64.290000000000006</v>
      </c>
      <c r="Q2719" s="11" t="s">
        <v>8323</v>
      </c>
      <c r="R2719" t="s">
        <v>8326</v>
      </c>
      <c r="S2719" s="15">
        <f t="shared" si="213"/>
        <v>41795.598923611113</v>
      </c>
      <c r="T2719" s="15">
        <f t="shared" si="214"/>
        <v>41825.598923611113</v>
      </c>
      <c r="U2719">
        <f t="shared" si="210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211"/>
        <v>7</v>
      </c>
      <c r="P2720" s="9">
        <f t="shared" si="212"/>
        <v>44.5</v>
      </c>
      <c r="Q2720" s="11" t="s">
        <v>8311</v>
      </c>
      <c r="R2720" t="s">
        <v>8348</v>
      </c>
      <c r="S2720" s="15">
        <f t="shared" si="213"/>
        <v>42622.456238425926</v>
      </c>
      <c r="T2720" s="15">
        <f t="shared" si="214"/>
        <v>42652.456238425926</v>
      </c>
      <c r="U2720">
        <f t="shared" si="210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211"/>
        <v>9</v>
      </c>
      <c r="P2721" s="9">
        <f t="shared" si="212"/>
        <v>40.450000000000003</v>
      </c>
      <c r="Q2721" s="11" t="s">
        <v>8311</v>
      </c>
      <c r="R2721" t="s">
        <v>8352</v>
      </c>
      <c r="S2721" s="15">
        <f t="shared" si="213"/>
        <v>42067.722372685181</v>
      </c>
      <c r="T2721" s="15">
        <f t="shared" si="214"/>
        <v>42097.651388888888</v>
      </c>
      <c r="U2721">
        <f t="shared" si="210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211"/>
        <v>110</v>
      </c>
      <c r="P2722" s="9">
        <f t="shared" si="212"/>
        <v>24.44</v>
      </c>
      <c r="Q2722" s="11" t="s">
        <v>8323</v>
      </c>
      <c r="R2722" t="s">
        <v>8326</v>
      </c>
      <c r="S2722" s="15">
        <f t="shared" si="213"/>
        <v>42213.505474537036</v>
      </c>
      <c r="T2722" s="15">
        <f t="shared" si="214"/>
        <v>42238.505474537036</v>
      </c>
      <c r="U2722">
        <f t="shared" si="210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211"/>
        <v>18</v>
      </c>
      <c r="P2723" s="9">
        <f t="shared" si="212"/>
        <v>44</v>
      </c>
      <c r="Q2723" s="11" t="s">
        <v>8323</v>
      </c>
      <c r="R2723" t="s">
        <v>8326</v>
      </c>
      <c r="S2723" s="15">
        <f t="shared" si="213"/>
        <v>41982.87364583333</v>
      </c>
      <c r="T2723" s="15">
        <f t="shared" si="214"/>
        <v>42012.87364583333</v>
      </c>
      <c r="U2723">
        <f t="shared" si="210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211"/>
        <v>22</v>
      </c>
      <c r="P2724" s="9">
        <f t="shared" si="212"/>
        <v>48.56</v>
      </c>
      <c r="Q2724" s="11" t="s">
        <v>8323</v>
      </c>
      <c r="R2724" t="s">
        <v>8326</v>
      </c>
      <c r="S2724" s="15">
        <f t="shared" si="213"/>
        <v>42245.234340277777</v>
      </c>
      <c r="T2724" s="15">
        <f t="shared" si="214"/>
        <v>42263.234340277777</v>
      </c>
      <c r="U2724">
        <f t="shared" si="210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211"/>
        <v>16</v>
      </c>
      <c r="P2725" s="9">
        <f t="shared" si="212"/>
        <v>43.5</v>
      </c>
      <c r="Q2725" s="11" t="s">
        <v>8321</v>
      </c>
      <c r="R2725" t="s">
        <v>8325</v>
      </c>
      <c r="S2725" s="15">
        <f t="shared" si="213"/>
        <v>41835.126805555556</v>
      </c>
      <c r="T2725" s="15">
        <f t="shared" si="214"/>
        <v>41867.987500000003</v>
      </c>
      <c r="U2725">
        <f t="shared" si="210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211"/>
        <v>109</v>
      </c>
      <c r="P2726" s="9">
        <f t="shared" si="212"/>
        <v>31.07</v>
      </c>
      <c r="Q2726" s="11" t="s">
        <v>8327</v>
      </c>
      <c r="R2726" t="s">
        <v>8331</v>
      </c>
      <c r="S2726" s="15">
        <f t="shared" si="213"/>
        <v>41619.998310185183</v>
      </c>
      <c r="T2726" s="15">
        <f t="shared" si="214"/>
        <v>41629.197222222225</v>
      </c>
      <c r="U2726">
        <f t="shared" si="210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211"/>
        <v>4</v>
      </c>
      <c r="P2727" s="9">
        <f t="shared" si="212"/>
        <v>145</v>
      </c>
      <c r="Q2727" s="11" t="s">
        <v>8308</v>
      </c>
      <c r="R2727" t="s">
        <v>8342</v>
      </c>
      <c r="S2727" s="15">
        <f t="shared" si="213"/>
        <v>42027.056793981479</v>
      </c>
      <c r="T2727" s="15">
        <f t="shared" si="214"/>
        <v>42057.056793981479</v>
      </c>
      <c r="U2727">
        <f t="shared" si="210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211"/>
        <v>2</v>
      </c>
      <c r="P2728" s="9">
        <f t="shared" si="212"/>
        <v>108.25</v>
      </c>
      <c r="Q2728" s="11" t="s">
        <v>8308</v>
      </c>
      <c r="R2728" t="s">
        <v>8318</v>
      </c>
      <c r="S2728" s="15">
        <f t="shared" si="213"/>
        <v>42703.917824074073</v>
      </c>
      <c r="T2728" s="15">
        <f t="shared" si="214"/>
        <v>42733.917824074073</v>
      </c>
      <c r="U2728">
        <f t="shared" si="210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211"/>
        <v>1</v>
      </c>
      <c r="P2729" s="9">
        <f t="shared" si="212"/>
        <v>35.83</v>
      </c>
      <c r="Q2729" s="11" t="s">
        <v>8321</v>
      </c>
      <c r="R2729" t="s">
        <v>8339</v>
      </c>
      <c r="S2729" s="15">
        <f t="shared" si="213"/>
        <v>41863.260381944441</v>
      </c>
      <c r="T2729" s="15">
        <f t="shared" si="214"/>
        <v>41893.260381944441</v>
      </c>
      <c r="U2729">
        <f t="shared" si="210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211"/>
        <v>108</v>
      </c>
      <c r="P2730" s="9">
        <f t="shared" si="212"/>
        <v>47.78</v>
      </c>
      <c r="Q2730" s="11" t="s">
        <v>8319</v>
      </c>
      <c r="R2730" t="s">
        <v>8320</v>
      </c>
      <c r="S2730" s="15">
        <f t="shared" si="213"/>
        <v>42607.316122685181</v>
      </c>
      <c r="T2730" s="15">
        <f t="shared" si="214"/>
        <v>42613.233333333337</v>
      </c>
      <c r="U2730">
        <f t="shared" si="210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211"/>
        <v>57</v>
      </c>
      <c r="P2731" s="9">
        <f t="shared" si="212"/>
        <v>43</v>
      </c>
      <c r="Q2731" s="11" t="s">
        <v>8323</v>
      </c>
      <c r="R2731" t="s">
        <v>8324</v>
      </c>
      <c r="S2731" s="15">
        <f t="shared" si="213"/>
        <v>42081.515335648146</v>
      </c>
      <c r="T2731" s="15">
        <f t="shared" si="214"/>
        <v>42095.515335648146</v>
      </c>
      <c r="U2731">
        <f t="shared" si="210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211"/>
        <v>129</v>
      </c>
      <c r="P2732" s="9">
        <f t="shared" si="212"/>
        <v>30.71</v>
      </c>
      <c r="Q2732" s="11" t="s">
        <v>8323</v>
      </c>
      <c r="R2732" t="s">
        <v>8326</v>
      </c>
      <c r="S2732" s="15">
        <f t="shared" si="213"/>
        <v>42309.191307870366</v>
      </c>
      <c r="T2732" s="15">
        <f t="shared" si="214"/>
        <v>42338.9375</v>
      </c>
      <c r="U2732">
        <f t="shared" si="210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211"/>
        <v>143</v>
      </c>
      <c r="P2733" s="9">
        <f t="shared" si="212"/>
        <v>21.5</v>
      </c>
      <c r="Q2733" s="11" t="s">
        <v>8323</v>
      </c>
      <c r="R2733" t="s">
        <v>8326</v>
      </c>
      <c r="S2733" s="15">
        <f t="shared" si="213"/>
        <v>42160.651817129634</v>
      </c>
      <c r="T2733" s="15">
        <f t="shared" si="214"/>
        <v>42190.651817129634</v>
      </c>
      <c r="U2733">
        <f t="shared" si="210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211"/>
        <v>34</v>
      </c>
      <c r="P2734" s="9">
        <f t="shared" si="212"/>
        <v>33.08</v>
      </c>
      <c r="Q2734" s="11" t="s">
        <v>8323</v>
      </c>
      <c r="R2734" t="s">
        <v>8326</v>
      </c>
      <c r="S2734" s="15">
        <f t="shared" si="213"/>
        <v>42022.661527777775</v>
      </c>
      <c r="T2734" s="15">
        <f t="shared" si="214"/>
        <v>42063.5</v>
      </c>
      <c r="U2734">
        <f t="shared" si="210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211"/>
        <v>28</v>
      </c>
      <c r="P2735" s="9">
        <f t="shared" si="212"/>
        <v>61</v>
      </c>
      <c r="Q2735" s="11" t="s">
        <v>8323</v>
      </c>
      <c r="R2735" t="s">
        <v>8326</v>
      </c>
      <c r="S2735" s="15">
        <f t="shared" si="213"/>
        <v>42089.901574074072</v>
      </c>
      <c r="T2735" s="15">
        <f t="shared" si="214"/>
        <v>42149.901574074072</v>
      </c>
      <c r="U2735">
        <f t="shared" si="210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211"/>
        <v>0</v>
      </c>
      <c r="P2736" s="9">
        <f t="shared" si="212"/>
        <v>53.25</v>
      </c>
      <c r="Q2736" s="11" t="s">
        <v>8308</v>
      </c>
      <c r="R2736" t="s">
        <v>8342</v>
      </c>
      <c r="S2736" s="15">
        <f t="shared" si="213"/>
        <v>42083.069884259254</v>
      </c>
      <c r="T2736" s="15">
        <f t="shared" si="214"/>
        <v>42128.069884259254</v>
      </c>
      <c r="U2736">
        <f t="shared" si="210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211"/>
        <v>9</v>
      </c>
      <c r="P2737" s="9">
        <f t="shared" si="212"/>
        <v>47.33</v>
      </c>
      <c r="Q2737" s="11" t="s">
        <v>8323</v>
      </c>
      <c r="R2737" t="s">
        <v>8335</v>
      </c>
      <c r="S2737" s="15">
        <f t="shared" si="213"/>
        <v>41975.676111111112</v>
      </c>
      <c r="T2737" s="15">
        <f t="shared" si="214"/>
        <v>42006.676111111112</v>
      </c>
      <c r="U2737">
        <f t="shared" si="210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211"/>
        <v>106</v>
      </c>
      <c r="P2738" s="9">
        <f t="shared" si="212"/>
        <v>53.13</v>
      </c>
      <c r="Q2738" s="11" t="s">
        <v>8321</v>
      </c>
      <c r="R2738" t="s">
        <v>8343</v>
      </c>
      <c r="S2738" s="15">
        <f t="shared" si="213"/>
        <v>40706.135208333333</v>
      </c>
      <c r="T2738" s="15">
        <f t="shared" si="214"/>
        <v>40736.135208333333</v>
      </c>
      <c r="U2738">
        <f t="shared" si="210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211"/>
        <v>5</v>
      </c>
      <c r="P2739" s="9">
        <f t="shared" si="212"/>
        <v>17.71</v>
      </c>
      <c r="Q2739" s="11" t="s">
        <v>8316</v>
      </c>
      <c r="R2739" t="s">
        <v>8334</v>
      </c>
      <c r="S2739" s="15">
        <f t="shared" si="213"/>
        <v>41577.045428240745</v>
      </c>
      <c r="T2739" s="15">
        <f t="shared" si="214"/>
        <v>41617.249305555553</v>
      </c>
      <c r="U2739">
        <f t="shared" si="210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211"/>
        <v>0</v>
      </c>
      <c r="P2740" s="9">
        <f t="shared" si="212"/>
        <v>60.71</v>
      </c>
      <c r="Q2740" s="11" t="s">
        <v>8316</v>
      </c>
      <c r="R2740" t="s">
        <v>8344</v>
      </c>
      <c r="S2740" s="15">
        <f t="shared" si="213"/>
        <v>42094.667256944449</v>
      </c>
      <c r="T2740" s="15">
        <f t="shared" si="214"/>
        <v>42124.667256944449</v>
      </c>
      <c r="U2740">
        <f t="shared" si="210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211"/>
        <v>101</v>
      </c>
      <c r="P2741" s="9">
        <f t="shared" si="212"/>
        <v>47.22</v>
      </c>
      <c r="Q2741" s="11" t="s">
        <v>8327</v>
      </c>
      <c r="R2741" t="s">
        <v>8329</v>
      </c>
      <c r="S2741" s="15">
        <f t="shared" si="213"/>
        <v>42299.776770833334</v>
      </c>
      <c r="T2741" s="15">
        <f t="shared" si="214"/>
        <v>42310.333333333328</v>
      </c>
      <c r="U2741">
        <f t="shared" si="210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211"/>
        <v>24</v>
      </c>
      <c r="P2742" s="9">
        <f t="shared" si="212"/>
        <v>53.13</v>
      </c>
      <c r="Q2742" s="11" t="s">
        <v>8323</v>
      </c>
      <c r="R2742" t="s">
        <v>8326</v>
      </c>
      <c r="S2742" s="15">
        <f t="shared" si="213"/>
        <v>42306.848854166667</v>
      </c>
      <c r="T2742" s="15">
        <f t="shared" si="214"/>
        <v>42336.890520833331</v>
      </c>
      <c r="U2742">
        <f t="shared" si="210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211"/>
        <v>383</v>
      </c>
      <c r="P2743" s="9">
        <f t="shared" si="212"/>
        <v>15.04</v>
      </c>
      <c r="Q2743" s="11" t="s">
        <v>8327</v>
      </c>
      <c r="R2743" t="s">
        <v>8329</v>
      </c>
      <c r="S2743" s="15">
        <f t="shared" si="213"/>
        <v>41276.846817129634</v>
      </c>
      <c r="T2743" s="15">
        <f t="shared" si="214"/>
        <v>41290.846817129634</v>
      </c>
      <c r="U2743">
        <f t="shared" si="210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211"/>
        <v>210</v>
      </c>
      <c r="P2744" s="9">
        <f t="shared" si="212"/>
        <v>105</v>
      </c>
      <c r="Q2744" s="11" t="s">
        <v>8323</v>
      </c>
      <c r="R2744" t="s">
        <v>8326</v>
      </c>
      <c r="S2744" s="15">
        <f t="shared" si="213"/>
        <v>42147.729930555557</v>
      </c>
      <c r="T2744" s="15">
        <f t="shared" si="214"/>
        <v>42177.729930555557</v>
      </c>
      <c r="U2744">
        <f t="shared" si="210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211"/>
        <v>8</v>
      </c>
      <c r="P2745" s="9">
        <f t="shared" si="212"/>
        <v>104.75</v>
      </c>
      <c r="Q2745" s="11" t="s">
        <v>8311</v>
      </c>
      <c r="R2745" t="s">
        <v>8348</v>
      </c>
      <c r="S2745" s="15">
        <f t="shared" si="213"/>
        <v>42601.851678240739</v>
      </c>
      <c r="T2745" s="15">
        <f t="shared" si="214"/>
        <v>42631.851678240739</v>
      </c>
      <c r="U2745">
        <f t="shared" si="210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211"/>
        <v>42</v>
      </c>
      <c r="P2746" s="9">
        <f t="shared" si="212"/>
        <v>29.79</v>
      </c>
      <c r="Q2746" s="11" t="s">
        <v>8323</v>
      </c>
      <c r="R2746" t="s">
        <v>8326</v>
      </c>
      <c r="S2746" s="15">
        <f t="shared" si="213"/>
        <v>42111.71665509259</v>
      </c>
      <c r="T2746" s="15">
        <f t="shared" si="214"/>
        <v>42131.71665509259</v>
      </c>
      <c r="U2746">
        <f t="shared" si="210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211"/>
        <v>104</v>
      </c>
      <c r="P2747" s="9">
        <f t="shared" si="212"/>
        <v>18.91</v>
      </c>
      <c r="Q2747" s="11" t="s">
        <v>8327</v>
      </c>
      <c r="R2747" t="s">
        <v>8328</v>
      </c>
      <c r="S2747" s="15">
        <f t="shared" si="213"/>
        <v>40192.542233796295</v>
      </c>
      <c r="T2747" s="15">
        <f t="shared" si="214"/>
        <v>40224.208333333336</v>
      </c>
      <c r="U2747">
        <f t="shared" si="210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211"/>
        <v>14</v>
      </c>
      <c r="P2748" s="9">
        <f t="shared" si="212"/>
        <v>51.88</v>
      </c>
      <c r="Q2748" s="11" t="s">
        <v>8321</v>
      </c>
      <c r="R2748" t="s">
        <v>8339</v>
      </c>
      <c r="S2748" s="15">
        <f t="shared" si="213"/>
        <v>42526.871331018512</v>
      </c>
      <c r="T2748" s="15">
        <f t="shared" si="214"/>
        <v>42556.871331018512</v>
      </c>
      <c r="U2748">
        <f t="shared" si="210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211"/>
        <v>7</v>
      </c>
      <c r="P2749" s="9">
        <f t="shared" si="212"/>
        <v>59</v>
      </c>
      <c r="Q2749" s="11" t="s">
        <v>8323</v>
      </c>
      <c r="R2749" t="s">
        <v>8326</v>
      </c>
      <c r="S2749" s="15">
        <f t="shared" si="213"/>
        <v>42293.809212962966</v>
      </c>
      <c r="T2749" s="15">
        <f t="shared" si="214"/>
        <v>42353.85087962963</v>
      </c>
      <c r="U2749">
        <f t="shared" si="210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211"/>
        <v>2</v>
      </c>
      <c r="P2750" s="9">
        <f t="shared" si="212"/>
        <v>51.38</v>
      </c>
      <c r="Q2750" s="11" t="s">
        <v>8308</v>
      </c>
      <c r="R2750" t="s">
        <v>8310</v>
      </c>
      <c r="S2750" s="15">
        <f t="shared" si="213"/>
        <v>42257.014965277776</v>
      </c>
      <c r="T2750" s="15">
        <f t="shared" si="214"/>
        <v>42317.056631944448</v>
      </c>
      <c r="U2750">
        <f t="shared" si="210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211"/>
        <v>117</v>
      </c>
      <c r="P2751" s="9">
        <f t="shared" si="212"/>
        <v>51.25</v>
      </c>
      <c r="Q2751" s="11" t="s">
        <v>8321</v>
      </c>
      <c r="R2751" t="s">
        <v>8332</v>
      </c>
      <c r="S2751" s="15">
        <f t="shared" si="213"/>
        <v>41989.91134259259</v>
      </c>
      <c r="T2751" s="15">
        <f t="shared" si="214"/>
        <v>42005.332638888889</v>
      </c>
      <c r="U2751">
        <f t="shared" ref="U2751:U2814" si="215">YEAR(S2751)</f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211"/>
        <v>1</v>
      </c>
      <c r="P2752" s="9">
        <f t="shared" si="212"/>
        <v>410</v>
      </c>
      <c r="Q2752" s="11" t="s">
        <v>8316</v>
      </c>
      <c r="R2752" t="s">
        <v>8334</v>
      </c>
      <c r="S2752" s="15">
        <f t="shared" si="213"/>
        <v>41793.659525462965</v>
      </c>
      <c r="T2752" s="15">
        <f t="shared" si="214"/>
        <v>41853.659525462965</v>
      </c>
      <c r="U2752">
        <f t="shared" si="215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211"/>
        <v>24</v>
      </c>
      <c r="P2753" s="9">
        <f t="shared" si="212"/>
        <v>41</v>
      </c>
      <c r="Q2753" s="11" t="s">
        <v>8323</v>
      </c>
      <c r="R2753" t="s">
        <v>8326</v>
      </c>
      <c r="S2753" s="15">
        <f t="shared" si="213"/>
        <v>42770.290590277778</v>
      </c>
      <c r="T2753" s="15">
        <f t="shared" si="214"/>
        <v>42800.290590277778</v>
      </c>
      <c r="U2753">
        <f t="shared" si="215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211"/>
        <v>136</v>
      </c>
      <c r="P2754" s="9">
        <f t="shared" si="212"/>
        <v>15.15</v>
      </c>
      <c r="Q2754" s="11" t="s">
        <v>8323</v>
      </c>
      <c r="R2754" t="s">
        <v>8326</v>
      </c>
      <c r="S2754" s="15">
        <f t="shared" si="213"/>
        <v>42461.689745370371</v>
      </c>
      <c r="T2754" s="15">
        <f t="shared" si="214"/>
        <v>42521.689745370371</v>
      </c>
      <c r="U2754">
        <f t="shared" si="215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216">ROUND(E2755/D2755*100,0)</f>
        <v>1</v>
      </c>
      <c r="P2755" s="9">
        <f t="shared" ref="P2755:P2818" si="217">IFERROR(ROUND(E2755/L2755,2),0)</f>
        <v>45.33</v>
      </c>
      <c r="Q2755" s="11" t="s">
        <v>8308</v>
      </c>
      <c r="R2755" t="s">
        <v>8310</v>
      </c>
      <c r="S2755" s="15">
        <f t="shared" ref="S2755:S2818" si="218">(((J2755/60)/60)/24)+DATE(1970,1,1)</f>
        <v>41935.221585648149</v>
      </c>
      <c r="T2755" s="15">
        <f t="shared" ref="T2755:T2818" si="219">(((I2755/60)/60)/24)+DATE(1970,1,1)</f>
        <v>41975.263252314813</v>
      </c>
      <c r="U2755">
        <f t="shared" si="215"/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216"/>
        <v>1</v>
      </c>
      <c r="P2756" s="9">
        <f t="shared" si="217"/>
        <v>101.25</v>
      </c>
      <c r="Q2756" s="11" t="s">
        <v>8316</v>
      </c>
      <c r="R2756" t="s">
        <v>8334</v>
      </c>
      <c r="S2756" s="15">
        <f t="shared" si="218"/>
        <v>42534.284710648149</v>
      </c>
      <c r="T2756" s="15">
        <f t="shared" si="219"/>
        <v>42564.284710648149</v>
      </c>
      <c r="U2756">
        <f t="shared" si="215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216"/>
        <v>13</v>
      </c>
      <c r="P2757" s="9">
        <f t="shared" si="217"/>
        <v>80.599999999999994</v>
      </c>
      <c r="Q2757" s="11" t="s">
        <v>8321</v>
      </c>
      <c r="R2757" t="s">
        <v>8337</v>
      </c>
      <c r="S2757" s="15">
        <f t="shared" si="218"/>
        <v>41788.381909722222</v>
      </c>
      <c r="T2757" s="15">
        <f t="shared" si="219"/>
        <v>41821.791666666664</v>
      </c>
      <c r="U2757">
        <f t="shared" si="215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216"/>
        <v>3</v>
      </c>
      <c r="P2758" s="9">
        <f t="shared" si="217"/>
        <v>13</v>
      </c>
      <c r="Q2758" s="11" t="s">
        <v>8308</v>
      </c>
      <c r="R2758" t="s">
        <v>8310</v>
      </c>
      <c r="S2758" s="15">
        <f t="shared" si="218"/>
        <v>42715.688437500001</v>
      </c>
      <c r="T2758" s="15">
        <f t="shared" si="219"/>
        <v>42745.688437500001</v>
      </c>
      <c r="U2758">
        <f t="shared" si="215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216"/>
        <v>8</v>
      </c>
      <c r="P2759" s="9">
        <f t="shared" si="217"/>
        <v>80.599999999999994</v>
      </c>
      <c r="Q2759" s="11" t="s">
        <v>8311</v>
      </c>
      <c r="R2759" t="s">
        <v>8348</v>
      </c>
      <c r="S2759" s="15">
        <f t="shared" si="218"/>
        <v>41961.813518518517</v>
      </c>
      <c r="T2759" s="15">
        <f t="shared" si="219"/>
        <v>41992.813518518517</v>
      </c>
      <c r="U2759">
        <f t="shared" si="215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216"/>
        <v>4</v>
      </c>
      <c r="P2760" s="9">
        <f t="shared" si="217"/>
        <v>100.5</v>
      </c>
      <c r="Q2760" s="11" t="s">
        <v>8323</v>
      </c>
      <c r="R2760" t="s">
        <v>8335</v>
      </c>
      <c r="S2760" s="15">
        <f t="shared" si="218"/>
        <v>42410.93105324074</v>
      </c>
      <c r="T2760" s="15">
        <f t="shared" si="219"/>
        <v>42440.93105324074</v>
      </c>
      <c r="U2760">
        <f t="shared" si="215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216"/>
        <v>33</v>
      </c>
      <c r="P2761" s="9">
        <f t="shared" si="217"/>
        <v>30.85</v>
      </c>
      <c r="Q2761" s="11" t="s">
        <v>8321</v>
      </c>
      <c r="R2761" t="s">
        <v>8325</v>
      </c>
      <c r="S2761" s="15">
        <f t="shared" si="218"/>
        <v>42067.991238425922</v>
      </c>
      <c r="T2761" s="15">
        <f t="shared" si="219"/>
        <v>42107.791666666672</v>
      </c>
      <c r="U2761">
        <f t="shared" si="215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216"/>
        <v>40</v>
      </c>
      <c r="P2762" s="9">
        <f t="shared" si="217"/>
        <v>80.2</v>
      </c>
      <c r="Q2762" s="11" t="s">
        <v>8321</v>
      </c>
      <c r="R2762" t="s">
        <v>8325</v>
      </c>
      <c r="S2762" s="15">
        <f t="shared" si="218"/>
        <v>42136.035405092596</v>
      </c>
      <c r="T2762" s="15">
        <f t="shared" si="219"/>
        <v>42176.035405092596</v>
      </c>
      <c r="U2762">
        <f t="shared" si="215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216"/>
        <v>133</v>
      </c>
      <c r="P2763" s="9">
        <f t="shared" si="217"/>
        <v>25.02</v>
      </c>
      <c r="Q2763" s="11" t="s">
        <v>8327</v>
      </c>
      <c r="R2763" t="s">
        <v>8328</v>
      </c>
      <c r="S2763" s="15">
        <f t="shared" si="218"/>
        <v>41107.726782407408</v>
      </c>
      <c r="T2763" s="15">
        <f t="shared" si="219"/>
        <v>41118.083333333336</v>
      </c>
      <c r="U2763">
        <f t="shared" si="215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216"/>
        <v>1</v>
      </c>
      <c r="P2764" s="9">
        <f t="shared" si="217"/>
        <v>133.33000000000001</v>
      </c>
      <c r="Q2764" s="11" t="s">
        <v>8321</v>
      </c>
      <c r="R2764" t="s">
        <v>8339</v>
      </c>
      <c r="S2764" s="15">
        <f t="shared" si="218"/>
        <v>40995.024317129632</v>
      </c>
      <c r="T2764" s="15">
        <f t="shared" si="219"/>
        <v>41054.593055555553</v>
      </c>
      <c r="U2764">
        <f t="shared" si="215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216"/>
        <v>3</v>
      </c>
      <c r="P2765" s="9">
        <f t="shared" si="217"/>
        <v>66.67</v>
      </c>
      <c r="Q2765" s="11" t="s">
        <v>8311</v>
      </c>
      <c r="R2765" t="s">
        <v>8352</v>
      </c>
      <c r="S2765" s="15">
        <f t="shared" si="218"/>
        <v>40436.68408564815</v>
      </c>
      <c r="T2765" s="15">
        <f t="shared" si="219"/>
        <v>40466.166666666664</v>
      </c>
      <c r="U2765">
        <f t="shared" si="215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216"/>
        <v>100</v>
      </c>
      <c r="P2766" s="9">
        <f t="shared" si="217"/>
        <v>30.77</v>
      </c>
      <c r="Q2766" s="11" t="s">
        <v>8323</v>
      </c>
      <c r="R2766" t="s">
        <v>8326</v>
      </c>
      <c r="S2766" s="15">
        <f t="shared" si="218"/>
        <v>42689.214988425927</v>
      </c>
      <c r="T2766" s="15">
        <f t="shared" si="219"/>
        <v>42700.25</v>
      </c>
      <c r="U2766">
        <f t="shared" si="215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216"/>
        <v>16</v>
      </c>
      <c r="P2767" s="9">
        <f t="shared" si="217"/>
        <v>66.67</v>
      </c>
      <c r="Q2767" s="11" t="s">
        <v>8323</v>
      </c>
      <c r="R2767" t="s">
        <v>8326</v>
      </c>
      <c r="S2767" s="15">
        <f t="shared" si="218"/>
        <v>42374.655081018514</v>
      </c>
      <c r="T2767" s="15">
        <f t="shared" si="219"/>
        <v>42403.784027777772</v>
      </c>
      <c r="U2767">
        <f t="shared" si="215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216"/>
        <v>11</v>
      </c>
      <c r="P2768" s="9">
        <f t="shared" si="217"/>
        <v>80</v>
      </c>
      <c r="Q2768" s="11" t="s">
        <v>8323</v>
      </c>
      <c r="R2768" t="s">
        <v>8326</v>
      </c>
      <c r="S2768" s="15">
        <f t="shared" si="218"/>
        <v>42750.530312499999</v>
      </c>
      <c r="T2768" s="15">
        <f t="shared" si="219"/>
        <v>42794.368749999994</v>
      </c>
      <c r="U2768">
        <f t="shared" si="215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216"/>
        <v>12</v>
      </c>
      <c r="P2769" s="9">
        <f t="shared" si="217"/>
        <v>79.400000000000006</v>
      </c>
      <c r="Q2769" s="11" t="s">
        <v>8323</v>
      </c>
      <c r="R2769" t="s">
        <v>8326</v>
      </c>
      <c r="S2769" s="15">
        <f t="shared" si="218"/>
        <v>42151.905717592599</v>
      </c>
      <c r="T2769" s="15">
        <f t="shared" si="219"/>
        <v>42182.905717592599</v>
      </c>
      <c r="U2769">
        <f t="shared" si="215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216"/>
        <v>1</v>
      </c>
      <c r="P2770" s="9">
        <f t="shared" si="217"/>
        <v>56.57</v>
      </c>
      <c r="Q2770" s="11" t="s">
        <v>8321</v>
      </c>
      <c r="R2770" t="s">
        <v>8339</v>
      </c>
      <c r="S2770" s="15">
        <f t="shared" si="218"/>
        <v>41654.946759259255</v>
      </c>
      <c r="T2770" s="15">
        <f t="shared" si="219"/>
        <v>41684.946759259255</v>
      </c>
      <c r="U2770">
        <f t="shared" si="215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216"/>
        <v>156</v>
      </c>
      <c r="P2771" s="9">
        <f t="shared" si="217"/>
        <v>30.08</v>
      </c>
      <c r="Q2771" s="11" t="s">
        <v>8327</v>
      </c>
      <c r="R2771" t="s">
        <v>8341</v>
      </c>
      <c r="S2771" s="15">
        <f t="shared" si="218"/>
        <v>40514.107615740737</v>
      </c>
      <c r="T2771" s="15">
        <f t="shared" si="219"/>
        <v>40545.125</v>
      </c>
      <c r="U2771">
        <f t="shared" si="215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216"/>
        <v>128</v>
      </c>
      <c r="P2772" s="9">
        <f t="shared" si="217"/>
        <v>27.5</v>
      </c>
      <c r="Q2772" s="11" t="s">
        <v>8323</v>
      </c>
      <c r="R2772" t="s">
        <v>8326</v>
      </c>
      <c r="S2772" s="15">
        <f t="shared" si="218"/>
        <v>42535.97865740741</v>
      </c>
      <c r="T2772" s="15">
        <f t="shared" si="219"/>
        <v>42595.97865740741</v>
      </c>
      <c r="U2772">
        <f t="shared" si="215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216"/>
        <v>19</v>
      </c>
      <c r="P2773" s="9">
        <f t="shared" si="217"/>
        <v>64.17</v>
      </c>
      <c r="Q2773" s="11" t="s">
        <v>8323</v>
      </c>
      <c r="R2773" t="s">
        <v>8326</v>
      </c>
      <c r="S2773" s="15">
        <f t="shared" si="218"/>
        <v>42093.588263888887</v>
      </c>
      <c r="T2773" s="15">
        <f t="shared" si="219"/>
        <v>42123.588263888887</v>
      </c>
      <c r="U2773">
        <f t="shared" si="215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216"/>
        <v>5</v>
      </c>
      <c r="P2774" s="9">
        <f t="shared" si="217"/>
        <v>31.75</v>
      </c>
      <c r="Q2774" s="11" t="s">
        <v>8313</v>
      </c>
      <c r="R2774" t="s">
        <v>8353</v>
      </c>
      <c r="S2774" s="15">
        <f t="shared" si="218"/>
        <v>41799.725289351853</v>
      </c>
      <c r="T2774" s="15">
        <f t="shared" si="219"/>
        <v>41829.725289351853</v>
      </c>
      <c r="U2774">
        <f t="shared" si="215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216"/>
        <v>127</v>
      </c>
      <c r="P2775" s="9">
        <f t="shared" si="217"/>
        <v>25.4</v>
      </c>
      <c r="Q2775" s="11" t="s">
        <v>8323</v>
      </c>
      <c r="R2775" t="s">
        <v>8326</v>
      </c>
      <c r="S2775" s="15">
        <f t="shared" si="218"/>
        <v>42401.945219907408</v>
      </c>
      <c r="T2775" s="15">
        <f t="shared" si="219"/>
        <v>42418.895833333328</v>
      </c>
      <c r="U2775">
        <f t="shared" si="215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216"/>
        <v>58</v>
      </c>
      <c r="P2776" s="9">
        <f t="shared" si="217"/>
        <v>54.29</v>
      </c>
      <c r="Q2776" s="11" t="s">
        <v>8321</v>
      </c>
      <c r="R2776" t="s">
        <v>8325</v>
      </c>
      <c r="S2776" s="15">
        <f t="shared" si="218"/>
        <v>42023.818622685183</v>
      </c>
      <c r="T2776" s="15">
        <f t="shared" si="219"/>
        <v>42043.818622685183</v>
      </c>
      <c r="U2776">
        <f t="shared" si="215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216"/>
        <v>11</v>
      </c>
      <c r="P2777" s="9">
        <f t="shared" si="217"/>
        <v>42.22</v>
      </c>
      <c r="Q2777" s="11" t="s">
        <v>8313</v>
      </c>
      <c r="R2777" t="s">
        <v>8314</v>
      </c>
      <c r="S2777" s="15">
        <f t="shared" si="218"/>
        <v>42029.907858796301</v>
      </c>
      <c r="T2777" s="15">
        <f t="shared" si="219"/>
        <v>42064.907858796301</v>
      </c>
      <c r="U2777">
        <f t="shared" si="215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216"/>
        <v>19</v>
      </c>
      <c r="P2778" s="9">
        <f t="shared" si="217"/>
        <v>47.5</v>
      </c>
      <c r="Q2778" s="11" t="s">
        <v>8311</v>
      </c>
      <c r="R2778" t="s">
        <v>8356</v>
      </c>
      <c r="S2778" s="15">
        <f t="shared" si="218"/>
        <v>41117.900729166664</v>
      </c>
      <c r="T2778" s="15">
        <f t="shared" si="219"/>
        <v>41147.900729166664</v>
      </c>
      <c r="U2778">
        <f t="shared" si="215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216"/>
        <v>1</v>
      </c>
      <c r="P2779" s="9">
        <f t="shared" si="217"/>
        <v>41.89</v>
      </c>
      <c r="Q2779" s="11" t="s">
        <v>8308</v>
      </c>
      <c r="R2779" t="s">
        <v>8310</v>
      </c>
      <c r="S2779" s="15">
        <f t="shared" si="218"/>
        <v>42625.635636574079</v>
      </c>
      <c r="T2779" s="15">
        <f t="shared" si="219"/>
        <v>42660.635636574079</v>
      </c>
      <c r="U2779">
        <f t="shared" si="215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216"/>
        <v>125</v>
      </c>
      <c r="P2780" s="9">
        <f t="shared" si="217"/>
        <v>41.78</v>
      </c>
      <c r="Q2780" s="11" t="s">
        <v>8321</v>
      </c>
      <c r="R2780" t="s">
        <v>8322</v>
      </c>
      <c r="S2780" s="15">
        <f t="shared" si="218"/>
        <v>42425.576898148152</v>
      </c>
      <c r="T2780" s="15">
        <f t="shared" si="219"/>
        <v>42465.666666666672</v>
      </c>
      <c r="U2780">
        <f t="shared" si="215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216"/>
        <v>0</v>
      </c>
      <c r="P2781" s="9">
        <f t="shared" si="217"/>
        <v>53.71</v>
      </c>
      <c r="Q2781" s="11" t="s">
        <v>8323</v>
      </c>
      <c r="R2781" t="s">
        <v>8324</v>
      </c>
      <c r="S2781" s="15">
        <f t="shared" si="218"/>
        <v>41940.028287037036</v>
      </c>
      <c r="T2781" s="15">
        <f t="shared" si="219"/>
        <v>42000.0699537037</v>
      </c>
      <c r="U2781">
        <f t="shared" si="215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216"/>
        <v>6</v>
      </c>
      <c r="P2782" s="9">
        <f t="shared" si="217"/>
        <v>41.67</v>
      </c>
      <c r="Q2782" s="11" t="s">
        <v>8327</v>
      </c>
      <c r="R2782" t="s">
        <v>8350</v>
      </c>
      <c r="S2782" s="15">
        <f t="shared" si="218"/>
        <v>40937.679560185185</v>
      </c>
      <c r="T2782" s="15">
        <f t="shared" si="219"/>
        <v>40969.207638888889</v>
      </c>
      <c r="U2782">
        <f t="shared" si="215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216"/>
        <v>125</v>
      </c>
      <c r="P2783" s="9">
        <f t="shared" si="217"/>
        <v>53.57</v>
      </c>
      <c r="Q2783" s="11" t="s">
        <v>8311</v>
      </c>
      <c r="R2783" t="s">
        <v>8333</v>
      </c>
      <c r="S2783" s="15">
        <f t="shared" si="218"/>
        <v>41799.814340277779</v>
      </c>
      <c r="T2783" s="15">
        <f t="shared" si="219"/>
        <v>41834.814340277779</v>
      </c>
      <c r="U2783">
        <f t="shared" si="215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216"/>
        <v>4</v>
      </c>
      <c r="P2784" s="9">
        <f t="shared" si="217"/>
        <v>93.75</v>
      </c>
      <c r="Q2784" s="11" t="s">
        <v>8323</v>
      </c>
      <c r="R2784" t="s">
        <v>8326</v>
      </c>
      <c r="S2784" s="15">
        <f t="shared" si="218"/>
        <v>42808.640231481477</v>
      </c>
      <c r="T2784" s="15">
        <f t="shared" si="219"/>
        <v>42839.207638888889</v>
      </c>
      <c r="U2784">
        <f t="shared" si="215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216"/>
        <v>150</v>
      </c>
      <c r="P2785" s="9">
        <f t="shared" si="217"/>
        <v>41.67</v>
      </c>
      <c r="Q2785" s="11" t="s">
        <v>8323</v>
      </c>
      <c r="R2785" t="s">
        <v>8326</v>
      </c>
      <c r="S2785" s="15">
        <f t="shared" si="218"/>
        <v>42529.022013888884</v>
      </c>
      <c r="T2785" s="15">
        <f t="shared" si="219"/>
        <v>42566.901388888888</v>
      </c>
      <c r="U2785">
        <f t="shared" si="215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216"/>
        <v>124</v>
      </c>
      <c r="P2786" s="9">
        <f t="shared" si="217"/>
        <v>14.84</v>
      </c>
      <c r="Q2786" s="11" t="s">
        <v>8323</v>
      </c>
      <c r="R2786" t="s">
        <v>8324</v>
      </c>
      <c r="S2786" s="15">
        <f t="shared" si="218"/>
        <v>42334.468935185185</v>
      </c>
      <c r="T2786" s="15">
        <f t="shared" si="219"/>
        <v>42361.957638888889</v>
      </c>
      <c r="U2786">
        <f t="shared" si="215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216"/>
        <v>123</v>
      </c>
      <c r="P2787" s="9">
        <f t="shared" si="217"/>
        <v>46.13</v>
      </c>
      <c r="Q2787" s="11" t="s">
        <v>8323</v>
      </c>
      <c r="R2787" t="s">
        <v>8326</v>
      </c>
      <c r="S2787" s="15">
        <f t="shared" si="218"/>
        <v>42517.003368055557</v>
      </c>
      <c r="T2787" s="15">
        <f t="shared" si="219"/>
        <v>42547.003368055557</v>
      </c>
      <c r="U2787">
        <f t="shared" si="215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216"/>
        <v>7</v>
      </c>
      <c r="P2788" s="9">
        <f t="shared" si="217"/>
        <v>40.78</v>
      </c>
      <c r="Q2788" s="11" t="s">
        <v>8313</v>
      </c>
      <c r="R2788" t="s">
        <v>8351</v>
      </c>
      <c r="S2788" s="15">
        <f t="shared" si="218"/>
        <v>41791.057314814818</v>
      </c>
      <c r="T2788" s="15">
        <f t="shared" si="219"/>
        <v>41835.21597222222</v>
      </c>
      <c r="U2788">
        <f t="shared" si="215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216"/>
        <v>7</v>
      </c>
      <c r="P2789" s="9">
        <f t="shared" si="217"/>
        <v>72.400000000000006</v>
      </c>
      <c r="Q2789" s="11" t="s">
        <v>8323</v>
      </c>
      <c r="R2789" t="s">
        <v>8326</v>
      </c>
      <c r="S2789" s="15">
        <f t="shared" si="218"/>
        <v>42041.205000000002</v>
      </c>
      <c r="T2789" s="15">
        <f t="shared" si="219"/>
        <v>42086.16333333333</v>
      </c>
      <c r="U2789">
        <f t="shared" si="215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216"/>
        <v>10</v>
      </c>
      <c r="P2790" s="9">
        <f t="shared" si="217"/>
        <v>32.82</v>
      </c>
      <c r="Q2790" s="11" t="s">
        <v>8316</v>
      </c>
      <c r="R2790" t="s">
        <v>8344</v>
      </c>
      <c r="S2790" s="15">
        <f t="shared" si="218"/>
        <v>42371.355729166666</v>
      </c>
      <c r="T2790" s="15">
        <f t="shared" si="219"/>
        <v>42400.178472222222</v>
      </c>
      <c r="U2790">
        <f t="shared" si="215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216"/>
        <v>1</v>
      </c>
      <c r="P2791" s="9">
        <f t="shared" si="217"/>
        <v>120</v>
      </c>
      <c r="Q2791" s="11" t="s">
        <v>8321</v>
      </c>
      <c r="R2791" t="s">
        <v>8325</v>
      </c>
      <c r="S2791" s="15">
        <f t="shared" si="218"/>
        <v>42195.643865740742</v>
      </c>
      <c r="T2791" s="15">
        <f t="shared" si="219"/>
        <v>42236.837499999994</v>
      </c>
      <c r="U2791">
        <f t="shared" si="215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216"/>
        <v>2</v>
      </c>
      <c r="P2792" s="9">
        <f t="shared" si="217"/>
        <v>60</v>
      </c>
      <c r="Q2792" s="11" t="s">
        <v>8311</v>
      </c>
      <c r="R2792" t="s">
        <v>8352</v>
      </c>
      <c r="S2792" s="15">
        <f t="shared" si="218"/>
        <v>41614.563194444447</v>
      </c>
      <c r="T2792" s="15">
        <f t="shared" si="219"/>
        <v>41644.563194444447</v>
      </c>
      <c r="U2792">
        <f t="shared" si="215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216"/>
        <v>103</v>
      </c>
      <c r="P2793" s="9">
        <f t="shared" si="217"/>
        <v>24</v>
      </c>
      <c r="Q2793" s="11" t="s">
        <v>8327</v>
      </c>
      <c r="R2793" t="s">
        <v>8330</v>
      </c>
      <c r="S2793" s="15">
        <f t="shared" si="218"/>
        <v>42788.2502662037</v>
      </c>
      <c r="T2793" s="15">
        <f t="shared" si="219"/>
        <v>42818.208599537036</v>
      </c>
      <c r="U2793">
        <f t="shared" si="215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216"/>
        <v>1</v>
      </c>
      <c r="P2794" s="9">
        <f t="shared" si="217"/>
        <v>35.9</v>
      </c>
      <c r="Q2794" s="11" t="s">
        <v>8321</v>
      </c>
      <c r="R2794" t="s">
        <v>8337</v>
      </c>
      <c r="S2794" s="15">
        <f t="shared" si="218"/>
        <v>41933.586157407408</v>
      </c>
      <c r="T2794" s="15">
        <f t="shared" si="219"/>
        <v>41975.627824074079</v>
      </c>
      <c r="U2794">
        <f t="shared" si="215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216"/>
        <v>1</v>
      </c>
      <c r="P2795" s="9">
        <f t="shared" si="217"/>
        <v>71.599999999999994</v>
      </c>
      <c r="Q2795" s="11" t="s">
        <v>8308</v>
      </c>
      <c r="R2795" t="s">
        <v>8315</v>
      </c>
      <c r="S2795" s="15">
        <f t="shared" si="218"/>
        <v>42695.624340277776</v>
      </c>
      <c r="T2795" s="15">
        <f t="shared" si="219"/>
        <v>42725.624340277776</v>
      </c>
      <c r="U2795">
        <f t="shared" si="215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216"/>
        <v>18</v>
      </c>
      <c r="P2796" s="9">
        <f t="shared" si="217"/>
        <v>25.57</v>
      </c>
      <c r="Q2796" s="11" t="s">
        <v>8323</v>
      </c>
      <c r="R2796" t="s">
        <v>8326</v>
      </c>
      <c r="S2796" s="15">
        <f t="shared" si="218"/>
        <v>41833.089756944442</v>
      </c>
      <c r="T2796" s="15">
        <f t="shared" si="219"/>
        <v>41863.079143518517</v>
      </c>
      <c r="U2796">
        <f t="shared" si="215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216"/>
        <v>101</v>
      </c>
      <c r="P2797" s="9">
        <f t="shared" si="217"/>
        <v>59.17</v>
      </c>
      <c r="Q2797" s="11" t="s">
        <v>8323</v>
      </c>
      <c r="R2797" t="s">
        <v>8326</v>
      </c>
      <c r="S2797" s="15">
        <f t="shared" si="218"/>
        <v>42230.662731481483</v>
      </c>
      <c r="T2797" s="15">
        <f t="shared" si="219"/>
        <v>42245.165972222225</v>
      </c>
      <c r="U2797">
        <f t="shared" si="215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216"/>
        <v>102</v>
      </c>
      <c r="P2798" s="9">
        <f t="shared" si="217"/>
        <v>25.21</v>
      </c>
      <c r="Q2798" s="11" t="s">
        <v>8308</v>
      </c>
      <c r="R2798" t="s">
        <v>8315</v>
      </c>
      <c r="S2798" s="15">
        <f t="shared" si="218"/>
        <v>41989.913136574076</v>
      </c>
      <c r="T2798" s="15">
        <f t="shared" si="219"/>
        <v>42019.913136574076</v>
      </c>
      <c r="U2798">
        <f t="shared" si="215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216"/>
        <v>70</v>
      </c>
      <c r="P2799" s="9">
        <f t="shared" si="217"/>
        <v>39</v>
      </c>
      <c r="Q2799" s="11" t="s">
        <v>8311</v>
      </c>
      <c r="R2799" t="s">
        <v>8352</v>
      </c>
      <c r="S2799" s="15">
        <f t="shared" si="218"/>
        <v>41663.780300925922</v>
      </c>
      <c r="T2799" s="15">
        <f t="shared" si="219"/>
        <v>41693.780300925922</v>
      </c>
      <c r="U2799">
        <f t="shared" si="215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216"/>
        <v>100</v>
      </c>
      <c r="P2800" s="9">
        <f t="shared" si="217"/>
        <v>35.1</v>
      </c>
      <c r="Q2800" s="11" t="s">
        <v>8323</v>
      </c>
      <c r="R2800" t="s">
        <v>8335</v>
      </c>
      <c r="S2800" s="15">
        <f t="shared" si="218"/>
        <v>42167.534791666665</v>
      </c>
      <c r="T2800" s="15">
        <f t="shared" si="219"/>
        <v>42196.165972222225</v>
      </c>
      <c r="U2800">
        <f t="shared" si="215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216"/>
        <v>0</v>
      </c>
      <c r="P2801" s="9">
        <f t="shared" si="217"/>
        <v>116.67</v>
      </c>
      <c r="Q2801" s="11" t="s">
        <v>8308</v>
      </c>
      <c r="R2801" t="s">
        <v>8342</v>
      </c>
      <c r="S2801" s="15">
        <f t="shared" si="218"/>
        <v>42474.637824074074</v>
      </c>
      <c r="T2801" s="15">
        <f t="shared" si="219"/>
        <v>42504.637824074074</v>
      </c>
      <c r="U2801">
        <f t="shared" si="215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216"/>
        <v>4</v>
      </c>
      <c r="P2802" s="9">
        <f t="shared" si="217"/>
        <v>26.92</v>
      </c>
      <c r="Q2802" s="11" t="s">
        <v>8311</v>
      </c>
      <c r="R2802" t="s">
        <v>8349</v>
      </c>
      <c r="S2802" s="15">
        <f t="shared" si="218"/>
        <v>41671.936863425923</v>
      </c>
      <c r="T2802" s="15">
        <f t="shared" si="219"/>
        <v>41687</v>
      </c>
      <c r="U2802">
        <f t="shared" si="215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216"/>
        <v>140</v>
      </c>
      <c r="P2803" s="9">
        <f t="shared" si="217"/>
        <v>35</v>
      </c>
      <c r="Q2803" s="11" t="s">
        <v>8323</v>
      </c>
      <c r="R2803" t="s">
        <v>8326</v>
      </c>
      <c r="S2803" s="15">
        <f t="shared" si="218"/>
        <v>42088.911354166667</v>
      </c>
      <c r="T2803" s="15">
        <f t="shared" si="219"/>
        <v>42118.911354166667</v>
      </c>
      <c r="U2803">
        <f t="shared" si="215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216"/>
        <v>16</v>
      </c>
      <c r="P2804" s="9">
        <f t="shared" si="217"/>
        <v>29.17</v>
      </c>
      <c r="Q2804" s="11" t="s">
        <v>8323</v>
      </c>
      <c r="R2804" t="s">
        <v>8326</v>
      </c>
      <c r="S2804" s="15">
        <f t="shared" si="218"/>
        <v>42041.581307870365</v>
      </c>
      <c r="T2804" s="15">
        <f t="shared" si="219"/>
        <v>42071.539641203708</v>
      </c>
      <c r="U2804">
        <f t="shared" si="215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216"/>
        <v>0</v>
      </c>
      <c r="P2805" s="9">
        <f t="shared" si="217"/>
        <v>38.44</v>
      </c>
      <c r="Q2805" s="11" t="s">
        <v>8308</v>
      </c>
      <c r="R2805" t="s">
        <v>8342</v>
      </c>
      <c r="S2805" s="15">
        <f t="shared" si="218"/>
        <v>41963.050127314811</v>
      </c>
      <c r="T2805" s="15">
        <f t="shared" si="219"/>
        <v>42022.05</v>
      </c>
      <c r="U2805">
        <f t="shared" si="215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216"/>
        <v>0</v>
      </c>
      <c r="P2806" s="9">
        <f t="shared" si="217"/>
        <v>69</v>
      </c>
      <c r="Q2806" s="11" t="s">
        <v>8321</v>
      </c>
      <c r="R2806" t="s">
        <v>8325</v>
      </c>
      <c r="S2806" s="15">
        <f t="shared" si="218"/>
        <v>42556.690706018519</v>
      </c>
      <c r="T2806" s="15">
        <f t="shared" si="219"/>
        <v>42616.690706018519</v>
      </c>
      <c r="U2806">
        <f t="shared" si="215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216"/>
        <v>38</v>
      </c>
      <c r="P2807" s="9">
        <f t="shared" si="217"/>
        <v>69</v>
      </c>
      <c r="Q2807" s="11" t="s">
        <v>8327</v>
      </c>
      <c r="R2807" t="s">
        <v>8350</v>
      </c>
      <c r="S2807" s="15">
        <f t="shared" si="218"/>
        <v>40312.915578703702</v>
      </c>
      <c r="T2807" s="15">
        <f t="shared" si="219"/>
        <v>40354.897222222222</v>
      </c>
      <c r="U2807">
        <f t="shared" si="215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216"/>
        <v>6</v>
      </c>
      <c r="P2808" s="9">
        <f t="shared" si="217"/>
        <v>37.89</v>
      </c>
      <c r="Q2808" s="11" t="s">
        <v>8308</v>
      </c>
      <c r="R2808" t="s">
        <v>8342</v>
      </c>
      <c r="S2808" s="15">
        <f t="shared" si="218"/>
        <v>42532.774745370371</v>
      </c>
      <c r="T2808" s="15">
        <f t="shared" si="219"/>
        <v>42552.774745370371</v>
      </c>
      <c r="U2808">
        <f t="shared" si="215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216"/>
        <v>113</v>
      </c>
      <c r="P2809" s="9">
        <f t="shared" si="217"/>
        <v>20</v>
      </c>
      <c r="Q2809" s="11" t="s">
        <v>8323</v>
      </c>
      <c r="R2809" t="s">
        <v>8326</v>
      </c>
      <c r="S2809" s="15">
        <f t="shared" si="218"/>
        <v>41918.880833333329</v>
      </c>
      <c r="T2809" s="15">
        <f t="shared" si="219"/>
        <v>41946</v>
      </c>
      <c r="U2809">
        <f t="shared" si="215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216"/>
        <v>8</v>
      </c>
      <c r="P2810" s="9">
        <f t="shared" si="217"/>
        <v>37.56</v>
      </c>
      <c r="Q2810" s="11" t="s">
        <v>8321</v>
      </c>
      <c r="R2810" t="s">
        <v>8337</v>
      </c>
      <c r="S2810" s="15">
        <f t="shared" si="218"/>
        <v>42200.542268518519</v>
      </c>
      <c r="T2810" s="15">
        <f t="shared" si="219"/>
        <v>42227.542268518519</v>
      </c>
      <c r="U2810">
        <f t="shared" si="215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216"/>
        <v>1</v>
      </c>
      <c r="P2811" s="9">
        <f t="shared" si="217"/>
        <v>67</v>
      </c>
      <c r="Q2811" s="11" t="s">
        <v>8321</v>
      </c>
      <c r="R2811" t="s">
        <v>8339</v>
      </c>
      <c r="S2811" s="15">
        <f t="shared" si="218"/>
        <v>40949.98364583333</v>
      </c>
      <c r="T2811" s="15">
        <f t="shared" si="219"/>
        <v>41009.941979166666</v>
      </c>
      <c r="U2811">
        <f t="shared" si="215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216"/>
        <v>7</v>
      </c>
      <c r="P2812" s="9">
        <f t="shared" si="217"/>
        <v>83.75</v>
      </c>
      <c r="Q2812" s="11" t="s">
        <v>8313</v>
      </c>
      <c r="R2812" t="s">
        <v>8314</v>
      </c>
      <c r="S2812" s="15">
        <f t="shared" si="218"/>
        <v>41905.95684027778</v>
      </c>
      <c r="T2812" s="15">
        <f t="shared" si="219"/>
        <v>41941.95684027778</v>
      </c>
      <c r="U2812">
        <f t="shared" si="215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216"/>
        <v>1</v>
      </c>
      <c r="P2813" s="9">
        <f t="shared" si="217"/>
        <v>55.83</v>
      </c>
      <c r="Q2813" s="11" t="s">
        <v>8319</v>
      </c>
      <c r="R2813" t="s">
        <v>8345</v>
      </c>
      <c r="S2813" s="15">
        <f t="shared" si="218"/>
        <v>42536.862800925926</v>
      </c>
      <c r="T2813" s="15">
        <f t="shared" si="219"/>
        <v>42566.862800925926</v>
      </c>
      <c r="U2813">
        <f t="shared" si="215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216"/>
        <v>0</v>
      </c>
      <c r="P2814" s="9">
        <f t="shared" si="217"/>
        <v>55.83</v>
      </c>
      <c r="Q2814" s="11" t="s">
        <v>8323</v>
      </c>
      <c r="R2814" t="s">
        <v>8324</v>
      </c>
      <c r="S2814" s="15">
        <f t="shared" si="218"/>
        <v>42245.274699074071</v>
      </c>
      <c r="T2814" s="15">
        <f t="shared" si="219"/>
        <v>42275.274699074071</v>
      </c>
      <c r="U2814">
        <f t="shared" si="215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216"/>
        <v>3</v>
      </c>
      <c r="P2815" s="9">
        <f t="shared" si="217"/>
        <v>20.88</v>
      </c>
      <c r="Q2815" s="11" t="s">
        <v>8323</v>
      </c>
      <c r="R2815" t="s">
        <v>8324</v>
      </c>
      <c r="S2815" s="15">
        <f t="shared" si="218"/>
        <v>42690.733437499999</v>
      </c>
      <c r="T2815" s="15">
        <f t="shared" si="219"/>
        <v>42711.733437499999</v>
      </c>
      <c r="U2815">
        <f t="shared" ref="U2815:U2878" si="220">YEAR(S2815)</f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216"/>
        <v>2</v>
      </c>
      <c r="P2816" s="9">
        <f t="shared" si="217"/>
        <v>55</v>
      </c>
      <c r="Q2816" s="11" t="s">
        <v>8327</v>
      </c>
      <c r="R2816" t="s">
        <v>8350</v>
      </c>
      <c r="S2816" s="15">
        <f t="shared" si="218"/>
        <v>41934.959756944445</v>
      </c>
      <c r="T2816" s="15">
        <f t="shared" si="219"/>
        <v>41965.001423611116</v>
      </c>
      <c r="U2816">
        <f t="shared" si="220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216"/>
        <v>11</v>
      </c>
      <c r="P2817" s="9">
        <f t="shared" si="217"/>
        <v>21.8</v>
      </c>
      <c r="Q2817" s="11" t="s">
        <v>8327</v>
      </c>
      <c r="R2817" t="s">
        <v>8350</v>
      </c>
      <c r="S2817" s="15">
        <f t="shared" si="218"/>
        <v>41288.942928240744</v>
      </c>
      <c r="T2817" s="15">
        <f t="shared" si="219"/>
        <v>41318.942928240744</v>
      </c>
      <c r="U2817">
        <f t="shared" si="220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216"/>
        <v>11</v>
      </c>
      <c r="P2818" s="9">
        <f t="shared" si="217"/>
        <v>81.58</v>
      </c>
      <c r="Q2818" s="11" t="s">
        <v>8308</v>
      </c>
      <c r="R2818" t="s">
        <v>8342</v>
      </c>
      <c r="S2818" s="15">
        <f t="shared" si="218"/>
        <v>42318.925532407404</v>
      </c>
      <c r="T2818" s="15">
        <f t="shared" si="219"/>
        <v>42348.925532407404</v>
      </c>
      <c r="U2818">
        <f t="shared" si="220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221">ROUND(E2819/D2819*100,0)</f>
        <v>4</v>
      </c>
      <c r="P2819" s="9">
        <f t="shared" ref="P2819:P2882" si="222">IFERROR(ROUND(E2819/L2819,2),0)</f>
        <v>108.33</v>
      </c>
      <c r="Q2819" s="11" t="s">
        <v>8321</v>
      </c>
      <c r="R2819" t="s">
        <v>8325</v>
      </c>
      <c r="S2819" s="15">
        <f t="shared" ref="S2819:S2882" si="223">(((J2819/60)/60)/24)+DATE(1970,1,1)</f>
        <v>42052.83530092593</v>
      </c>
      <c r="T2819" s="15">
        <f t="shared" ref="T2819:T2882" si="224">(((I2819/60)/60)/24)+DATE(1970,1,1)</f>
        <v>42082.793634259258</v>
      </c>
      <c r="U2819">
        <f t="shared" si="220"/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221"/>
        <v>3</v>
      </c>
      <c r="P2820" s="9">
        <f t="shared" si="222"/>
        <v>32.5</v>
      </c>
      <c r="Q2820" s="11" t="s">
        <v>8321</v>
      </c>
      <c r="R2820" t="s">
        <v>8325</v>
      </c>
      <c r="S2820" s="15">
        <f t="shared" si="223"/>
        <v>42216.977812500001</v>
      </c>
      <c r="T2820" s="15">
        <f t="shared" si="224"/>
        <v>42246.227777777778</v>
      </c>
      <c r="U2820">
        <f t="shared" si="220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221"/>
        <v>5</v>
      </c>
      <c r="P2821" s="9">
        <f t="shared" si="222"/>
        <v>27.08</v>
      </c>
      <c r="Q2821" s="11" t="s">
        <v>8327</v>
      </c>
      <c r="R2821" t="s">
        <v>8350</v>
      </c>
      <c r="S2821" s="15">
        <f t="shared" si="223"/>
        <v>41577.561284722222</v>
      </c>
      <c r="T2821" s="15">
        <f t="shared" si="224"/>
        <v>41607.602951388886</v>
      </c>
      <c r="U2821">
        <f t="shared" si="220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221"/>
        <v>7</v>
      </c>
      <c r="P2822" s="9">
        <f t="shared" si="222"/>
        <v>108.33</v>
      </c>
      <c r="Q2822" s="11" t="s">
        <v>8319</v>
      </c>
      <c r="R2822" t="s">
        <v>8345</v>
      </c>
      <c r="S2822" s="15">
        <f t="shared" si="223"/>
        <v>42223.108865740738</v>
      </c>
      <c r="T2822" s="15">
        <f t="shared" si="224"/>
        <v>42253.108865740738</v>
      </c>
      <c r="U2822">
        <f t="shared" si="220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221"/>
        <v>5</v>
      </c>
      <c r="P2823" s="9">
        <f t="shared" si="222"/>
        <v>24.62</v>
      </c>
      <c r="Q2823" s="11" t="s">
        <v>8311</v>
      </c>
      <c r="R2823" t="s">
        <v>8348</v>
      </c>
      <c r="S2823" s="15">
        <f t="shared" si="223"/>
        <v>41947.063645833332</v>
      </c>
      <c r="T2823" s="15">
        <f t="shared" si="224"/>
        <v>41977.063645833332</v>
      </c>
      <c r="U2823">
        <f t="shared" si="220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221"/>
        <v>160</v>
      </c>
      <c r="P2824" s="9">
        <f t="shared" si="222"/>
        <v>40</v>
      </c>
      <c r="Q2824" s="11" t="s">
        <v>8323</v>
      </c>
      <c r="R2824" t="s">
        <v>8326</v>
      </c>
      <c r="S2824" s="15">
        <f t="shared" si="223"/>
        <v>42460.94222222222</v>
      </c>
      <c r="T2824" s="15">
        <f t="shared" si="224"/>
        <v>42481.94222222222</v>
      </c>
      <c r="U2824">
        <f t="shared" si="220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221"/>
        <v>32</v>
      </c>
      <c r="P2825" s="9">
        <f t="shared" si="222"/>
        <v>29.09</v>
      </c>
      <c r="Q2825" s="11" t="s">
        <v>8323</v>
      </c>
      <c r="R2825" t="s">
        <v>8326</v>
      </c>
      <c r="S2825" s="15">
        <f t="shared" si="223"/>
        <v>42493.546851851846</v>
      </c>
      <c r="T2825" s="15">
        <f t="shared" si="224"/>
        <v>42523.546851851846</v>
      </c>
      <c r="U2825">
        <f t="shared" si="220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221"/>
        <v>106</v>
      </c>
      <c r="P2826" s="9">
        <f t="shared" si="222"/>
        <v>22.64</v>
      </c>
      <c r="Q2826" s="11" t="s">
        <v>8327</v>
      </c>
      <c r="R2826" t="s">
        <v>8329</v>
      </c>
      <c r="S2826" s="15">
        <f t="shared" si="223"/>
        <v>42194.751678240747</v>
      </c>
      <c r="T2826" s="15">
        <f t="shared" si="224"/>
        <v>42208.751678240747</v>
      </c>
      <c r="U2826">
        <f t="shared" si="220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221"/>
        <v>4</v>
      </c>
      <c r="P2827" s="9">
        <f t="shared" si="222"/>
        <v>26.33</v>
      </c>
      <c r="Q2827" s="11" t="s">
        <v>8323</v>
      </c>
      <c r="R2827" t="s">
        <v>8326</v>
      </c>
      <c r="S2827" s="15">
        <f t="shared" si="223"/>
        <v>42278.664965277778</v>
      </c>
      <c r="T2827" s="15">
        <f t="shared" si="224"/>
        <v>42308.664965277778</v>
      </c>
      <c r="U2827">
        <f t="shared" si="220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221"/>
        <v>104</v>
      </c>
      <c r="P2828" s="9">
        <f t="shared" si="222"/>
        <v>52</v>
      </c>
      <c r="Q2828" s="11" t="s">
        <v>8323</v>
      </c>
      <c r="R2828" t="s">
        <v>8326</v>
      </c>
      <c r="S2828" s="15">
        <f t="shared" si="223"/>
        <v>41921.279976851853</v>
      </c>
      <c r="T2828" s="15">
        <f t="shared" si="224"/>
        <v>41939.125</v>
      </c>
      <c r="U2828">
        <f t="shared" si="220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221"/>
        <v>4</v>
      </c>
      <c r="P2829" s="9">
        <f t="shared" si="222"/>
        <v>23.92</v>
      </c>
      <c r="Q2829" s="11" t="s">
        <v>8323</v>
      </c>
      <c r="R2829" t="s">
        <v>8326</v>
      </c>
      <c r="S2829" s="15">
        <f t="shared" si="223"/>
        <v>41858.007071759261</v>
      </c>
      <c r="T2829" s="15">
        <f t="shared" si="224"/>
        <v>41888.007071759261</v>
      </c>
      <c r="U2829">
        <f t="shared" si="220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221"/>
        <v>103</v>
      </c>
      <c r="P2830" s="9">
        <f t="shared" si="222"/>
        <v>28.18</v>
      </c>
      <c r="Q2830" s="11" t="s">
        <v>8327</v>
      </c>
      <c r="R2830" t="s">
        <v>8331</v>
      </c>
      <c r="S2830" s="15">
        <f t="shared" si="223"/>
        <v>40927.473460648151</v>
      </c>
      <c r="T2830" s="15">
        <f t="shared" si="224"/>
        <v>40953.825694444444</v>
      </c>
      <c r="U2830">
        <f t="shared" si="220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221"/>
        <v>0</v>
      </c>
      <c r="P2831" s="9">
        <f t="shared" si="222"/>
        <v>103.33</v>
      </c>
      <c r="Q2831" s="11" t="s">
        <v>8316</v>
      </c>
      <c r="R2831" t="s">
        <v>8334</v>
      </c>
      <c r="S2831" s="15">
        <f t="shared" si="223"/>
        <v>42712.300567129627</v>
      </c>
      <c r="T2831" s="15">
        <f t="shared" si="224"/>
        <v>42742.300567129627</v>
      </c>
      <c r="U2831">
        <f t="shared" si="220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221"/>
        <v>1</v>
      </c>
      <c r="P2832" s="9">
        <f t="shared" si="222"/>
        <v>34.44</v>
      </c>
      <c r="Q2832" s="11" t="s">
        <v>8319</v>
      </c>
      <c r="R2832" t="s">
        <v>8345</v>
      </c>
      <c r="S2832" s="15">
        <f t="shared" si="223"/>
        <v>41909.892453703702</v>
      </c>
      <c r="T2832" s="15">
        <f t="shared" si="224"/>
        <v>41939.892453703702</v>
      </c>
      <c r="U2832">
        <f t="shared" si="220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221"/>
        <v>103</v>
      </c>
      <c r="P2833" s="9">
        <f t="shared" si="222"/>
        <v>18.239999999999998</v>
      </c>
      <c r="Q2833" s="11" t="s">
        <v>8308</v>
      </c>
      <c r="R2833" t="s">
        <v>8309</v>
      </c>
      <c r="S2833" s="15">
        <f t="shared" si="223"/>
        <v>42045.031851851847</v>
      </c>
      <c r="T2833" s="15">
        <f t="shared" si="224"/>
        <v>42074.99018518519</v>
      </c>
      <c r="U2833">
        <f t="shared" si="220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221"/>
        <v>0</v>
      </c>
      <c r="P2834" s="9">
        <f t="shared" si="222"/>
        <v>76.25</v>
      </c>
      <c r="Q2834" s="11" t="s">
        <v>8308</v>
      </c>
      <c r="R2834" t="s">
        <v>8310</v>
      </c>
      <c r="S2834" s="15">
        <f t="shared" si="223"/>
        <v>41857.854189814818</v>
      </c>
      <c r="T2834" s="15">
        <f t="shared" si="224"/>
        <v>41887.854189814818</v>
      </c>
      <c r="U2834">
        <f t="shared" si="220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221"/>
        <v>20</v>
      </c>
      <c r="P2835" s="9">
        <f t="shared" si="222"/>
        <v>21.57</v>
      </c>
      <c r="Q2835" s="11" t="s">
        <v>8327</v>
      </c>
      <c r="R2835" t="s">
        <v>8328</v>
      </c>
      <c r="S2835" s="15">
        <f t="shared" si="223"/>
        <v>40759.860532407409</v>
      </c>
      <c r="T2835" s="15">
        <f t="shared" si="224"/>
        <v>40792.860532407409</v>
      </c>
      <c r="U2835">
        <f t="shared" si="220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221"/>
        <v>2</v>
      </c>
      <c r="P2836" s="9">
        <f t="shared" si="222"/>
        <v>50.17</v>
      </c>
      <c r="Q2836" s="11" t="s">
        <v>8321</v>
      </c>
      <c r="R2836" t="s">
        <v>8339</v>
      </c>
      <c r="S2836" s="15">
        <f t="shared" si="223"/>
        <v>42177.491388888884</v>
      </c>
      <c r="T2836" s="15">
        <f t="shared" si="224"/>
        <v>42237.491388888884</v>
      </c>
      <c r="U2836">
        <f t="shared" si="220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221"/>
        <v>3</v>
      </c>
      <c r="P2837" s="9">
        <f t="shared" si="222"/>
        <v>150.5</v>
      </c>
      <c r="Q2837" s="11" t="s">
        <v>8308</v>
      </c>
      <c r="R2837" t="s">
        <v>8342</v>
      </c>
      <c r="S2837" s="15">
        <f t="shared" si="223"/>
        <v>42631.769513888896</v>
      </c>
      <c r="T2837" s="15">
        <f t="shared" si="224"/>
        <v>42691.811180555553</v>
      </c>
      <c r="U2837">
        <f t="shared" si="220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221"/>
        <v>100</v>
      </c>
      <c r="P2838" s="9">
        <f t="shared" si="222"/>
        <v>37.630000000000003</v>
      </c>
      <c r="Q2838" s="11" t="s">
        <v>8327</v>
      </c>
      <c r="R2838" t="s">
        <v>8331</v>
      </c>
      <c r="S2838" s="15">
        <f t="shared" si="223"/>
        <v>41169.845590277779</v>
      </c>
      <c r="T2838" s="15">
        <f t="shared" si="224"/>
        <v>41199.845590277779</v>
      </c>
      <c r="U2838">
        <f t="shared" si="220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221"/>
        <v>241</v>
      </c>
      <c r="P2839" s="9">
        <f t="shared" si="222"/>
        <v>23.15</v>
      </c>
      <c r="Q2839" s="11" t="s">
        <v>8327</v>
      </c>
      <c r="R2839" t="s">
        <v>8328</v>
      </c>
      <c r="S2839" s="15">
        <f t="shared" si="223"/>
        <v>40772.848749999997</v>
      </c>
      <c r="T2839" s="15">
        <f t="shared" si="224"/>
        <v>40813.207638888889</v>
      </c>
      <c r="U2839">
        <f t="shared" si="220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221"/>
        <v>12</v>
      </c>
      <c r="P2840" s="9">
        <f t="shared" si="222"/>
        <v>75.25</v>
      </c>
      <c r="Q2840" s="11" t="s">
        <v>8323</v>
      </c>
      <c r="R2840" t="s">
        <v>8326</v>
      </c>
      <c r="S2840" s="15">
        <f t="shared" si="223"/>
        <v>41869.798726851855</v>
      </c>
      <c r="T2840" s="15">
        <f t="shared" si="224"/>
        <v>41929.798726851855</v>
      </c>
      <c r="U2840">
        <f t="shared" si="220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221"/>
        <v>1</v>
      </c>
      <c r="P2841" s="9">
        <f t="shared" si="222"/>
        <v>300</v>
      </c>
      <c r="Q2841" s="11" t="s">
        <v>8308</v>
      </c>
      <c r="R2841" t="s">
        <v>8342</v>
      </c>
      <c r="S2841" s="15">
        <f t="shared" si="223"/>
        <v>41831.716874999998</v>
      </c>
      <c r="T2841" s="15">
        <f t="shared" si="224"/>
        <v>41876.716874999998</v>
      </c>
      <c r="U2841">
        <f t="shared" si="220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221"/>
        <v>100</v>
      </c>
      <c r="P2842" s="9">
        <f t="shared" si="222"/>
        <v>18.75</v>
      </c>
      <c r="Q2842" s="11" t="s">
        <v>8327</v>
      </c>
      <c r="R2842" t="s">
        <v>8336</v>
      </c>
      <c r="S2842" s="15">
        <f t="shared" si="223"/>
        <v>42078.792048611111</v>
      </c>
      <c r="T2842" s="15">
        <f t="shared" si="224"/>
        <v>42108.792048611111</v>
      </c>
      <c r="U2842">
        <f t="shared" si="220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221"/>
        <v>100</v>
      </c>
      <c r="P2843" s="9">
        <f t="shared" si="222"/>
        <v>30</v>
      </c>
      <c r="Q2843" s="11" t="s">
        <v>8327</v>
      </c>
      <c r="R2843" t="s">
        <v>8336</v>
      </c>
      <c r="S2843" s="15">
        <f t="shared" si="223"/>
        <v>42021.832280092596</v>
      </c>
      <c r="T2843" s="15">
        <f t="shared" si="224"/>
        <v>42051.832280092596</v>
      </c>
      <c r="U2843">
        <f t="shared" si="220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221"/>
        <v>100</v>
      </c>
      <c r="P2844" s="9">
        <f t="shared" si="222"/>
        <v>27.27</v>
      </c>
      <c r="Q2844" s="11" t="s">
        <v>8327</v>
      </c>
      <c r="R2844" t="s">
        <v>8331</v>
      </c>
      <c r="S2844" s="15">
        <f t="shared" si="223"/>
        <v>41634.797013888885</v>
      </c>
      <c r="T2844" s="15">
        <f t="shared" si="224"/>
        <v>41670.792361111111</v>
      </c>
      <c r="U2844">
        <f t="shared" si="220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221"/>
        <v>100</v>
      </c>
      <c r="P2845" s="9">
        <f t="shared" si="222"/>
        <v>27.27</v>
      </c>
      <c r="Q2845" s="11" t="s">
        <v>8327</v>
      </c>
      <c r="R2845" t="s">
        <v>8328</v>
      </c>
      <c r="S2845" s="15">
        <f t="shared" si="223"/>
        <v>41365.928159722222</v>
      </c>
      <c r="T2845" s="15">
        <f t="shared" si="224"/>
        <v>41379.928159722222</v>
      </c>
      <c r="U2845">
        <f t="shared" si="220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221"/>
        <v>3</v>
      </c>
      <c r="P2846" s="9">
        <f t="shared" si="222"/>
        <v>300</v>
      </c>
      <c r="Q2846" s="11" t="s">
        <v>8308</v>
      </c>
      <c r="R2846" t="s">
        <v>8342</v>
      </c>
      <c r="S2846" s="15">
        <f t="shared" si="223"/>
        <v>42327.825289351851</v>
      </c>
      <c r="T2846" s="15">
        <f t="shared" si="224"/>
        <v>42377.82430555555</v>
      </c>
      <c r="U2846">
        <f t="shared" si="220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221"/>
        <v>50</v>
      </c>
      <c r="P2847" s="9">
        <f t="shared" si="222"/>
        <v>60</v>
      </c>
      <c r="Q2847" s="11" t="s">
        <v>8323</v>
      </c>
      <c r="R2847" t="s">
        <v>8326</v>
      </c>
      <c r="S2847" s="15">
        <f t="shared" si="223"/>
        <v>42370.007766203707</v>
      </c>
      <c r="T2847" s="15">
        <f t="shared" si="224"/>
        <v>42398.981944444444</v>
      </c>
      <c r="U2847">
        <f t="shared" si="220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221"/>
        <v>100</v>
      </c>
      <c r="P2848" s="9">
        <f t="shared" si="222"/>
        <v>30</v>
      </c>
      <c r="Q2848" s="11" t="s">
        <v>8323</v>
      </c>
      <c r="R2848" t="s">
        <v>8335</v>
      </c>
      <c r="S2848" s="15">
        <f t="shared" si="223"/>
        <v>42013.15253472222</v>
      </c>
      <c r="T2848" s="15">
        <f t="shared" si="224"/>
        <v>42028.125</v>
      </c>
      <c r="U2848">
        <f t="shared" si="220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221"/>
        <v>12</v>
      </c>
      <c r="P2849" s="9">
        <f t="shared" si="222"/>
        <v>25</v>
      </c>
      <c r="Q2849" s="11" t="s">
        <v>8323</v>
      </c>
      <c r="R2849" t="s">
        <v>8324</v>
      </c>
      <c r="S2849" s="15">
        <f t="shared" si="223"/>
        <v>42171.383530092593</v>
      </c>
      <c r="T2849" s="15">
        <f t="shared" si="224"/>
        <v>42201.330555555556</v>
      </c>
      <c r="U2849">
        <f t="shared" si="220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221"/>
        <v>3</v>
      </c>
      <c r="P2850" s="9">
        <f t="shared" si="222"/>
        <v>300</v>
      </c>
      <c r="Q2850" s="11" t="s">
        <v>8323</v>
      </c>
      <c r="R2850" t="s">
        <v>8324</v>
      </c>
      <c r="S2850" s="15">
        <f t="shared" si="223"/>
        <v>42496.447071759263</v>
      </c>
      <c r="T2850" s="15">
        <f t="shared" si="224"/>
        <v>42526.447071759263</v>
      </c>
      <c r="U2850">
        <f t="shared" si="220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221"/>
        <v>60</v>
      </c>
      <c r="P2851" s="9">
        <f t="shared" si="222"/>
        <v>60</v>
      </c>
      <c r="Q2851" s="11" t="s">
        <v>8323</v>
      </c>
      <c r="R2851" t="s">
        <v>8326</v>
      </c>
      <c r="S2851" s="15">
        <f t="shared" si="223"/>
        <v>42305.670914351853</v>
      </c>
      <c r="T2851" s="15">
        <f t="shared" si="224"/>
        <v>42339.249305555553</v>
      </c>
      <c r="U2851">
        <f t="shared" si="220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221"/>
        <v>1</v>
      </c>
      <c r="P2852" s="9">
        <f t="shared" si="222"/>
        <v>99.33</v>
      </c>
      <c r="Q2852" s="11" t="s">
        <v>8308</v>
      </c>
      <c r="R2852" t="s">
        <v>8310</v>
      </c>
      <c r="S2852" s="15">
        <f t="shared" si="223"/>
        <v>42634.900046296301</v>
      </c>
      <c r="T2852" s="15">
        <f t="shared" si="224"/>
        <v>42674.900046296301</v>
      </c>
      <c r="U2852">
        <f t="shared" si="220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221"/>
        <v>1</v>
      </c>
      <c r="P2853" s="9">
        <f t="shared" si="222"/>
        <v>49.67</v>
      </c>
      <c r="Q2853" s="11" t="s">
        <v>8308</v>
      </c>
      <c r="R2853" t="s">
        <v>8310</v>
      </c>
      <c r="S2853" s="15">
        <f t="shared" si="223"/>
        <v>42637.016736111109</v>
      </c>
      <c r="T2853" s="15">
        <f t="shared" si="224"/>
        <v>42669.165972222225</v>
      </c>
      <c r="U2853">
        <f t="shared" si="220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221"/>
        <v>24</v>
      </c>
      <c r="P2854" s="9">
        <f t="shared" si="222"/>
        <v>24.33</v>
      </c>
      <c r="Q2854" s="11" t="s">
        <v>8323</v>
      </c>
      <c r="R2854" t="s">
        <v>8326</v>
      </c>
      <c r="S2854" s="15">
        <f t="shared" si="223"/>
        <v>41880.788842592592</v>
      </c>
      <c r="T2854" s="15">
        <f t="shared" si="224"/>
        <v>41910.788842592592</v>
      </c>
      <c r="U2854">
        <f t="shared" si="220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221"/>
        <v>290</v>
      </c>
      <c r="P2855" s="9">
        <f t="shared" si="222"/>
        <v>19.329999999999998</v>
      </c>
      <c r="Q2855" s="11" t="s">
        <v>8313</v>
      </c>
      <c r="R2855" t="s">
        <v>8314</v>
      </c>
      <c r="S2855" s="15">
        <f t="shared" si="223"/>
        <v>42747.506689814814</v>
      </c>
      <c r="T2855" s="15">
        <f t="shared" si="224"/>
        <v>42777.506689814814</v>
      </c>
      <c r="U2855">
        <f t="shared" si="220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221"/>
        <v>10</v>
      </c>
      <c r="P2856" s="9">
        <f t="shared" si="222"/>
        <v>24.08</v>
      </c>
      <c r="Q2856" s="11" t="s">
        <v>8308</v>
      </c>
      <c r="R2856" t="s">
        <v>8310</v>
      </c>
      <c r="S2856" s="15">
        <f t="shared" si="223"/>
        <v>42673.66788194445</v>
      </c>
      <c r="T2856" s="15">
        <f t="shared" si="224"/>
        <v>42703.709548611107</v>
      </c>
      <c r="U2856">
        <f t="shared" si="220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221"/>
        <v>29</v>
      </c>
      <c r="P2857" s="9">
        <f t="shared" si="222"/>
        <v>26.27</v>
      </c>
      <c r="Q2857" s="11" t="s">
        <v>8313</v>
      </c>
      <c r="R2857" t="s">
        <v>8355</v>
      </c>
      <c r="S2857" s="15">
        <f t="shared" si="223"/>
        <v>41839.212951388887</v>
      </c>
      <c r="T2857" s="15">
        <f t="shared" si="224"/>
        <v>41899.212951388887</v>
      </c>
      <c r="U2857">
        <f t="shared" si="220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221"/>
        <v>286</v>
      </c>
      <c r="P2858" s="9">
        <f t="shared" si="222"/>
        <v>19.27</v>
      </c>
      <c r="Q2858" s="11" t="s">
        <v>8323</v>
      </c>
      <c r="R2858" t="s">
        <v>8326</v>
      </c>
      <c r="S2858" s="15">
        <f t="shared" si="223"/>
        <v>42282.770231481481</v>
      </c>
      <c r="T2858" s="15">
        <f t="shared" si="224"/>
        <v>42342.811898148153</v>
      </c>
      <c r="U2858">
        <f t="shared" si="220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221"/>
        <v>2</v>
      </c>
      <c r="P2859" s="9">
        <f t="shared" si="222"/>
        <v>57.2</v>
      </c>
      <c r="Q2859" s="11" t="s">
        <v>8308</v>
      </c>
      <c r="R2859" t="s">
        <v>8310</v>
      </c>
      <c r="S2859" s="15">
        <f t="shared" si="223"/>
        <v>42592.750555555554</v>
      </c>
      <c r="T2859" s="15">
        <f t="shared" si="224"/>
        <v>42622.750555555554</v>
      </c>
      <c r="U2859">
        <f t="shared" si="220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221"/>
        <v>14</v>
      </c>
      <c r="P2860" s="9">
        <f t="shared" si="222"/>
        <v>71.25</v>
      </c>
      <c r="Q2860" s="11" t="s">
        <v>8323</v>
      </c>
      <c r="R2860" t="s">
        <v>8326</v>
      </c>
      <c r="S2860" s="15">
        <f t="shared" si="223"/>
        <v>42414.235879629632</v>
      </c>
      <c r="T2860" s="15">
        <f t="shared" si="224"/>
        <v>42474.194212962961</v>
      </c>
      <c r="U2860">
        <f t="shared" si="220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221"/>
        <v>3</v>
      </c>
      <c r="P2861" s="9">
        <f t="shared" si="222"/>
        <v>57</v>
      </c>
      <c r="Q2861" s="11" t="s">
        <v>8323</v>
      </c>
      <c r="R2861" t="s">
        <v>8326</v>
      </c>
      <c r="S2861" s="15">
        <f t="shared" si="223"/>
        <v>41779.695092592592</v>
      </c>
      <c r="T2861" s="15">
        <f t="shared" si="224"/>
        <v>41813.666666666664</v>
      </c>
      <c r="U2861">
        <f t="shared" si="220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221"/>
        <v>1</v>
      </c>
      <c r="P2862" s="9">
        <f t="shared" si="222"/>
        <v>28.4</v>
      </c>
      <c r="Q2862" s="11" t="s">
        <v>8316</v>
      </c>
      <c r="R2862" t="s">
        <v>8334</v>
      </c>
      <c r="S2862" s="15">
        <f t="shared" si="223"/>
        <v>42716.7424537037</v>
      </c>
      <c r="T2862" s="15">
        <f t="shared" si="224"/>
        <v>42746.7424537037</v>
      </c>
      <c r="U2862">
        <f t="shared" si="220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221"/>
        <v>3</v>
      </c>
      <c r="P2863" s="9">
        <f t="shared" si="222"/>
        <v>40.14</v>
      </c>
      <c r="Q2863" s="11" t="s">
        <v>8319</v>
      </c>
      <c r="R2863" t="s">
        <v>8357</v>
      </c>
      <c r="S2863" s="15">
        <f t="shared" si="223"/>
        <v>42244.776666666665</v>
      </c>
      <c r="T2863" s="15">
        <f t="shared" si="224"/>
        <v>42274.776666666665</v>
      </c>
      <c r="U2863">
        <f t="shared" si="220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221"/>
        <v>37</v>
      </c>
      <c r="P2864" s="9">
        <f t="shared" si="222"/>
        <v>35</v>
      </c>
      <c r="Q2864" s="11" t="s">
        <v>8327</v>
      </c>
      <c r="R2864" t="s">
        <v>8328</v>
      </c>
      <c r="S2864" s="15">
        <f t="shared" si="223"/>
        <v>40646.099097222221</v>
      </c>
      <c r="T2864" s="15">
        <f t="shared" si="224"/>
        <v>40691.099097222221</v>
      </c>
      <c r="U2864">
        <f t="shared" si="220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221"/>
        <v>1</v>
      </c>
      <c r="P2865" s="9">
        <f t="shared" si="222"/>
        <v>93.33</v>
      </c>
      <c r="Q2865" s="11" t="s">
        <v>8308</v>
      </c>
      <c r="R2865" t="s">
        <v>8310</v>
      </c>
      <c r="S2865" s="15">
        <f t="shared" si="223"/>
        <v>42424.749490740738</v>
      </c>
      <c r="T2865" s="15">
        <f t="shared" si="224"/>
        <v>42454.707824074074</v>
      </c>
      <c r="U2865">
        <f t="shared" si="220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221"/>
        <v>0</v>
      </c>
      <c r="P2866" s="9">
        <f t="shared" si="222"/>
        <v>40</v>
      </c>
      <c r="Q2866" s="11" t="s">
        <v>8313</v>
      </c>
      <c r="R2866" t="s">
        <v>8351</v>
      </c>
      <c r="S2866" s="15">
        <f t="shared" si="223"/>
        <v>41780.050092592595</v>
      </c>
      <c r="T2866" s="15">
        <f t="shared" si="224"/>
        <v>41808.842361111114</v>
      </c>
      <c r="U2866">
        <f t="shared" si="220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221"/>
        <v>9</v>
      </c>
      <c r="P2867" s="9">
        <f t="shared" si="222"/>
        <v>35</v>
      </c>
      <c r="Q2867" s="11" t="s">
        <v>8327</v>
      </c>
      <c r="R2867" t="s">
        <v>8330</v>
      </c>
      <c r="S2867" s="15">
        <f t="shared" si="223"/>
        <v>42803.920277777783</v>
      </c>
      <c r="T2867" s="15">
        <f t="shared" si="224"/>
        <v>42834.833333333328</v>
      </c>
      <c r="U2867">
        <f t="shared" si="220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221"/>
        <v>2</v>
      </c>
      <c r="P2868" s="9">
        <f t="shared" si="222"/>
        <v>93.33</v>
      </c>
      <c r="Q2868" s="11" t="s">
        <v>8323</v>
      </c>
      <c r="R2868" t="s">
        <v>8324</v>
      </c>
      <c r="S2868" s="15">
        <f t="shared" si="223"/>
        <v>42031.011249999996</v>
      </c>
      <c r="T2868" s="15">
        <f t="shared" si="224"/>
        <v>42090.969583333332</v>
      </c>
      <c r="U2868">
        <f t="shared" si="220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221"/>
        <v>112</v>
      </c>
      <c r="P2869" s="9">
        <f t="shared" si="222"/>
        <v>11.67</v>
      </c>
      <c r="Q2869" s="11" t="s">
        <v>8323</v>
      </c>
      <c r="R2869" t="s">
        <v>8326</v>
      </c>
      <c r="S2869" s="15">
        <f t="shared" si="223"/>
        <v>42378.478344907402</v>
      </c>
      <c r="T2869" s="15">
        <f t="shared" si="224"/>
        <v>42418.916666666672</v>
      </c>
      <c r="U2869">
        <f t="shared" si="220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221"/>
        <v>1</v>
      </c>
      <c r="P2870" s="9">
        <f t="shared" si="222"/>
        <v>46.5</v>
      </c>
      <c r="Q2870" s="11" t="s">
        <v>8321</v>
      </c>
      <c r="R2870" t="s">
        <v>8325</v>
      </c>
      <c r="S2870" s="15">
        <f t="shared" si="223"/>
        <v>41887.383356481485</v>
      </c>
      <c r="T2870" s="15">
        <f t="shared" si="224"/>
        <v>41917.383356481485</v>
      </c>
      <c r="U2870">
        <f t="shared" si="220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221"/>
        <v>14</v>
      </c>
      <c r="P2871" s="9">
        <f t="shared" si="222"/>
        <v>55.6</v>
      </c>
      <c r="Q2871" s="11" t="s">
        <v>8323</v>
      </c>
      <c r="R2871" t="s">
        <v>8324</v>
      </c>
      <c r="S2871" s="15">
        <f t="shared" si="223"/>
        <v>42382.189710648148</v>
      </c>
      <c r="T2871" s="15">
        <f t="shared" si="224"/>
        <v>42412.189710648148</v>
      </c>
      <c r="U2871">
        <f t="shared" si="220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221"/>
        <v>0</v>
      </c>
      <c r="P2872" s="9">
        <f t="shared" si="222"/>
        <v>23.08</v>
      </c>
      <c r="Q2872" s="11" t="s">
        <v>8319</v>
      </c>
      <c r="R2872" t="s">
        <v>8345</v>
      </c>
      <c r="S2872" s="15">
        <f t="shared" si="223"/>
        <v>41837.829895833333</v>
      </c>
      <c r="T2872" s="15">
        <f t="shared" si="224"/>
        <v>41897.829895833333</v>
      </c>
      <c r="U2872">
        <f t="shared" si="220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221"/>
        <v>139</v>
      </c>
      <c r="P2873" s="9">
        <f t="shared" si="222"/>
        <v>30.78</v>
      </c>
      <c r="Q2873" s="11" t="s">
        <v>8323</v>
      </c>
      <c r="R2873" t="s">
        <v>8326</v>
      </c>
      <c r="S2873" s="15">
        <f t="shared" si="223"/>
        <v>42312.874594907407</v>
      </c>
      <c r="T2873" s="15">
        <f t="shared" si="224"/>
        <v>42340.874594907407</v>
      </c>
      <c r="U2873">
        <f t="shared" si="220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221"/>
        <v>1</v>
      </c>
      <c r="P2874" s="9">
        <f t="shared" si="222"/>
        <v>69</v>
      </c>
      <c r="Q2874" s="11" t="s">
        <v>8308</v>
      </c>
      <c r="R2874" t="s">
        <v>8340</v>
      </c>
      <c r="S2874" s="15">
        <f t="shared" si="223"/>
        <v>42436.211701388893</v>
      </c>
      <c r="T2874" s="15">
        <f t="shared" si="224"/>
        <v>42466.170034722221</v>
      </c>
      <c r="U2874">
        <f t="shared" si="220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221"/>
        <v>1</v>
      </c>
      <c r="P2875" s="9">
        <f t="shared" si="222"/>
        <v>39</v>
      </c>
      <c r="Q2875" s="11" t="s">
        <v>8308</v>
      </c>
      <c r="R2875" t="s">
        <v>8310</v>
      </c>
      <c r="S2875" s="15">
        <f t="shared" si="223"/>
        <v>42361.043703703705</v>
      </c>
      <c r="T2875" s="15">
        <f t="shared" si="224"/>
        <v>42421.043703703705</v>
      </c>
      <c r="U2875">
        <f t="shared" si="220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221"/>
        <v>3</v>
      </c>
      <c r="P2876" s="9">
        <f t="shared" si="222"/>
        <v>27.3</v>
      </c>
      <c r="Q2876" s="11" t="s">
        <v>8323</v>
      </c>
      <c r="R2876" t="s">
        <v>8326</v>
      </c>
      <c r="S2876" s="15">
        <f t="shared" si="223"/>
        <v>42415.883425925931</v>
      </c>
      <c r="T2876" s="15">
        <f t="shared" si="224"/>
        <v>42475.84175925926</v>
      </c>
      <c r="U2876">
        <f t="shared" si="220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221"/>
        <v>3</v>
      </c>
      <c r="P2877" s="9">
        <f t="shared" si="222"/>
        <v>22.75</v>
      </c>
      <c r="Q2877" s="11" t="s">
        <v>8323</v>
      </c>
      <c r="R2877" t="s">
        <v>8335</v>
      </c>
      <c r="S2877" s="15">
        <f t="shared" si="223"/>
        <v>42095.374675925923</v>
      </c>
      <c r="T2877" s="15">
        <f t="shared" si="224"/>
        <v>42125.374675925923</v>
      </c>
      <c r="U2877">
        <f t="shared" si="220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221"/>
        <v>136</v>
      </c>
      <c r="P2878" s="9">
        <f t="shared" si="222"/>
        <v>13.6</v>
      </c>
      <c r="Q2878" s="11" t="s">
        <v>8323</v>
      </c>
      <c r="R2878" t="s">
        <v>8326</v>
      </c>
      <c r="S2878" s="15">
        <f t="shared" si="223"/>
        <v>42401.610983796301</v>
      </c>
      <c r="T2878" s="15">
        <f t="shared" si="224"/>
        <v>42426</v>
      </c>
      <c r="U2878">
        <f t="shared" si="220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221"/>
        <v>5</v>
      </c>
      <c r="P2879" s="9">
        <f t="shared" si="222"/>
        <v>90.33</v>
      </c>
      <c r="Q2879" s="11" t="s">
        <v>8323</v>
      </c>
      <c r="R2879" t="s">
        <v>8326</v>
      </c>
      <c r="S2879" s="15">
        <f t="shared" si="223"/>
        <v>42722.84474537037</v>
      </c>
      <c r="T2879" s="15">
        <f t="shared" si="224"/>
        <v>42752.84474537037</v>
      </c>
      <c r="U2879">
        <f t="shared" ref="U2879:U2942" si="225">YEAR(S2879)</f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221"/>
        <v>6</v>
      </c>
      <c r="P2880" s="9">
        <f t="shared" si="222"/>
        <v>45</v>
      </c>
      <c r="Q2880" s="11" t="s">
        <v>8316</v>
      </c>
      <c r="R2880" t="s">
        <v>8344</v>
      </c>
      <c r="S2880" s="15">
        <f t="shared" si="223"/>
        <v>42327.671631944439</v>
      </c>
      <c r="T2880" s="15">
        <f t="shared" si="224"/>
        <v>42357.671631944439</v>
      </c>
      <c r="U2880">
        <f t="shared" si="225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221"/>
        <v>0</v>
      </c>
      <c r="P2881" s="9">
        <f t="shared" si="222"/>
        <v>54</v>
      </c>
      <c r="Q2881" s="11" t="s">
        <v>8308</v>
      </c>
      <c r="R2881" t="s">
        <v>8342</v>
      </c>
      <c r="S2881" s="15">
        <f t="shared" si="223"/>
        <v>42360.932152777779</v>
      </c>
      <c r="T2881" s="15">
        <f t="shared" si="224"/>
        <v>42420.932152777779</v>
      </c>
      <c r="U2881">
        <f t="shared" si="225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221"/>
        <v>18</v>
      </c>
      <c r="P2882" s="9">
        <f t="shared" si="222"/>
        <v>45</v>
      </c>
      <c r="Q2882" s="11" t="s">
        <v>8323</v>
      </c>
      <c r="R2882" t="s">
        <v>8326</v>
      </c>
      <c r="S2882" s="15">
        <f t="shared" si="223"/>
        <v>41813.938715277778</v>
      </c>
      <c r="T2882" s="15">
        <f t="shared" si="224"/>
        <v>41835.916666666664</v>
      </c>
      <c r="U2882">
        <f t="shared" si="225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226">ROUND(E2883/D2883*100,0)</f>
        <v>108</v>
      </c>
      <c r="P2883" s="9">
        <f t="shared" ref="P2883:P2946" si="227">IFERROR(ROUND(E2883/L2883,2),0)</f>
        <v>38.57</v>
      </c>
      <c r="Q2883" s="11" t="s">
        <v>8323</v>
      </c>
      <c r="R2883" t="s">
        <v>8326</v>
      </c>
      <c r="S2883" s="15">
        <f t="shared" ref="S2883:S2946" si="228">(((J2883/60)/60)/24)+DATE(1970,1,1)</f>
        <v>42571.626192129625</v>
      </c>
      <c r="T2883" s="15">
        <f t="shared" ref="T2883:T2946" si="229">(((I2883/60)/60)/24)+DATE(1970,1,1)</f>
        <v>42583.570138888885</v>
      </c>
      <c r="U2883">
        <f t="shared" si="225"/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226"/>
        <v>3</v>
      </c>
      <c r="P2884" s="9">
        <f t="shared" si="227"/>
        <v>33.25</v>
      </c>
      <c r="Q2884" s="11" t="s">
        <v>8346</v>
      </c>
      <c r="R2884" t="s">
        <v>8347</v>
      </c>
      <c r="S2884" s="15">
        <f t="shared" si="228"/>
        <v>41844.874421296299</v>
      </c>
      <c r="T2884" s="15">
        <f t="shared" si="229"/>
        <v>41874.874421296299</v>
      </c>
      <c r="U2884">
        <f t="shared" si="225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226"/>
        <v>7</v>
      </c>
      <c r="P2885" s="9">
        <f t="shared" si="227"/>
        <v>29.56</v>
      </c>
      <c r="Q2885" s="11" t="s">
        <v>8323</v>
      </c>
      <c r="R2885" t="s">
        <v>8326</v>
      </c>
      <c r="S2885" s="15">
        <f t="shared" si="228"/>
        <v>42480.800648148142</v>
      </c>
      <c r="T2885" s="15">
        <f t="shared" si="229"/>
        <v>42540.800648148142</v>
      </c>
      <c r="U2885">
        <f t="shared" si="225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226"/>
        <v>3</v>
      </c>
      <c r="P2886" s="9">
        <f t="shared" si="227"/>
        <v>52.8</v>
      </c>
      <c r="Q2886" s="11" t="s">
        <v>8323</v>
      </c>
      <c r="R2886" t="s">
        <v>8326</v>
      </c>
      <c r="S2886" s="15">
        <f t="shared" si="228"/>
        <v>42499.731701388882</v>
      </c>
      <c r="T2886" s="15">
        <f t="shared" si="229"/>
        <v>42529.731701388882</v>
      </c>
      <c r="U2886">
        <f t="shared" si="225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226"/>
        <v>10</v>
      </c>
      <c r="P2887" s="9">
        <f t="shared" si="227"/>
        <v>32.75</v>
      </c>
      <c r="Q2887" s="11" t="s">
        <v>8321</v>
      </c>
      <c r="R2887" t="s">
        <v>8325</v>
      </c>
      <c r="S2887" s="15">
        <f t="shared" si="228"/>
        <v>42741.848379629635</v>
      </c>
      <c r="T2887" s="15">
        <f t="shared" si="229"/>
        <v>42783.875</v>
      </c>
      <c r="U2887">
        <f t="shared" si="225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226"/>
        <v>1</v>
      </c>
      <c r="P2888" s="9">
        <f t="shared" si="227"/>
        <v>87</v>
      </c>
      <c r="Q2888" s="11" t="s">
        <v>8308</v>
      </c>
      <c r="R2888" t="s">
        <v>8342</v>
      </c>
      <c r="S2888" s="15">
        <f t="shared" si="228"/>
        <v>42528.987696759257</v>
      </c>
      <c r="T2888" s="15">
        <f t="shared" si="229"/>
        <v>42558.987696759257</v>
      </c>
      <c r="U2888">
        <f t="shared" si="225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226"/>
        <v>104</v>
      </c>
      <c r="P2889" s="9">
        <f t="shared" si="227"/>
        <v>21.67</v>
      </c>
      <c r="Q2889" s="11" t="s">
        <v>8321</v>
      </c>
      <c r="R2889" t="s">
        <v>8343</v>
      </c>
      <c r="S2889" s="15">
        <f t="shared" si="228"/>
        <v>41716.717847222222</v>
      </c>
      <c r="T2889" s="15">
        <f t="shared" si="229"/>
        <v>41736.717847222222</v>
      </c>
      <c r="U2889">
        <f t="shared" si="225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226"/>
        <v>1</v>
      </c>
      <c r="P2890" s="9">
        <f t="shared" si="227"/>
        <v>26</v>
      </c>
      <c r="Q2890" s="11" t="s">
        <v>8308</v>
      </c>
      <c r="R2890" t="s">
        <v>8310</v>
      </c>
      <c r="S2890" s="15">
        <f t="shared" si="228"/>
        <v>42158.028310185182</v>
      </c>
      <c r="T2890" s="15">
        <f t="shared" si="229"/>
        <v>42186.028310185182</v>
      </c>
      <c r="U2890">
        <f t="shared" si="225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226"/>
        <v>3</v>
      </c>
      <c r="P2891" s="9">
        <f t="shared" si="227"/>
        <v>28.89</v>
      </c>
      <c r="Q2891" s="11" t="s">
        <v>8327</v>
      </c>
      <c r="R2891" t="s">
        <v>8328</v>
      </c>
      <c r="S2891" s="15">
        <f t="shared" si="228"/>
        <v>41842.031597222223</v>
      </c>
      <c r="T2891" s="15">
        <f t="shared" si="229"/>
        <v>41872.031597222223</v>
      </c>
      <c r="U2891">
        <f t="shared" si="225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226"/>
        <v>1</v>
      </c>
      <c r="P2892" s="9">
        <f t="shared" si="227"/>
        <v>28.89</v>
      </c>
      <c r="Q2892" s="11" t="s">
        <v>8308</v>
      </c>
      <c r="R2892" t="s">
        <v>8318</v>
      </c>
      <c r="S2892" s="15">
        <f t="shared" si="228"/>
        <v>41828.789942129632</v>
      </c>
      <c r="T2892" s="15">
        <f t="shared" si="229"/>
        <v>41863.789942129632</v>
      </c>
      <c r="U2892">
        <f t="shared" si="225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226"/>
        <v>52</v>
      </c>
      <c r="P2893" s="9">
        <f t="shared" si="227"/>
        <v>17.329999999999998</v>
      </c>
      <c r="Q2893" s="11" t="s">
        <v>8311</v>
      </c>
      <c r="R2893" t="s">
        <v>8356</v>
      </c>
      <c r="S2893" s="15">
        <f t="shared" si="228"/>
        <v>42072.790821759263</v>
      </c>
      <c r="T2893" s="15">
        <f t="shared" si="229"/>
        <v>42102.790821759263</v>
      </c>
      <c r="U2893">
        <f t="shared" si="225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226"/>
        <v>5</v>
      </c>
      <c r="P2894" s="9">
        <f t="shared" si="227"/>
        <v>65</v>
      </c>
      <c r="Q2894" s="11" t="s">
        <v>8323</v>
      </c>
      <c r="R2894" t="s">
        <v>8326</v>
      </c>
      <c r="S2894" s="15">
        <f t="shared" si="228"/>
        <v>41829.73715277778</v>
      </c>
      <c r="T2894" s="15">
        <f t="shared" si="229"/>
        <v>41852.716666666667</v>
      </c>
      <c r="U2894">
        <f t="shared" si="225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226"/>
        <v>33</v>
      </c>
      <c r="P2895" s="9">
        <f t="shared" si="227"/>
        <v>37.14</v>
      </c>
      <c r="Q2895" s="11" t="s">
        <v>8323</v>
      </c>
      <c r="R2895" t="s">
        <v>8326</v>
      </c>
      <c r="S2895" s="15">
        <f t="shared" si="228"/>
        <v>42056.1324537037</v>
      </c>
      <c r="T2895" s="15">
        <f t="shared" si="229"/>
        <v>42086.207638888889</v>
      </c>
      <c r="U2895">
        <f t="shared" si="225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226"/>
        <v>0</v>
      </c>
      <c r="P2896" s="9">
        <f t="shared" si="227"/>
        <v>64.75</v>
      </c>
      <c r="Q2896" s="11" t="s">
        <v>8308</v>
      </c>
      <c r="R2896" t="s">
        <v>8342</v>
      </c>
      <c r="S2896" s="15">
        <f t="shared" si="228"/>
        <v>42138.692627314813</v>
      </c>
      <c r="T2896" s="15">
        <f t="shared" si="229"/>
        <v>42168.692627314813</v>
      </c>
      <c r="U2896">
        <f t="shared" si="225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226"/>
        <v>52</v>
      </c>
      <c r="P2897" s="9">
        <f t="shared" si="227"/>
        <v>32.25</v>
      </c>
      <c r="Q2897" s="11" t="s">
        <v>8323</v>
      </c>
      <c r="R2897" t="s">
        <v>8326</v>
      </c>
      <c r="S2897" s="15">
        <f t="shared" si="228"/>
        <v>42800.753333333334</v>
      </c>
      <c r="T2897" s="15">
        <f t="shared" si="229"/>
        <v>42841.833333333328</v>
      </c>
      <c r="U2897">
        <f t="shared" si="225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226"/>
        <v>1</v>
      </c>
      <c r="P2898" s="9">
        <f t="shared" si="227"/>
        <v>23.18</v>
      </c>
      <c r="Q2898" s="11" t="s">
        <v>8316</v>
      </c>
      <c r="R2898" t="s">
        <v>8334</v>
      </c>
      <c r="S2898" s="15">
        <f t="shared" si="228"/>
        <v>41220.933124999996</v>
      </c>
      <c r="T2898" s="15">
        <f t="shared" si="229"/>
        <v>41250.933124999996</v>
      </c>
      <c r="U2898">
        <f t="shared" si="225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226"/>
        <v>10</v>
      </c>
      <c r="P2899" s="9">
        <f t="shared" si="227"/>
        <v>42</v>
      </c>
      <c r="Q2899" s="11" t="s">
        <v>8319</v>
      </c>
      <c r="R2899" t="s">
        <v>8345</v>
      </c>
      <c r="S2899" s="15">
        <f t="shared" si="228"/>
        <v>42317.954571759255</v>
      </c>
      <c r="T2899" s="15">
        <f t="shared" si="229"/>
        <v>42377.954571759255</v>
      </c>
      <c r="U2899">
        <f t="shared" si="225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226"/>
        <v>34</v>
      </c>
      <c r="P2900" s="9">
        <f t="shared" si="227"/>
        <v>63</v>
      </c>
      <c r="Q2900" s="11" t="s">
        <v>8323</v>
      </c>
      <c r="R2900" t="s">
        <v>8326</v>
      </c>
      <c r="S2900" s="15">
        <f t="shared" si="228"/>
        <v>42461.596273148149</v>
      </c>
      <c r="T2900" s="15">
        <f t="shared" si="229"/>
        <v>42491.596273148149</v>
      </c>
      <c r="U2900">
        <f t="shared" si="225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226"/>
        <v>100</v>
      </c>
      <c r="P2901" s="9">
        <f t="shared" si="227"/>
        <v>31.38</v>
      </c>
      <c r="Q2901" s="11" t="s">
        <v>8323</v>
      </c>
      <c r="R2901" t="s">
        <v>8326</v>
      </c>
      <c r="S2901" s="15">
        <f t="shared" si="228"/>
        <v>42075.807395833333</v>
      </c>
      <c r="T2901" s="15">
        <f t="shared" si="229"/>
        <v>42105.807395833333</v>
      </c>
      <c r="U2901">
        <f t="shared" si="225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226"/>
        <v>13</v>
      </c>
      <c r="P2902" s="9">
        <f t="shared" si="227"/>
        <v>50.2</v>
      </c>
      <c r="Q2902" s="11" t="s">
        <v>8323</v>
      </c>
      <c r="R2902" t="s">
        <v>8326</v>
      </c>
      <c r="S2902" s="15">
        <f t="shared" si="228"/>
        <v>42509.814108796301</v>
      </c>
      <c r="T2902" s="15">
        <f t="shared" si="229"/>
        <v>42539.814108796301</v>
      </c>
      <c r="U2902">
        <f t="shared" si="225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226"/>
        <v>5</v>
      </c>
      <c r="P2903" s="9">
        <f t="shared" si="227"/>
        <v>83.33</v>
      </c>
      <c r="Q2903" s="11" t="s">
        <v>8321</v>
      </c>
      <c r="R2903" t="s">
        <v>8325</v>
      </c>
      <c r="S2903" s="15">
        <f t="shared" si="228"/>
        <v>42239.441412037035</v>
      </c>
      <c r="T2903" s="15">
        <f t="shared" si="229"/>
        <v>42279.441412037035</v>
      </c>
      <c r="U2903">
        <f t="shared" si="225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226"/>
        <v>1</v>
      </c>
      <c r="P2904" s="9">
        <f t="shared" si="227"/>
        <v>125</v>
      </c>
      <c r="Q2904" s="11" t="s">
        <v>8321</v>
      </c>
      <c r="R2904" t="s">
        <v>8325</v>
      </c>
      <c r="S2904" s="15">
        <f t="shared" si="228"/>
        <v>42106.666018518517</v>
      </c>
      <c r="T2904" s="15">
        <f t="shared" si="229"/>
        <v>42155.395138888889</v>
      </c>
      <c r="U2904">
        <f t="shared" si="225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226"/>
        <v>25</v>
      </c>
      <c r="P2905" s="9">
        <f t="shared" si="227"/>
        <v>50</v>
      </c>
      <c r="Q2905" s="11" t="s">
        <v>8321</v>
      </c>
      <c r="R2905" t="s">
        <v>8325</v>
      </c>
      <c r="S2905" s="15">
        <f t="shared" si="228"/>
        <v>42297.110300925924</v>
      </c>
      <c r="T2905" s="15">
        <f t="shared" si="229"/>
        <v>42316.5</v>
      </c>
      <c r="U2905">
        <f t="shared" si="225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226"/>
        <v>0</v>
      </c>
      <c r="P2906" s="9">
        <f t="shared" si="227"/>
        <v>250</v>
      </c>
      <c r="Q2906" s="11" t="s">
        <v>8321</v>
      </c>
      <c r="R2906" t="s">
        <v>8339</v>
      </c>
      <c r="S2906" s="15">
        <f t="shared" si="228"/>
        <v>41466.552314814813</v>
      </c>
      <c r="T2906" s="15">
        <f t="shared" si="229"/>
        <v>41496.552314814813</v>
      </c>
      <c r="U2906">
        <f t="shared" si="225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226"/>
        <v>3</v>
      </c>
      <c r="P2907" s="9">
        <f t="shared" si="227"/>
        <v>250</v>
      </c>
      <c r="Q2907" s="11" t="s">
        <v>8308</v>
      </c>
      <c r="R2907" t="s">
        <v>8342</v>
      </c>
      <c r="S2907" s="15">
        <f t="shared" si="228"/>
        <v>41946.232175925928</v>
      </c>
      <c r="T2907" s="15">
        <f t="shared" si="229"/>
        <v>41976.232175925921</v>
      </c>
      <c r="U2907">
        <f t="shared" si="225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226"/>
        <v>0</v>
      </c>
      <c r="P2908" s="9">
        <f t="shared" si="227"/>
        <v>250</v>
      </c>
      <c r="Q2908" s="11" t="s">
        <v>8308</v>
      </c>
      <c r="R2908" t="s">
        <v>8310</v>
      </c>
      <c r="S2908" s="15">
        <f t="shared" si="228"/>
        <v>42702.809201388889</v>
      </c>
      <c r="T2908" s="15">
        <f t="shared" si="229"/>
        <v>42732.809201388889</v>
      </c>
      <c r="U2908">
        <f t="shared" si="225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226"/>
        <v>0</v>
      </c>
      <c r="P2909" s="9">
        <f t="shared" si="227"/>
        <v>250</v>
      </c>
      <c r="Q2909" s="11" t="s">
        <v>8346</v>
      </c>
      <c r="R2909" t="s">
        <v>8347</v>
      </c>
      <c r="S2909" s="15">
        <f t="shared" si="228"/>
        <v>42579.708437499998</v>
      </c>
      <c r="T2909" s="15">
        <f t="shared" si="229"/>
        <v>42609.708437499998</v>
      </c>
      <c r="U2909">
        <f t="shared" si="225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226"/>
        <v>0</v>
      </c>
      <c r="P2910" s="9">
        <f t="shared" si="227"/>
        <v>62.5</v>
      </c>
      <c r="Q2910" s="11" t="s">
        <v>8319</v>
      </c>
      <c r="R2910" t="s">
        <v>8345</v>
      </c>
      <c r="S2910" s="15">
        <f t="shared" si="228"/>
        <v>42449.341678240744</v>
      </c>
      <c r="T2910" s="15">
        <f t="shared" si="229"/>
        <v>42509.341678240744</v>
      </c>
      <c r="U2910">
        <f t="shared" si="225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226"/>
        <v>25</v>
      </c>
      <c r="P2911" s="9">
        <f t="shared" si="227"/>
        <v>41.67</v>
      </c>
      <c r="Q2911" s="11" t="s">
        <v>8323</v>
      </c>
      <c r="R2911" t="s">
        <v>8335</v>
      </c>
      <c r="S2911" s="15">
        <f t="shared" si="228"/>
        <v>42242.988680555558</v>
      </c>
      <c r="T2911" s="15">
        <f t="shared" si="229"/>
        <v>42272.988680555558</v>
      </c>
      <c r="U2911">
        <f t="shared" si="225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226"/>
        <v>100</v>
      </c>
      <c r="P2912" s="9">
        <f t="shared" si="227"/>
        <v>27.78</v>
      </c>
      <c r="Q2912" s="11" t="s">
        <v>8323</v>
      </c>
      <c r="R2912" t="s">
        <v>8326</v>
      </c>
      <c r="S2912" s="15">
        <f t="shared" si="228"/>
        <v>42437.398680555561</v>
      </c>
      <c r="T2912" s="15">
        <f t="shared" si="229"/>
        <v>42465.35701388889</v>
      </c>
      <c r="U2912">
        <f t="shared" si="225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226"/>
        <v>100</v>
      </c>
      <c r="P2913" s="9">
        <f t="shared" si="227"/>
        <v>31.25</v>
      </c>
      <c r="Q2913" s="11" t="s">
        <v>8323</v>
      </c>
      <c r="R2913" t="s">
        <v>8326</v>
      </c>
      <c r="S2913" s="15">
        <f t="shared" si="228"/>
        <v>42124.841111111105</v>
      </c>
      <c r="T2913" s="15">
        <f t="shared" si="229"/>
        <v>42154.841111111105</v>
      </c>
      <c r="U2913">
        <f t="shared" si="225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226"/>
        <v>100</v>
      </c>
      <c r="P2914" s="9">
        <f t="shared" si="227"/>
        <v>11.36</v>
      </c>
      <c r="Q2914" s="11" t="s">
        <v>8323</v>
      </c>
      <c r="R2914" t="s">
        <v>8326</v>
      </c>
      <c r="S2914" s="15">
        <f t="shared" si="228"/>
        <v>41971.881076388891</v>
      </c>
      <c r="T2914" s="15">
        <f t="shared" si="229"/>
        <v>41996.881076388891</v>
      </c>
      <c r="U2914">
        <f t="shared" si="225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226"/>
        <v>5</v>
      </c>
      <c r="P2915" s="9">
        <f t="shared" si="227"/>
        <v>62.5</v>
      </c>
      <c r="Q2915" s="11" t="s">
        <v>8323</v>
      </c>
      <c r="R2915" t="s">
        <v>8326</v>
      </c>
      <c r="S2915" s="15">
        <f t="shared" si="228"/>
        <v>42151.237685185188</v>
      </c>
      <c r="T2915" s="15">
        <f t="shared" si="229"/>
        <v>42211.237685185188</v>
      </c>
      <c r="U2915">
        <f t="shared" si="225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226"/>
        <v>3</v>
      </c>
      <c r="P2916" s="9">
        <f t="shared" si="227"/>
        <v>35.71</v>
      </c>
      <c r="Q2916" s="11" t="s">
        <v>8323</v>
      </c>
      <c r="R2916" t="s">
        <v>8326</v>
      </c>
      <c r="S2916" s="15">
        <f t="shared" si="228"/>
        <v>41866.640648148146</v>
      </c>
      <c r="T2916" s="15">
        <f t="shared" si="229"/>
        <v>41898.125</v>
      </c>
      <c r="U2916">
        <f t="shared" si="225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226"/>
        <v>1</v>
      </c>
      <c r="P2917" s="9">
        <f t="shared" si="227"/>
        <v>49</v>
      </c>
      <c r="Q2917" s="11" t="s">
        <v>8308</v>
      </c>
      <c r="R2917" t="s">
        <v>8342</v>
      </c>
      <c r="S2917" s="15">
        <f t="shared" si="228"/>
        <v>42348.9215625</v>
      </c>
      <c r="T2917" s="15">
        <f t="shared" si="229"/>
        <v>42385.458333333328</v>
      </c>
      <c r="U2917">
        <f t="shared" si="225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226"/>
        <v>2</v>
      </c>
      <c r="P2918" s="9">
        <f t="shared" si="227"/>
        <v>16.2</v>
      </c>
      <c r="Q2918" s="11" t="s">
        <v>8316</v>
      </c>
      <c r="R2918" t="s">
        <v>8334</v>
      </c>
      <c r="S2918" s="15">
        <f t="shared" si="228"/>
        <v>42479.22210648148</v>
      </c>
      <c r="T2918" s="15">
        <f t="shared" si="229"/>
        <v>42539.22210648148</v>
      </c>
      <c r="U2918">
        <f t="shared" si="225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226"/>
        <v>3</v>
      </c>
      <c r="P2919" s="9">
        <f t="shared" si="227"/>
        <v>30.13</v>
      </c>
      <c r="Q2919" s="11" t="s">
        <v>8327</v>
      </c>
      <c r="R2919" t="s">
        <v>8354</v>
      </c>
      <c r="S2919" s="15">
        <f t="shared" si="228"/>
        <v>41409.040011574078</v>
      </c>
      <c r="T2919" s="15">
        <f t="shared" si="229"/>
        <v>41467.910416666666</v>
      </c>
      <c r="U2919">
        <f t="shared" si="225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226"/>
        <v>2</v>
      </c>
      <c r="P2920" s="9">
        <f t="shared" si="227"/>
        <v>48.2</v>
      </c>
      <c r="Q2920" s="11" t="s">
        <v>8311</v>
      </c>
      <c r="R2920" t="s">
        <v>8348</v>
      </c>
      <c r="S2920" s="15">
        <f t="shared" si="228"/>
        <v>42032.510243055556</v>
      </c>
      <c r="T2920" s="15">
        <f t="shared" si="229"/>
        <v>42057.510243055556</v>
      </c>
      <c r="U2920">
        <f t="shared" si="225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226"/>
        <v>110</v>
      </c>
      <c r="P2921" s="9">
        <f t="shared" si="227"/>
        <v>20.079999999999998</v>
      </c>
      <c r="Q2921" s="11" t="s">
        <v>8323</v>
      </c>
      <c r="R2921" t="s">
        <v>8326</v>
      </c>
      <c r="S2921" s="15">
        <f t="shared" si="228"/>
        <v>42142.514016203699</v>
      </c>
      <c r="T2921" s="15">
        <f t="shared" si="229"/>
        <v>42155.958333333328</v>
      </c>
      <c r="U2921">
        <f t="shared" si="225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226"/>
        <v>3</v>
      </c>
      <c r="P2922" s="9">
        <f t="shared" si="227"/>
        <v>40</v>
      </c>
      <c r="Q2922" s="11" t="s">
        <v>8308</v>
      </c>
      <c r="R2922" t="s">
        <v>8310</v>
      </c>
      <c r="S2922" s="15">
        <f t="shared" si="228"/>
        <v>42303.878414351857</v>
      </c>
      <c r="T2922" s="15">
        <f t="shared" si="229"/>
        <v>42333.920081018514</v>
      </c>
      <c r="U2922">
        <f t="shared" si="225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226"/>
        <v>5</v>
      </c>
      <c r="P2923" s="9">
        <f t="shared" si="227"/>
        <v>30</v>
      </c>
      <c r="Q2923" s="11" t="s">
        <v>8323</v>
      </c>
      <c r="R2923" t="s">
        <v>8326</v>
      </c>
      <c r="S2923" s="15">
        <f t="shared" si="228"/>
        <v>42122.732499999998</v>
      </c>
      <c r="T2923" s="15">
        <f t="shared" si="229"/>
        <v>42155.732638888891</v>
      </c>
      <c r="U2923">
        <f t="shared" si="225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226"/>
        <v>47</v>
      </c>
      <c r="P2924" s="9">
        <f t="shared" si="227"/>
        <v>29.63</v>
      </c>
      <c r="Q2924" s="11" t="s">
        <v>8308</v>
      </c>
      <c r="R2924" t="s">
        <v>8318</v>
      </c>
      <c r="S2924" s="15">
        <f t="shared" si="228"/>
        <v>42113.875567129624</v>
      </c>
      <c r="T2924" s="15">
        <f t="shared" si="229"/>
        <v>42143.875567129624</v>
      </c>
      <c r="U2924">
        <f t="shared" si="225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226"/>
        <v>1</v>
      </c>
      <c r="P2925" s="9">
        <f t="shared" si="227"/>
        <v>33.71</v>
      </c>
      <c r="Q2925" s="11" t="s">
        <v>8313</v>
      </c>
      <c r="R2925" t="s">
        <v>8353</v>
      </c>
      <c r="S2925" s="15">
        <f t="shared" si="228"/>
        <v>41926.482731481483</v>
      </c>
      <c r="T2925" s="15">
        <f t="shared" si="229"/>
        <v>41956.524398148147</v>
      </c>
      <c r="U2925">
        <f t="shared" si="225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226"/>
        <v>12</v>
      </c>
      <c r="P2926" s="9">
        <f t="shared" si="227"/>
        <v>19.670000000000002</v>
      </c>
      <c r="Q2926" s="11" t="s">
        <v>8316</v>
      </c>
      <c r="R2926" t="s">
        <v>8334</v>
      </c>
      <c r="S2926" s="15">
        <f t="shared" si="228"/>
        <v>42409.024305555555</v>
      </c>
      <c r="T2926" s="15">
        <f t="shared" si="229"/>
        <v>42439.024305555555</v>
      </c>
      <c r="U2926">
        <f t="shared" si="225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226"/>
        <v>5</v>
      </c>
      <c r="P2927" s="9">
        <f t="shared" si="227"/>
        <v>39.17</v>
      </c>
      <c r="Q2927" s="11" t="s">
        <v>8311</v>
      </c>
      <c r="R2927" t="s">
        <v>8352</v>
      </c>
      <c r="S2927" s="15">
        <f t="shared" si="228"/>
        <v>41642.751458333332</v>
      </c>
      <c r="T2927" s="15">
        <f t="shared" si="229"/>
        <v>41672.751458333332</v>
      </c>
      <c r="U2927">
        <f t="shared" si="225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226"/>
        <v>6</v>
      </c>
      <c r="P2928" s="9">
        <f t="shared" si="227"/>
        <v>29.25</v>
      </c>
      <c r="Q2928" s="11" t="s">
        <v>8308</v>
      </c>
      <c r="R2928" t="s">
        <v>8310</v>
      </c>
      <c r="S2928" s="15">
        <f t="shared" si="228"/>
        <v>41977.040185185186</v>
      </c>
      <c r="T2928" s="15">
        <f t="shared" si="229"/>
        <v>41985.299305555556</v>
      </c>
      <c r="U2928">
        <f t="shared" si="225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226"/>
        <v>12</v>
      </c>
      <c r="P2929" s="9">
        <f t="shared" si="227"/>
        <v>39</v>
      </c>
      <c r="Q2929" s="11" t="s">
        <v>8311</v>
      </c>
      <c r="R2929" t="s">
        <v>8356</v>
      </c>
      <c r="S2929" s="15">
        <f t="shared" si="228"/>
        <v>42639.441932870366</v>
      </c>
      <c r="T2929" s="15">
        <f t="shared" si="229"/>
        <v>42653.441932870366</v>
      </c>
      <c r="U2929">
        <f t="shared" si="225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226"/>
        <v>104</v>
      </c>
      <c r="P2930" s="9">
        <f t="shared" si="227"/>
        <v>26</v>
      </c>
      <c r="Q2930" s="11" t="s">
        <v>8323</v>
      </c>
      <c r="R2930" t="s">
        <v>8326</v>
      </c>
      <c r="S2930" s="15">
        <f t="shared" si="228"/>
        <v>42665.451736111107</v>
      </c>
      <c r="T2930" s="15">
        <f t="shared" si="229"/>
        <v>42725.493402777778</v>
      </c>
      <c r="U2930">
        <f t="shared" si="225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226"/>
        <v>2</v>
      </c>
      <c r="P2931" s="9">
        <f t="shared" si="227"/>
        <v>33.29</v>
      </c>
      <c r="Q2931" s="11" t="s">
        <v>8308</v>
      </c>
      <c r="R2931" t="s">
        <v>8310</v>
      </c>
      <c r="S2931" s="15">
        <f t="shared" si="228"/>
        <v>42660.552465277782</v>
      </c>
      <c r="T2931" s="15">
        <f t="shared" si="229"/>
        <v>42691.594131944439</v>
      </c>
      <c r="U2931">
        <f t="shared" si="225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226"/>
        <v>4</v>
      </c>
      <c r="P2932" s="9">
        <f t="shared" si="227"/>
        <v>29.13</v>
      </c>
      <c r="Q2932" s="11" t="s">
        <v>8319</v>
      </c>
      <c r="R2932" t="s">
        <v>8345</v>
      </c>
      <c r="S2932" s="15">
        <f t="shared" si="228"/>
        <v>42042.676226851851</v>
      </c>
      <c r="T2932" s="15">
        <f t="shared" si="229"/>
        <v>42094.551388888889</v>
      </c>
      <c r="U2932">
        <f t="shared" si="225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226"/>
        <v>1</v>
      </c>
      <c r="P2933" s="9">
        <f t="shared" si="227"/>
        <v>57.5</v>
      </c>
      <c r="Q2933" s="11" t="s">
        <v>8321</v>
      </c>
      <c r="R2933" t="s">
        <v>8339</v>
      </c>
      <c r="S2933" s="15">
        <f t="shared" si="228"/>
        <v>40956.553530092591</v>
      </c>
      <c r="T2933" s="15">
        <f t="shared" si="229"/>
        <v>40986.511863425927</v>
      </c>
      <c r="U2933">
        <f t="shared" si="225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226"/>
        <v>153</v>
      </c>
      <c r="P2934" s="9">
        <f t="shared" si="227"/>
        <v>13.53</v>
      </c>
      <c r="Q2934" s="11" t="s">
        <v>8323</v>
      </c>
      <c r="R2934" t="s">
        <v>8326</v>
      </c>
      <c r="S2934" s="15">
        <f t="shared" si="228"/>
        <v>42328.727141203708</v>
      </c>
      <c r="T2934" s="15">
        <f t="shared" si="229"/>
        <v>42358.499305555553</v>
      </c>
      <c r="U2934">
        <f t="shared" si="225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226"/>
        <v>0</v>
      </c>
      <c r="P2935" s="9">
        <f t="shared" si="227"/>
        <v>45.2</v>
      </c>
      <c r="Q2935" s="11" t="s">
        <v>8308</v>
      </c>
      <c r="R2935" t="s">
        <v>8310</v>
      </c>
      <c r="S2935" s="15">
        <f t="shared" si="228"/>
        <v>42111.709027777775</v>
      </c>
      <c r="T2935" s="15">
        <f t="shared" si="229"/>
        <v>42156.709027777775</v>
      </c>
      <c r="U2935">
        <f t="shared" si="225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226"/>
        <v>6</v>
      </c>
      <c r="P2936" s="9">
        <f t="shared" si="227"/>
        <v>28.13</v>
      </c>
      <c r="Q2936" s="11" t="s">
        <v>8327</v>
      </c>
      <c r="R2936" t="s">
        <v>8330</v>
      </c>
      <c r="S2936" s="15">
        <f t="shared" si="228"/>
        <v>41922.783229166671</v>
      </c>
      <c r="T2936" s="15">
        <f t="shared" si="229"/>
        <v>41952.824895833335</v>
      </c>
      <c r="U2936">
        <f t="shared" si="225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226"/>
        <v>11</v>
      </c>
      <c r="P2937" s="9">
        <f t="shared" si="227"/>
        <v>45</v>
      </c>
      <c r="Q2937" s="11" t="s">
        <v>8316</v>
      </c>
      <c r="R2937" t="s">
        <v>8334</v>
      </c>
      <c r="S2937" s="15">
        <f t="shared" si="228"/>
        <v>40332.886712962965</v>
      </c>
      <c r="T2937" s="15">
        <f t="shared" si="229"/>
        <v>40380.791666666664</v>
      </c>
      <c r="U2937">
        <f t="shared" si="225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226"/>
        <v>23</v>
      </c>
      <c r="P2938" s="9">
        <f t="shared" si="227"/>
        <v>18.75</v>
      </c>
      <c r="Q2938" s="11" t="s">
        <v>8323</v>
      </c>
      <c r="R2938" t="s">
        <v>8326</v>
      </c>
      <c r="S2938" s="15">
        <f t="shared" si="228"/>
        <v>42800.720127314817</v>
      </c>
      <c r="T2938" s="15">
        <f t="shared" si="229"/>
        <v>42821.678460648152</v>
      </c>
      <c r="U2938">
        <f t="shared" si="225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226"/>
        <v>225</v>
      </c>
      <c r="P2939" s="9">
        <f t="shared" si="227"/>
        <v>75</v>
      </c>
      <c r="Q2939" s="11" t="s">
        <v>8323</v>
      </c>
      <c r="R2939" t="s">
        <v>8326</v>
      </c>
      <c r="S2939" s="15">
        <f t="shared" si="228"/>
        <v>42503.740868055553</v>
      </c>
      <c r="T2939" s="15">
        <f t="shared" si="229"/>
        <v>42517.740868055553</v>
      </c>
      <c r="U2939">
        <f t="shared" si="225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226"/>
        <v>38</v>
      </c>
      <c r="P2940" s="9">
        <f t="shared" si="227"/>
        <v>56.25</v>
      </c>
      <c r="Q2940" s="11" t="s">
        <v>8323</v>
      </c>
      <c r="R2940" t="s">
        <v>8326</v>
      </c>
      <c r="S2940" s="15">
        <f t="shared" si="228"/>
        <v>42074.219699074078</v>
      </c>
      <c r="T2940" s="15">
        <f t="shared" si="229"/>
        <v>42104.208333333328</v>
      </c>
      <c r="U2940">
        <f t="shared" si="225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226"/>
        <v>4</v>
      </c>
      <c r="P2941" s="9">
        <f t="shared" si="227"/>
        <v>24.78</v>
      </c>
      <c r="Q2941" s="11" t="s">
        <v>8308</v>
      </c>
      <c r="R2941" t="s">
        <v>8342</v>
      </c>
      <c r="S2941" s="15">
        <f t="shared" si="228"/>
        <v>42377.554756944446</v>
      </c>
      <c r="T2941" s="15">
        <f t="shared" si="229"/>
        <v>42408.542361111111</v>
      </c>
      <c r="U2941">
        <f t="shared" si="225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226"/>
        <v>2</v>
      </c>
      <c r="P2942" s="9">
        <f t="shared" si="227"/>
        <v>74.33</v>
      </c>
      <c r="Q2942" s="11" t="s">
        <v>8311</v>
      </c>
      <c r="R2942" t="s">
        <v>8349</v>
      </c>
      <c r="S2942" s="15">
        <f t="shared" si="228"/>
        <v>42786.000023148154</v>
      </c>
      <c r="T2942" s="15">
        <f t="shared" si="229"/>
        <v>42826.165972222225</v>
      </c>
      <c r="U2942">
        <f t="shared" si="225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226"/>
        <v>0</v>
      </c>
      <c r="P2943" s="9">
        <f t="shared" si="227"/>
        <v>55</v>
      </c>
      <c r="Q2943" s="11" t="s">
        <v>8308</v>
      </c>
      <c r="R2943" t="s">
        <v>8310</v>
      </c>
      <c r="S2943" s="15">
        <f t="shared" si="228"/>
        <v>42561.829421296294</v>
      </c>
      <c r="T2943" s="15">
        <f t="shared" si="229"/>
        <v>42618.124305555553</v>
      </c>
      <c r="U2943">
        <f t="shared" ref="U2943:U3006" si="230">YEAR(S2943)</f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226"/>
        <v>4</v>
      </c>
      <c r="P2944" s="9">
        <f t="shared" si="227"/>
        <v>54</v>
      </c>
      <c r="Q2944" s="11" t="s">
        <v>8327</v>
      </c>
      <c r="R2944" t="s">
        <v>8330</v>
      </c>
      <c r="S2944" s="15">
        <f t="shared" si="228"/>
        <v>42806.863946759258</v>
      </c>
      <c r="T2944" s="15">
        <f t="shared" si="229"/>
        <v>42836.863946759258</v>
      </c>
      <c r="U2944">
        <f t="shared" si="230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226"/>
        <v>7</v>
      </c>
      <c r="P2945" s="9">
        <f t="shared" si="227"/>
        <v>108</v>
      </c>
      <c r="Q2945" s="11" t="s">
        <v>8323</v>
      </c>
      <c r="R2945" t="s">
        <v>8335</v>
      </c>
      <c r="S2945" s="15">
        <f t="shared" si="228"/>
        <v>42053.672824074078</v>
      </c>
      <c r="T2945" s="15">
        <f t="shared" si="229"/>
        <v>42113.631157407406</v>
      </c>
      <c r="U2945">
        <f t="shared" si="230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226"/>
        <v>11</v>
      </c>
      <c r="P2946" s="9">
        <f t="shared" si="227"/>
        <v>72</v>
      </c>
      <c r="Q2946" s="11" t="s">
        <v>8323</v>
      </c>
      <c r="R2946" t="s">
        <v>8326</v>
      </c>
      <c r="S2946" s="15">
        <f t="shared" si="228"/>
        <v>41990.612546296295</v>
      </c>
      <c r="T2946" s="15">
        <f t="shared" si="229"/>
        <v>42020.434722222228</v>
      </c>
      <c r="U2946">
        <f t="shared" si="230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231">ROUND(E2947/D2947*100,0)</f>
        <v>0</v>
      </c>
      <c r="P2947" s="9">
        <f t="shared" ref="P2947:P3010" si="232">IFERROR(ROUND(E2947/L2947,2),0)</f>
        <v>71.67</v>
      </c>
      <c r="Q2947" s="11" t="s">
        <v>8321</v>
      </c>
      <c r="R2947" t="s">
        <v>8339</v>
      </c>
      <c r="S2947" s="15">
        <f t="shared" ref="S2947:S3010" si="233">(((J2947/60)/60)/24)+DATE(1970,1,1)</f>
        <v>40882.481666666667</v>
      </c>
      <c r="T2947" s="15">
        <f t="shared" ref="T2947:T3010" si="234">(((I2947/60)/60)/24)+DATE(1970,1,1)</f>
        <v>40913.481249999997</v>
      </c>
      <c r="U2947">
        <f t="shared" si="230"/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231"/>
        <v>3</v>
      </c>
      <c r="P2948" s="9">
        <f t="shared" si="232"/>
        <v>53.75</v>
      </c>
      <c r="Q2948" s="11" t="s">
        <v>8321</v>
      </c>
      <c r="R2948" t="s">
        <v>8339</v>
      </c>
      <c r="S2948" s="15">
        <f t="shared" si="233"/>
        <v>40247.886006944449</v>
      </c>
      <c r="T2948" s="15">
        <f t="shared" si="234"/>
        <v>40306.927777777775</v>
      </c>
      <c r="U2948">
        <f t="shared" si="230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231"/>
        <v>7</v>
      </c>
      <c r="P2949" s="9">
        <f t="shared" si="232"/>
        <v>30.71</v>
      </c>
      <c r="Q2949" s="11" t="s">
        <v>8323</v>
      </c>
      <c r="R2949" t="s">
        <v>8326</v>
      </c>
      <c r="S2949" s="15">
        <f t="shared" si="233"/>
        <v>42768.97084490741</v>
      </c>
      <c r="T2949" s="15">
        <f t="shared" si="234"/>
        <v>42789.041666666672</v>
      </c>
      <c r="U2949">
        <f t="shared" si="230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231"/>
        <v>11</v>
      </c>
      <c r="P2950" s="9">
        <f t="shared" si="232"/>
        <v>26.75</v>
      </c>
      <c r="Q2950" s="11" t="s">
        <v>8323</v>
      </c>
      <c r="R2950" t="s">
        <v>8326</v>
      </c>
      <c r="S2950" s="15">
        <f t="shared" si="233"/>
        <v>41975.642974537041</v>
      </c>
      <c r="T2950" s="15">
        <f t="shared" si="234"/>
        <v>42035.642974537041</v>
      </c>
      <c r="U2950">
        <f t="shared" si="230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231"/>
        <v>4</v>
      </c>
      <c r="P2951" s="9">
        <f t="shared" si="232"/>
        <v>30.29</v>
      </c>
      <c r="Q2951" s="11" t="s">
        <v>8308</v>
      </c>
      <c r="R2951" t="s">
        <v>8310</v>
      </c>
      <c r="S2951" s="15">
        <f t="shared" si="233"/>
        <v>42538.75680555556</v>
      </c>
      <c r="T2951" s="15">
        <f t="shared" si="234"/>
        <v>42563.785416666666</v>
      </c>
      <c r="U2951">
        <f t="shared" si="230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231"/>
        <v>1</v>
      </c>
      <c r="P2952" s="9">
        <f t="shared" si="232"/>
        <v>53</v>
      </c>
      <c r="Q2952" s="11" t="s">
        <v>8346</v>
      </c>
      <c r="R2952" t="s">
        <v>8347</v>
      </c>
      <c r="S2952" s="15">
        <f t="shared" si="233"/>
        <v>42598.053113425922</v>
      </c>
      <c r="T2952" s="15">
        <f t="shared" si="234"/>
        <v>42638.053113425922</v>
      </c>
      <c r="U2952">
        <f t="shared" si="230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231"/>
        <v>1</v>
      </c>
      <c r="P2953" s="9">
        <f t="shared" si="232"/>
        <v>16.309999999999999</v>
      </c>
      <c r="Q2953" s="11" t="s">
        <v>8316</v>
      </c>
      <c r="R2953" t="s">
        <v>8344</v>
      </c>
      <c r="S2953" s="15">
        <f t="shared" si="233"/>
        <v>42155.129652777774</v>
      </c>
      <c r="T2953" s="15">
        <f t="shared" si="234"/>
        <v>42185.129652777774</v>
      </c>
      <c r="U2953">
        <f t="shared" si="230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231"/>
        <v>7</v>
      </c>
      <c r="P2954" s="9">
        <f t="shared" si="232"/>
        <v>35.17</v>
      </c>
      <c r="Q2954" s="11" t="s">
        <v>8323</v>
      </c>
      <c r="R2954" t="s">
        <v>8326</v>
      </c>
      <c r="S2954" s="15">
        <f t="shared" si="233"/>
        <v>42601.854699074072</v>
      </c>
      <c r="T2954" s="15">
        <f t="shared" si="234"/>
        <v>42611.163194444445</v>
      </c>
      <c r="U2954">
        <f t="shared" si="230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231"/>
        <v>21</v>
      </c>
      <c r="P2955" s="9">
        <f t="shared" si="232"/>
        <v>26.38</v>
      </c>
      <c r="Q2955" s="11" t="s">
        <v>8323</v>
      </c>
      <c r="R2955" t="s">
        <v>8326</v>
      </c>
      <c r="S2955" s="15">
        <f t="shared" si="233"/>
        <v>41981.067523148144</v>
      </c>
      <c r="T2955" s="15">
        <f t="shared" si="234"/>
        <v>42041.067523148144</v>
      </c>
      <c r="U2955">
        <f t="shared" si="230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231"/>
        <v>3</v>
      </c>
      <c r="P2956" s="9">
        <f t="shared" si="232"/>
        <v>35</v>
      </c>
      <c r="Q2956" s="11" t="s">
        <v>8327</v>
      </c>
      <c r="R2956" t="s">
        <v>8354</v>
      </c>
      <c r="S2956" s="15">
        <f t="shared" si="233"/>
        <v>41583.135405092595</v>
      </c>
      <c r="T2956" s="15">
        <f t="shared" si="234"/>
        <v>41623.135405092595</v>
      </c>
      <c r="U2956">
        <f t="shared" si="230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231"/>
        <v>2</v>
      </c>
      <c r="P2957" s="9">
        <f t="shared" si="232"/>
        <v>52.5</v>
      </c>
      <c r="Q2957" s="11" t="s">
        <v>8319</v>
      </c>
      <c r="R2957" t="s">
        <v>8357</v>
      </c>
      <c r="S2957" s="15">
        <f t="shared" si="233"/>
        <v>41854.389780092592</v>
      </c>
      <c r="T2957" s="15">
        <f t="shared" si="234"/>
        <v>41871.389780092592</v>
      </c>
      <c r="U2957">
        <f t="shared" si="230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231"/>
        <v>103</v>
      </c>
      <c r="P2958" s="9">
        <f t="shared" si="232"/>
        <v>15.77</v>
      </c>
      <c r="Q2958" s="11" t="s">
        <v>8321</v>
      </c>
      <c r="R2958" t="s">
        <v>8343</v>
      </c>
      <c r="S2958" s="15">
        <f t="shared" si="233"/>
        <v>42042.615613425922</v>
      </c>
      <c r="T2958" s="15">
        <f t="shared" si="234"/>
        <v>42057.479166666672</v>
      </c>
      <c r="U2958">
        <f t="shared" si="230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231"/>
        <v>1</v>
      </c>
      <c r="P2959" s="9">
        <f t="shared" si="232"/>
        <v>68.33</v>
      </c>
      <c r="Q2959" s="11" t="s">
        <v>8321</v>
      </c>
      <c r="R2959" t="s">
        <v>8339</v>
      </c>
      <c r="S2959" s="15">
        <f t="shared" si="233"/>
        <v>42738.615289351852</v>
      </c>
      <c r="T2959" s="15">
        <f t="shared" si="234"/>
        <v>42768.615289351852</v>
      </c>
      <c r="U2959">
        <f t="shared" si="230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231"/>
        <v>0</v>
      </c>
      <c r="P2960" s="9">
        <f t="shared" si="232"/>
        <v>68.33</v>
      </c>
      <c r="Q2960" s="11" t="s">
        <v>8308</v>
      </c>
      <c r="R2960" t="s">
        <v>8310</v>
      </c>
      <c r="S2960" s="15">
        <f t="shared" si="233"/>
        <v>41838.840474537035</v>
      </c>
      <c r="T2960" s="15">
        <f t="shared" si="234"/>
        <v>41883.840474537035</v>
      </c>
      <c r="U2960">
        <f t="shared" si="230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231"/>
        <v>41</v>
      </c>
      <c r="P2961" s="9">
        <f t="shared" si="232"/>
        <v>29.29</v>
      </c>
      <c r="Q2961" s="11" t="s">
        <v>8327</v>
      </c>
      <c r="R2961" t="s">
        <v>8328</v>
      </c>
      <c r="S2961" s="15">
        <f t="shared" si="233"/>
        <v>42603.870520833334</v>
      </c>
      <c r="T2961" s="15">
        <f t="shared" si="234"/>
        <v>42628.870520833334</v>
      </c>
      <c r="U2961">
        <f t="shared" si="230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231"/>
        <v>11</v>
      </c>
      <c r="P2962" s="9">
        <f t="shared" si="232"/>
        <v>51.25</v>
      </c>
      <c r="Q2962" s="11" t="s">
        <v>8311</v>
      </c>
      <c r="R2962" t="s">
        <v>8349</v>
      </c>
      <c r="S2962" s="15">
        <f t="shared" si="233"/>
        <v>40399.065868055557</v>
      </c>
      <c r="T2962" s="15">
        <f t="shared" si="234"/>
        <v>40423.083333333336</v>
      </c>
      <c r="U2962">
        <f t="shared" si="230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231"/>
        <v>21</v>
      </c>
      <c r="P2963" s="9">
        <f t="shared" si="232"/>
        <v>20.5</v>
      </c>
      <c r="Q2963" s="11" t="s">
        <v>8313</v>
      </c>
      <c r="R2963" t="s">
        <v>8351</v>
      </c>
      <c r="S2963" s="15">
        <f t="shared" si="233"/>
        <v>42445.712754629625</v>
      </c>
      <c r="T2963" s="15">
        <f t="shared" si="234"/>
        <v>42505.681249999994</v>
      </c>
      <c r="U2963">
        <f t="shared" si="230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231"/>
        <v>13</v>
      </c>
      <c r="P2964" s="9">
        <f t="shared" si="232"/>
        <v>25.5</v>
      </c>
      <c r="Q2964" s="11" t="s">
        <v>8323</v>
      </c>
      <c r="R2964" t="s">
        <v>8326</v>
      </c>
      <c r="S2964" s="15">
        <f t="shared" si="233"/>
        <v>41990.506377314814</v>
      </c>
      <c r="T2964" s="15">
        <f t="shared" si="234"/>
        <v>42020.506377314814</v>
      </c>
      <c r="U2964">
        <f t="shared" si="230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231"/>
        <v>7</v>
      </c>
      <c r="P2965" s="9">
        <f t="shared" si="232"/>
        <v>40.78</v>
      </c>
      <c r="Q2965" s="11" t="s">
        <v>8321</v>
      </c>
      <c r="R2965" t="s">
        <v>8339</v>
      </c>
      <c r="S2965" s="15">
        <f t="shared" si="233"/>
        <v>40934.376145833332</v>
      </c>
      <c r="T2965" s="15">
        <f t="shared" si="234"/>
        <v>40994.334479166668</v>
      </c>
      <c r="U2965">
        <f t="shared" si="230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231"/>
        <v>17</v>
      </c>
      <c r="P2966" s="9">
        <f t="shared" si="232"/>
        <v>16.829999999999998</v>
      </c>
      <c r="Q2966" s="11" t="s">
        <v>8319</v>
      </c>
      <c r="R2966" t="s">
        <v>8345</v>
      </c>
      <c r="S2966" s="15">
        <f t="shared" si="233"/>
        <v>42399.882615740738</v>
      </c>
      <c r="T2966" s="15">
        <f t="shared" si="234"/>
        <v>42459.840949074074</v>
      </c>
      <c r="U2966">
        <f t="shared" si="230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231"/>
        <v>2</v>
      </c>
      <c r="P2967" s="9">
        <f t="shared" si="232"/>
        <v>202</v>
      </c>
      <c r="Q2967" s="11" t="s">
        <v>8323</v>
      </c>
      <c r="R2967" t="s">
        <v>8326</v>
      </c>
      <c r="S2967" s="15">
        <f t="shared" si="233"/>
        <v>42621.389340277776</v>
      </c>
      <c r="T2967" s="15">
        <f t="shared" si="234"/>
        <v>42651.389340277776</v>
      </c>
      <c r="U2967">
        <f t="shared" si="230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231"/>
        <v>1</v>
      </c>
      <c r="P2968" s="9">
        <f t="shared" si="232"/>
        <v>22.33</v>
      </c>
      <c r="Q2968" s="11" t="s">
        <v>8319</v>
      </c>
      <c r="R2968" t="s">
        <v>8345</v>
      </c>
      <c r="S2968" s="15">
        <f t="shared" si="233"/>
        <v>42374.822870370372</v>
      </c>
      <c r="T2968" s="15">
        <f t="shared" si="234"/>
        <v>42434.822870370372</v>
      </c>
      <c r="U2968">
        <f t="shared" si="230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231"/>
        <v>101</v>
      </c>
      <c r="P2969" s="9">
        <f t="shared" si="232"/>
        <v>18.27</v>
      </c>
      <c r="Q2969" s="11" t="s">
        <v>8323</v>
      </c>
      <c r="R2969" t="s">
        <v>8326</v>
      </c>
      <c r="S2969" s="15">
        <f t="shared" si="233"/>
        <v>42101.828819444447</v>
      </c>
      <c r="T2969" s="15">
        <f t="shared" si="234"/>
        <v>42123.958333333328</v>
      </c>
      <c r="U2969">
        <f t="shared" si="230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231"/>
        <v>10</v>
      </c>
      <c r="P2970" s="9">
        <f t="shared" si="232"/>
        <v>100.5</v>
      </c>
      <c r="Q2970" s="11" t="s">
        <v>8323</v>
      </c>
      <c r="R2970" t="s">
        <v>8326</v>
      </c>
      <c r="S2970" s="15">
        <f t="shared" si="233"/>
        <v>42020.587349537032</v>
      </c>
      <c r="T2970" s="15">
        <f t="shared" si="234"/>
        <v>42050.587349537032</v>
      </c>
      <c r="U2970">
        <f t="shared" si="230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231"/>
        <v>20</v>
      </c>
      <c r="P2971" s="9">
        <f t="shared" si="232"/>
        <v>100</v>
      </c>
      <c r="Q2971" s="11" t="s">
        <v>8321</v>
      </c>
      <c r="R2971" t="s">
        <v>8325</v>
      </c>
      <c r="S2971" s="15">
        <f t="shared" si="233"/>
        <v>42403.080497685187</v>
      </c>
      <c r="T2971" s="15">
        <f t="shared" si="234"/>
        <v>42433.080497685187</v>
      </c>
      <c r="U2971">
        <f t="shared" si="230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231"/>
        <v>3</v>
      </c>
      <c r="P2972" s="9">
        <f t="shared" si="232"/>
        <v>200</v>
      </c>
      <c r="Q2972" s="11" t="s">
        <v>8308</v>
      </c>
      <c r="R2972" t="s">
        <v>8342</v>
      </c>
      <c r="S2972" s="15">
        <f t="shared" si="233"/>
        <v>42345.860150462962</v>
      </c>
      <c r="T2972" s="15">
        <f t="shared" si="234"/>
        <v>42375.860150462962</v>
      </c>
      <c r="U2972">
        <f t="shared" si="230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231"/>
        <v>10</v>
      </c>
      <c r="P2973" s="9">
        <f t="shared" si="232"/>
        <v>40</v>
      </c>
      <c r="Q2973" s="11" t="s">
        <v>8327</v>
      </c>
      <c r="R2973" t="s">
        <v>8328</v>
      </c>
      <c r="S2973" s="15">
        <f t="shared" si="233"/>
        <v>42065.897719907407</v>
      </c>
      <c r="T2973" s="15">
        <f t="shared" si="234"/>
        <v>42095.856053240743</v>
      </c>
      <c r="U2973">
        <f t="shared" si="230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231"/>
        <v>100</v>
      </c>
      <c r="P2974" s="9">
        <f t="shared" si="232"/>
        <v>40</v>
      </c>
      <c r="Q2974" s="11" t="s">
        <v>8311</v>
      </c>
      <c r="R2974" t="s">
        <v>8333</v>
      </c>
      <c r="S2974" s="15">
        <f t="shared" si="233"/>
        <v>42396.8440625</v>
      </c>
      <c r="T2974" s="15">
        <f t="shared" si="234"/>
        <v>42415.332638888889</v>
      </c>
      <c r="U2974">
        <f t="shared" si="230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231"/>
        <v>0</v>
      </c>
      <c r="P2975" s="9">
        <f t="shared" si="232"/>
        <v>100</v>
      </c>
      <c r="Q2975" s="11" t="s">
        <v>8311</v>
      </c>
      <c r="R2975" t="s">
        <v>8348</v>
      </c>
      <c r="S2975" s="15">
        <f t="shared" si="233"/>
        <v>42013.915613425925</v>
      </c>
      <c r="T2975" s="15">
        <f t="shared" si="234"/>
        <v>42043.915613425925</v>
      </c>
      <c r="U2975">
        <f t="shared" si="230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231"/>
        <v>3</v>
      </c>
      <c r="P2976" s="9">
        <f t="shared" si="232"/>
        <v>200</v>
      </c>
      <c r="Q2976" s="11" t="s">
        <v>8323</v>
      </c>
      <c r="R2976" t="s">
        <v>8324</v>
      </c>
      <c r="S2976" s="15">
        <f t="shared" si="233"/>
        <v>42226.938414351855</v>
      </c>
      <c r="T2976" s="15">
        <f t="shared" si="234"/>
        <v>42256.938414351855</v>
      </c>
      <c r="U2976">
        <f t="shared" si="230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231"/>
        <v>100</v>
      </c>
      <c r="P2977" s="9">
        <f t="shared" si="232"/>
        <v>22.22</v>
      </c>
      <c r="Q2977" s="11" t="s">
        <v>8323</v>
      </c>
      <c r="R2977" t="s">
        <v>8326</v>
      </c>
      <c r="S2977" s="15">
        <f t="shared" si="233"/>
        <v>42467.144166666665</v>
      </c>
      <c r="T2977" s="15">
        <f t="shared" si="234"/>
        <v>42477.979166666672</v>
      </c>
      <c r="U2977">
        <f t="shared" si="230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231"/>
        <v>1</v>
      </c>
      <c r="P2978" s="9">
        <f t="shared" si="232"/>
        <v>100</v>
      </c>
      <c r="Q2978" s="11" t="s">
        <v>8323</v>
      </c>
      <c r="R2978" t="s">
        <v>8326</v>
      </c>
      <c r="S2978" s="15">
        <f t="shared" si="233"/>
        <v>42067.947337962964</v>
      </c>
      <c r="T2978" s="15">
        <f t="shared" si="234"/>
        <v>42097.905671296292</v>
      </c>
      <c r="U2978">
        <f t="shared" si="230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231"/>
        <v>1</v>
      </c>
      <c r="P2979" s="9">
        <f t="shared" si="232"/>
        <v>199</v>
      </c>
      <c r="Q2979" s="11" t="s">
        <v>8308</v>
      </c>
      <c r="R2979" t="s">
        <v>8310</v>
      </c>
      <c r="S2979" s="15">
        <f t="shared" si="233"/>
        <v>42496.529305555552</v>
      </c>
      <c r="T2979" s="15">
        <f t="shared" si="234"/>
        <v>42526.529305555552</v>
      </c>
      <c r="U2979">
        <f t="shared" si="230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231"/>
        <v>3</v>
      </c>
      <c r="P2980" s="9">
        <f t="shared" si="232"/>
        <v>32.67</v>
      </c>
      <c r="Q2980" s="11" t="s">
        <v>8327</v>
      </c>
      <c r="R2980" t="s">
        <v>8350</v>
      </c>
      <c r="S2980" s="15">
        <f t="shared" si="233"/>
        <v>40507.239884259259</v>
      </c>
      <c r="T2980" s="15">
        <f t="shared" si="234"/>
        <v>40567.239884259259</v>
      </c>
      <c r="U2980">
        <f t="shared" si="230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231"/>
        <v>5</v>
      </c>
      <c r="P2981" s="9">
        <f t="shared" si="232"/>
        <v>19.600000000000001</v>
      </c>
      <c r="Q2981" s="11" t="s">
        <v>8327</v>
      </c>
      <c r="R2981" t="s">
        <v>8350</v>
      </c>
      <c r="S2981" s="15">
        <f t="shared" si="233"/>
        <v>41944.916215277779</v>
      </c>
      <c r="T2981" s="15">
        <f t="shared" si="234"/>
        <v>41974.957881944443</v>
      </c>
      <c r="U2981">
        <f t="shared" si="230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231"/>
        <v>2</v>
      </c>
      <c r="P2982" s="9">
        <f t="shared" si="232"/>
        <v>27.86</v>
      </c>
      <c r="Q2982" s="11" t="s">
        <v>8327</v>
      </c>
      <c r="R2982" t="s">
        <v>8328</v>
      </c>
      <c r="S2982" s="15">
        <f t="shared" si="233"/>
        <v>40431.127650462964</v>
      </c>
      <c r="T2982" s="15">
        <f t="shared" si="234"/>
        <v>40476.127650462964</v>
      </c>
      <c r="U2982">
        <f t="shared" si="230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231"/>
        <v>130</v>
      </c>
      <c r="P2983" s="9">
        <f t="shared" si="232"/>
        <v>16.25</v>
      </c>
      <c r="Q2983" s="11" t="s">
        <v>8323</v>
      </c>
      <c r="R2983" t="s">
        <v>8326</v>
      </c>
      <c r="S2983" s="15">
        <f t="shared" si="233"/>
        <v>42662.021539351852</v>
      </c>
      <c r="T2983" s="15">
        <f t="shared" si="234"/>
        <v>42676.021539351852</v>
      </c>
      <c r="U2983">
        <f t="shared" si="230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231"/>
        <v>3</v>
      </c>
      <c r="P2984" s="9">
        <f t="shared" si="232"/>
        <v>39</v>
      </c>
      <c r="Q2984" s="11" t="s">
        <v>8323</v>
      </c>
      <c r="R2984" t="s">
        <v>8326</v>
      </c>
      <c r="S2984" s="15">
        <f t="shared" si="233"/>
        <v>42031.833587962959</v>
      </c>
      <c r="T2984" s="15">
        <f t="shared" si="234"/>
        <v>42063.333333333328</v>
      </c>
      <c r="U2984">
        <f t="shared" si="230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231"/>
        <v>1</v>
      </c>
      <c r="P2985" s="9">
        <f t="shared" si="232"/>
        <v>19.399999999999999</v>
      </c>
      <c r="Q2985" s="11" t="s">
        <v>8308</v>
      </c>
      <c r="R2985" t="s">
        <v>8310</v>
      </c>
      <c r="S2985" s="15">
        <f t="shared" si="233"/>
        <v>42409.040231481486</v>
      </c>
      <c r="T2985" s="15">
        <f t="shared" si="234"/>
        <v>42423.040231481486</v>
      </c>
      <c r="U2985">
        <f t="shared" si="230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231"/>
        <v>2</v>
      </c>
      <c r="P2986" s="9">
        <f t="shared" si="232"/>
        <v>47.5</v>
      </c>
      <c r="Q2986" s="11" t="s">
        <v>8321</v>
      </c>
      <c r="R2986" t="s">
        <v>8337</v>
      </c>
      <c r="S2986" s="15">
        <f t="shared" si="233"/>
        <v>42067.62431712963</v>
      </c>
      <c r="T2986" s="15">
        <f t="shared" si="234"/>
        <v>42097.582650462966</v>
      </c>
      <c r="U2986">
        <f t="shared" si="230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231"/>
        <v>95</v>
      </c>
      <c r="P2987" s="9">
        <f t="shared" si="232"/>
        <v>47.5</v>
      </c>
      <c r="Q2987" s="11" t="s">
        <v>8346</v>
      </c>
      <c r="R2987" t="s">
        <v>8347</v>
      </c>
      <c r="S2987" s="15">
        <f t="shared" si="233"/>
        <v>42556.807187500002</v>
      </c>
      <c r="T2987" s="15">
        <f t="shared" si="234"/>
        <v>42563.807187500002</v>
      </c>
      <c r="U2987">
        <f t="shared" si="230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231"/>
        <v>3</v>
      </c>
      <c r="P2988" s="9">
        <f t="shared" si="232"/>
        <v>23.63</v>
      </c>
      <c r="Q2988" s="11" t="s">
        <v>8323</v>
      </c>
      <c r="R2988" t="s">
        <v>8326</v>
      </c>
      <c r="S2988" s="15">
        <f t="shared" si="233"/>
        <v>41885.221550925926</v>
      </c>
      <c r="T2988" s="15">
        <f t="shared" si="234"/>
        <v>41916.290972222225</v>
      </c>
      <c r="U2988">
        <f t="shared" si="230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231"/>
        <v>1</v>
      </c>
      <c r="P2989" s="9">
        <f t="shared" si="232"/>
        <v>23.5</v>
      </c>
      <c r="Q2989" s="11" t="s">
        <v>8319</v>
      </c>
      <c r="R2989" t="s">
        <v>8345</v>
      </c>
      <c r="S2989" s="15">
        <f t="shared" si="233"/>
        <v>41835.763981481483</v>
      </c>
      <c r="T2989" s="15">
        <f t="shared" si="234"/>
        <v>41865.763981481483</v>
      </c>
      <c r="U2989">
        <f t="shared" si="230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231"/>
        <v>4</v>
      </c>
      <c r="P2990" s="9">
        <f t="shared" si="232"/>
        <v>12.47</v>
      </c>
      <c r="Q2990" s="11" t="s">
        <v>8313</v>
      </c>
      <c r="R2990" t="s">
        <v>8314</v>
      </c>
      <c r="S2990" s="15">
        <f t="shared" si="233"/>
        <v>41849.560694444444</v>
      </c>
      <c r="T2990" s="15">
        <f t="shared" si="234"/>
        <v>41909.560694444444</v>
      </c>
      <c r="U2990">
        <f t="shared" si="230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231"/>
        <v>0</v>
      </c>
      <c r="P2991" s="9">
        <f t="shared" si="232"/>
        <v>23.25</v>
      </c>
      <c r="Q2991" s="11" t="s">
        <v>8316</v>
      </c>
      <c r="R2991" t="s">
        <v>8344</v>
      </c>
      <c r="S2991" s="15">
        <f t="shared" si="233"/>
        <v>42325.19358796296</v>
      </c>
      <c r="T2991" s="15">
        <f t="shared" si="234"/>
        <v>42355.19358796296</v>
      </c>
      <c r="U2991">
        <f t="shared" si="230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231"/>
        <v>0</v>
      </c>
      <c r="P2992" s="9">
        <f t="shared" si="232"/>
        <v>46.25</v>
      </c>
      <c r="Q2992" s="11" t="s">
        <v>8323</v>
      </c>
      <c r="R2992" t="s">
        <v>8326</v>
      </c>
      <c r="S2992" s="15">
        <f t="shared" si="233"/>
        <v>41948.727256944447</v>
      </c>
      <c r="T2992" s="15">
        <f t="shared" si="234"/>
        <v>41978.727256944447</v>
      </c>
      <c r="U2992">
        <f t="shared" si="230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231"/>
        <v>3</v>
      </c>
      <c r="P2993" s="9">
        <f t="shared" si="232"/>
        <v>61.67</v>
      </c>
      <c r="Q2993" s="11" t="s">
        <v>8323</v>
      </c>
      <c r="R2993" t="s">
        <v>8326</v>
      </c>
      <c r="S2993" s="15">
        <f t="shared" si="233"/>
        <v>42224.756909722222</v>
      </c>
      <c r="T2993" s="15">
        <f t="shared" si="234"/>
        <v>42254.756909722222</v>
      </c>
      <c r="U2993">
        <f t="shared" si="230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231"/>
        <v>40</v>
      </c>
      <c r="P2994" s="9">
        <f t="shared" si="232"/>
        <v>25.71</v>
      </c>
      <c r="Q2994" s="11" t="s">
        <v>8321</v>
      </c>
      <c r="R2994" t="s">
        <v>8325</v>
      </c>
      <c r="S2994" s="15">
        <f t="shared" si="233"/>
        <v>42070.047754629632</v>
      </c>
      <c r="T2994" s="15">
        <f t="shared" si="234"/>
        <v>42087.00608796296</v>
      </c>
      <c r="U2994">
        <f t="shared" si="230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231"/>
        <v>7</v>
      </c>
      <c r="P2995" s="9">
        <f t="shared" si="232"/>
        <v>30</v>
      </c>
      <c r="Q2995" s="11" t="s">
        <v>8311</v>
      </c>
      <c r="R2995" t="s">
        <v>8348</v>
      </c>
      <c r="S2995" s="15">
        <f t="shared" si="233"/>
        <v>42040.829872685179</v>
      </c>
      <c r="T2995" s="15">
        <f t="shared" si="234"/>
        <v>42070.829872685179</v>
      </c>
      <c r="U2995">
        <f t="shared" si="230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231"/>
        <v>120</v>
      </c>
      <c r="P2996" s="9">
        <f t="shared" si="232"/>
        <v>22.5</v>
      </c>
      <c r="Q2996" s="11" t="s">
        <v>8327</v>
      </c>
      <c r="R2996" t="s">
        <v>8331</v>
      </c>
      <c r="S2996" s="15">
        <f t="shared" si="233"/>
        <v>41153.066400462965</v>
      </c>
      <c r="T2996" s="15">
        <f t="shared" si="234"/>
        <v>41167.066400462965</v>
      </c>
      <c r="U2996">
        <f t="shared" si="230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231"/>
        <v>3</v>
      </c>
      <c r="P2997" s="9">
        <f t="shared" si="232"/>
        <v>30</v>
      </c>
      <c r="Q2997" s="11" t="s">
        <v>8308</v>
      </c>
      <c r="R2997" t="s">
        <v>8342</v>
      </c>
      <c r="S2997" s="15">
        <f t="shared" si="233"/>
        <v>42088.069108796291</v>
      </c>
      <c r="T2997" s="15">
        <f t="shared" si="234"/>
        <v>42118.069108796291</v>
      </c>
      <c r="U2997">
        <f t="shared" si="230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231"/>
        <v>180</v>
      </c>
      <c r="P2998" s="9">
        <f t="shared" si="232"/>
        <v>12</v>
      </c>
      <c r="Q2998" s="11" t="s">
        <v>8323</v>
      </c>
      <c r="R2998" t="s">
        <v>8326</v>
      </c>
      <c r="S2998" s="15">
        <f t="shared" si="233"/>
        <v>42477.729780092588</v>
      </c>
      <c r="T2998" s="15">
        <f t="shared" si="234"/>
        <v>42500.875</v>
      </c>
      <c r="U2998">
        <f t="shared" si="230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231"/>
        <v>0</v>
      </c>
      <c r="P2999" s="9">
        <f t="shared" si="232"/>
        <v>17.850000000000001</v>
      </c>
      <c r="Q2999" s="11" t="s">
        <v>8316</v>
      </c>
      <c r="R2999" t="s">
        <v>8334</v>
      </c>
      <c r="S2999" s="15">
        <f t="shared" si="233"/>
        <v>41009.847314814811</v>
      </c>
      <c r="T2999" s="15">
        <f t="shared" si="234"/>
        <v>41069.847314814811</v>
      </c>
      <c r="U2999">
        <f t="shared" si="230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231"/>
        <v>18</v>
      </c>
      <c r="P3000" s="9">
        <f t="shared" si="232"/>
        <v>59.33</v>
      </c>
      <c r="Q3000" s="11" t="s">
        <v>8327</v>
      </c>
      <c r="R3000" t="s">
        <v>8354</v>
      </c>
      <c r="S3000" s="15">
        <f t="shared" si="233"/>
        <v>40731.61037037037</v>
      </c>
      <c r="T3000" s="15">
        <f t="shared" si="234"/>
        <v>40761.61037037037</v>
      </c>
      <c r="U3000">
        <f t="shared" si="230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231"/>
        <v>4</v>
      </c>
      <c r="P3001" s="9">
        <f t="shared" si="232"/>
        <v>59</v>
      </c>
      <c r="Q3001" s="11" t="s">
        <v>8311</v>
      </c>
      <c r="R3001" t="s">
        <v>8352</v>
      </c>
      <c r="S3001" s="15">
        <f t="shared" si="233"/>
        <v>42115.143634259264</v>
      </c>
      <c r="T3001" s="15">
        <f t="shared" si="234"/>
        <v>42145.143634259264</v>
      </c>
      <c r="U3001">
        <f t="shared" si="230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231"/>
        <v>1</v>
      </c>
      <c r="P3002" s="9">
        <f t="shared" si="232"/>
        <v>35.4</v>
      </c>
      <c r="Q3002" s="11" t="s">
        <v>8323</v>
      </c>
      <c r="R3002" t="s">
        <v>8326</v>
      </c>
      <c r="S3002" s="15">
        <f t="shared" si="233"/>
        <v>42540.593530092592</v>
      </c>
      <c r="T3002" s="15">
        <f t="shared" si="234"/>
        <v>42570.593530092592</v>
      </c>
      <c r="U3002">
        <f t="shared" si="230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231"/>
        <v>1</v>
      </c>
      <c r="P3003" s="9">
        <f t="shared" si="232"/>
        <v>35</v>
      </c>
      <c r="Q3003" s="11" t="s">
        <v>8308</v>
      </c>
      <c r="R3003" t="s">
        <v>8342</v>
      </c>
      <c r="S3003" s="15">
        <f t="shared" si="233"/>
        <v>41968.852118055554</v>
      </c>
      <c r="T3003" s="15">
        <f t="shared" si="234"/>
        <v>41998.852118055554</v>
      </c>
      <c r="U3003">
        <f t="shared" si="230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231"/>
        <v>0</v>
      </c>
      <c r="P3004" s="9">
        <f t="shared" si="232"/>
        <v>87.5</v>
      </c>
      <c r="Q3004" s="11" t="s">
        <v>8323</v>
      </c>
      <c r="R3004" t="s">
        <v>8324</v>
      </c>
      <c r="S3004" s="15">
        <f t="shared" si="233"/>
        <v>42263.691574074073</v>
      </c>
      <c r="T3004" s="15">
        <f t="shared" si="234"/>
        <v>42293.691574074073</v>
      </c>
      <c r="U3004">
        <f t="shared" si="230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231"/>
        <v>12</v>
      </c>
      <c r="P3005" s="9">
        <f t="shared" si="232"/>
        <v>24.71</v>
      </c>
      <c r="Q3005" s="11" t="s">
        <v>8323</v>
      </c>
      <c r="R3005" t="s">
        <v>8326</v>
      </c>
      <c r="S3005" s="15">
        <f t="shared" si="233"/>
        <v>42124.623877314814</v>
      </c>
      <c r="T3005" s="15">
        <f t="shared" si="234"/>
        <v>42166.958333333328</v>
      </c>
      <c r="U3005">
        <f t="shared" si="230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231"/>
        <v>2</v>
      </c>
      <c r="P3006" s="9">
        <f t="shared" si="232"/>
        <v>34</v>
      </c>
      <c r="Q3006" s="11" t="s">
        <v>8311</v>
      </c>
      <c r="R3006" t="s">
        <v>8352</v>
      </c>
      <c r="S3006" s="15">
        <f t="shared" si="233"/>
        <v>40863.060127314813</v>
      </c>
      <c r="T3006" s="15">
        <f t="shared" si="234"/>
        <v>40893.060127314813</v>
      </c>
      <c r="U3006">
        <f t="shared" si="230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231"/>
        <v>0</v>
      </c>
      <c r="P3007" s="9">
        <f t="shared" si="232"/>
        <v>42.5</v>
      </c>
      <c r="Q3007" s="11" t="s">
        <v>8327</v>
      </c>
      <c r="R3007" t="s">
        <v>8350</v>
      </c>
      <c r="S3007" s="15">
        <f t="shared" si="233"/>
        <v>41559.5549537037</v>
      </c>
      <c r="T3007" s="15">
        <f t="shared" si="234"/>
        <v>41589.596620370372</v>
      </c>
      <c r="U3007">
        <f t="shared" ref="U3007:U3070" si="235">YEAR(S3007)</f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231"/>
        <v>34</v>
      </c>
      <c r="P3008" s="9">
        <f t="shared" si="232"/>
        <v>28.33</v>
      </c>
      <c r="Q3008" s="11" t="s">
        <v>8313</v>
      </c>
      <c r="R3008" t="s">
        <v>8355</v>
      </c>
      <c r="S3008" s="15">
        <f t="shared" si="233"/>
        <v>42281.136099537034</v>
      </c>
      <c r="T3008" s="15">
        <f t="shared" si="234"/>
        <v>42311.177766203706</v>
      </c>
      <c r="U3008">
        <f t="shared" si="235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231"/>
        <v>11</v>
      </c>
      <c r="P3009" s="9">
        <f t="shared" si="232"/>
        <v>42.5</v>
      </c>
      <c r="Q3009" s="11" t="s">
        <v>8323</v>
      </c>
      <c r="R3009" t="s">
        <v>8326</v>
      </c>
      <c r="S3009" s="15">
        <f t="shared" si="233"/>
        <v>41793.191875000004</v>
      </c>
      <c r="T3009" s="15">
        <f t="shared" si="234"/>
        <v>41807.191875000004</v>
      </c>
      <c r="U3009">
        <f t="shared" si="235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231"/>
        <v>20</v>
      </c>
      <c r="P3010" s="9">
        <f t="shared" si="232"/>
        <v>34</v>
      </c>
      <c r="Q3010" s="11" t="s">
        <v>8323</v>
      </c>
      <c r="R3010" t="s">
        <v>8326</v>
      </c>
      <c r="S3010" s="15">
        <f t="shared" si="233"/>
        <v>42132.809953703705</v>
      </c>
      <c r="T3010" s="15">
        <f t="shared" si="234"/>
        <v>42192.809953703705</v>
      </c>
      <c r="U3010">
        <f t="shared" si="235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236">ROUND(E3011/D3011*100,0)</f>
        <v>41</v>
      </c>
      <c r="P3011" s="9">
        <f t="shared" ref="P3011:P3074" si="237">IFERROR(ROUND(E3011/L3011,2),0)</f>
        <v>23.57</v>
      </c>
      <c r="Q3011" s="11" t="s">
        <v>8316</v>
      </c>
      <c r="R3011" t="s">
        <v>8334</v>
      </c>
      <c r="S3011" s="15">
        <f t="shared" ref="S3011:S3074" si="238">(((J3011/60)/60)/24)+DATE(1970,1,1)</f>
        <v>40973.740451388891</v>
      </c>
      <c r="T3011" s="15">
        <f t="shared" ref="T3011:T3074" si="239">(((I3011/60)/60)/24)+DATE(1970,1,1)</f>
        <v>41003.698784722219</v>
      </c>
      <c r="U3011">
        <f t="shared" si="235"/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236"/>
        <v>17</v>
      </c>
      <c r="P3012" s="9">
        <f t="shared" si="237"/>
        <v>27.5</v>
      </c>
      <c r="Q3012" s="11" t="s">
        <v>8323</v>
      </c>
      <c r="R3012" t="s">
        <v>8326</v>
      </c>
      <c r="S3012" s="15">
        <f t="shared" si="238"/>
        <v>42031.666898148149</v>
      </c>
      <c r="T3012" s="15">
        <f t="shared" si="239"/>
        <v>42064.125</v>
      </c>
      <c r="U3012">
        <f t="shared" si="235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236"/>
        <v>21</v>
      </c>
      <c r="P3013" s="9">
        <f t="shared" si="237"/>
        <v>23.14</v>
      </c>
      <c r="Q3013" s="11" t="s">
        <v>8323</v>
      </c>
      <c r="R3013" t="s">
        <v>8326</v>
      </c>
      <c r="S3013" s="15">
        <f t="shared" si="238"/>
        <v>42807.151863425926</v>
      </c>
      <c r="T3013" s="15">
        <f t="shared" si="239"/>
        <v>42829.151863425926</v>
      </c>
      <c r="U3013">
        <f t="shared" si="235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236"/>
        <v>3</v>
      </c>
      <c r="P3014" s="9">
        <f t="shared" si="237"/>
        <v>40</v>
      </c>
      <c r="Q3014" s="11" t="s">
        <v>8327</v>
      </c>
      <c r="R3014" t="s">
        <v>8350</v>
      </c>
      <c r="S3014" s="15">
        <f t="shared" si="238"/>
        <v>41149.796064814815</v>
      </c>
      <c r="T3014" s="15">
        <f t="shared" si="239"/>
        <v>41175.100694444445</v>
      </c>
      <c r="U3014">
        <f t="shared" si="235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236"/>
        <v>3</v>
      </c>
      <c r="P3015" s="9">
        <f t="shared" si="237"/>
        <v>32</v>
      </c>
      <c r="Q3015" s="11" t="s">
        <v>8327</v>
      </c>
      <c r="R3015" t="s">
        <v>8350</v>
      </c>
      <c r="S3015" s="15">
        <f t="shared" si="238"/>
        <v>41575.880914351852</v>
      </c>
      <c r="T3015" s="15">
        <f t="shared" si="239"/>
        <v>41605.922581018516</v>
      </c>
      <c r="U3015">
        <f t="shared" si="235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236"/>
        <v>0</v>
      </c>
      <c r="P3016" s="9">
        <f t="shared" si="237"/>
        <v>39</v>
      </c>
      <c r="Q3016" s="11" t="s">
        <v>8308</v>
      </c>
      <c r="R3016" t="s">
        <v>8310</v>
      </c>
      <c r="S3016" s="15">
        <f t="shared" si="238"/>
        <v>41990.438043981485</v>
      </c>
      <c r="T3016" s="15">
        <f t="shared" si="239"/>
        <v>42020.438043981485</v>
      </c>
      <c r="U3016">
        <f t="shared" si="235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236"/>
        <v>155</v>
      </c>
      <c r="P3017" s="9">
        <f t="shared" si="237"/>
        <v>51.67</v>
      </c>
      <c r="Q3017" s="11" t="s">
        <v>8313</v>
      </c>
      <c r="R3017" t="s">
        <v>8314</v>
      </c>
      <c r="S3017" s="15">
        <f t="shared" si="238"/>
        <v>42209.567824074074</v>
      </c>
      <c r="T3017" s="15">
        <f t="shared" si="239"/>
        <v>42259.567824074074</v>
      </c>
      <c r="U3017">
        <f t="shared" si="235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236"/>
        <v>1</v>
      </c>
      <c r="P3018" s="9">
        <f t="shared" si="237"/>
        <v>11.77</v>
      </c>
      <c r="Q3018" s="11" t="s">
        <v>8321</v>
      </c>
      <c r="R3018" t="s">
        <v>8339</v>
      </c>
      <c r="S3018" s="15">
        <f t="shared" si="238"/>
        <v>41400.92627314815</v>
      </c>
      <c r="T3018" s="15">
        <f t="shared" si="239"/>
        <v>41430.92627314815</v>
      </c>
      <c r="U3018">
        <f t="shared" si="235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236"/>
        <v>100</v>
      </c>
      <c r="P3019" s="9">
        <f t="shared" si="237"/>
        <v>21.86</v>
      </c>
      <c r="Q3019" s="11" t="s">
        <v>8327</v>
      </c>
      <c r="R3019" t="s">
        <v>8331</v>
      </c>
      <c r="S3019" s="15">
        <f t="shared" si="238"/>
        <v>42793.700821759259</v>
      </c>
      <c r="T3019" s="15">
        <f t="shared" si="239"/>
        <v>42796.700821759259</v>
      </c>
      <c r="U3019">
        <f t="shared" si="235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236"/>
        <v>15</v>
      </c>
      <c r="P3020" s="9">
        <f t="shared" si="237"/>
        <v>38.25</v>
      </c>
      <c r="Q3020" s="11" t="s">
        <v>8323</v>
      </c>
      <c r="R3020" t="s">
        <v>8326</v>
      </c>
      <c r="S3020" s="15">
        <f t="shared" si="238"/>
        <v>41906.819513888891</v>
      </c>
      <c r="T3020" s="15">
        <f t="shared" si="239"/>
        <v>41938.838888888888</v>
      </c>
      <c r="U3020">
        <f t="shared" si="235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236"/>
        <v>0</v>
      </c>
      <c r="P3021" s="9">
        <f t="shared" si="237"/>
        <v>25.17</v>
      </c>
      <c r="Q3021" s="11" t="s">
        <v>8321</v>
      </c>
      <c r="R3021" t="s">
        <v>8337</v>
      </c>
      <c r="S3021" s="15">
        <f t="shared" si="238"/>
        <v>41904.781990740739</v>
      </c>
      <c r="T3021" s="15">
        <f t="shared" si="239"/>
        <v>41940.916666666664</v>
      </c>
      <c r="U3021">
        <f t="shared" si="235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236"/>
        <v>0</v>
      </c>
      <c r="P3022" s="9">
        <f t="shared" si="237"/>
        <v>50.33</v>
      </c>
      <c r="Q3022" s="11" t="s">
        <v>8327</v>
      </c>
      <c r="R3022" t="s">
        <v>8350</v>
      </c>
      <c r="S3022" s="15">
        <f t="shared" si="238"/>
        <v>42342.080289351856</v>
      </c>
      <c r="T3022" s="15">
        <f t="shared" si="239"/>
        <v>42372.080289351856</v>
      </c>
      <c r="U3022">
        <f t="shared" si="235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236"/>
        <v>2</v>
      </c>
      <c r="P3023" s="9">
        <f t="shared" si="237"/>
        <v>50.33</v>
      </c>
      <c r="Q3023" s="11" t="s">
        <v>8319</v>
      </c>
      <c r="R3023" t="s">
        <v>8345</v>
      </c>
      <c r="S3023" s="15">
        <f t="shared" si="238"/>
        <v>41918.628240740742</v>
      </c>
      <c r="T3023" s="15">
        <f t="shared" si="239"/>
        <v>41978.669907407413</v>
      </c>
      <c r="U3023">
        <f t="shared" si="235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236"/>
        <v>1</v>
      </c>
      <c r="P3024" s="9">
        <f t="shared" si="237"/>
        <v>50.33</v>
      </c>
      <c r="Q3024" s="11" t="s">
        <v>8319</v>
      </c>
      <c r="R3024" t="s">
        <v>8345</v>
      </c>
      <c r="S3024" s="15">
        <f t="shared" si="238"/>
        <v>42211.732430555552</v>
      </c>
      <c r="T3024" s="15">
        <f t="shared" si="239"/>
        <v>42241.732430555552</v>
      </c>
      <c r="U3024">
        <f t="shared" si="235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236"/>
        <v>4</v>
      </c>
      <c r="P3025" s="9">
        <f t="shared" si="237"/>
        <v>37.75</v>
      </c>
      <c r="Q3025" s="11" t="s">
        <v>8323</v>
      </c>
      <c r="R3025" t="s">
        <v>8335</v>
      </c>
      <c r="S3025" s="15">
        <f t="shared" si="238"/>
        <v>42538.755428240736</v>
      </c>
      <c r="T3025" s="15">
        <f t="shared" si="239"/>
        <v>42598.755428240736</v>
      </c>
      <c r="U3025">
        <f t="shared" si="235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236"/>
        <v>38</v>
      </c>
      <c r="P3026" s="9">
        <f t="shared" si="237"/>
        <v>11.62</v>
      </c>
      <c r="Q3026" s="11" t="s">
        <v>8323</v>
      </c>
      <c r="R3026" t="s">
        <v>8326</v>
      </c>
      <c r="S3026" s="15">
        <f t="shared" si="238"/>
        <v>41765.92465277778</v>
      </c>
      <c r="T3026" s="15">
        <f t="shared" si="239"/>
        <v>41775.92465277778</v>
      </c>
      <c r="U3026">
        <f t="shared" si="235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236"/>
        <v>3</v>
      </c>
      <c r="P3027" s="9">
        <f t="shared" si="237"/>
        <v>30</v>
      </c>
      <c r="Q3027" s="11" t="s">
        <v>8321</v>
      </c>
      <c r="R3027" t="s">
        <v>8339</v>
      </c>
      <c r="S3027" s="15">
        <f t="shared" si="238"/>
        <v>41340.303032407406</v>
      </c>
      <c r="T3027" s="15">
        <f t="shared" si="239"/>
        <v>41370.261365740742</v>
      </c>
      <c r="U3027">
        <f t="shared" si="235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236"/>
        <v>2</v>
      </c>
      <c r="P3028" s="9">
        <f t="shared" si="237"/>
        <v>50</v>
      </c>
      <c r="Q3028" s="11" t="s">
        <v>8311</v>
      </c>
      <c r="R3028" t="s">
        <v>8352</v>
      </c>
      <c r="S3028" s="15">
        <f t="shared" si="238"/>
        <v>42130.795983796299</v>
      </c>
      <c r="T3028" s="15">
        <f t="shared" si="239"/>
        <v>42175.795983796299</v>
      </c>
      <c r="U3028">
        <f t="shared" si="235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236"/>
        <v>8</v>
      </c>
      <c r="P3029" s="9">
        <f t="shared" si="237"/>
        <v>50</v>
      </c>
      <c r="Q3029" s="11" t="s">
        <v>8327</v>
      </c>
      <c r="R3029" t="s">
        <v>8330</v>
      </c>
      <c r="S3029" s="15">
        <f t="shared" si="238"/>
        <v>42673.577534722222</v>
      </c>
      <c r="T3029" s="15">
        <f t="shared" si="239"/>
        <v>42713.619201388887</v>
      </c>
      <c r="U3029">
        <f t="shared" si="235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236"/>
        <v>3</v>
      </c>
      <c r="P3030" s="9">
        <f t="shared" si="237"/>
        <v>75</v>
      </c>
      <c r="Q3030" s="11" t="s">
        <v>8311</v>
      </c>
      <c r="R3030" t="s">
        <v>8356</v>
      </c>
      <c r="S3030" s="15">
        <f t="shared" si="238"/>
        <v>40863.013356481482</v>
      </c>
      <c r="T3030" s="15">
        <f t="shared" si="239"/>
        <v>40893.013356481482</v>
      </c>
      <c r="U3030">
        <f t="shared" si="235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236"/>
        <v>21</v>
      </c>
      <c r="P3031" s="9">
        <f t="shared" si="237"/>
        <v>37.5</v>
      </c>
      <c r="Q3031" s="11" t="s">
        <v>8323</v>
      </c>
      <c r="R3031" t="s">
        <v>8326</v>
      </c>
      <c r="S3031" s="15">
        <f t="shared" si="238"/>
        <v>42297.691006944442</v>
      </c>
      <c r="T3031" s="15">
        <f t="shared" si="239"/>
        <v>42320.290972222225</v>
      </c>
      <c r="U3031">
        <f t="shared" si="235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236"/>
        <v>0</v>
      </c>
      <c r="P3032" s="9">
        <f t="shared" si="237"/>
        <v>13.55</v>
      </c>
      <c r="Q3032" s="11" t="s">
        <v>8321</v>
      </c>
      <c r="R3032" t="s">
        <v>8339</v>
      </c>
      <c r="S3032" s="15">
        <f t="shared" si="238"/>
        <v>42272.93949074074</v>
      </c>
      <c r="T3032" s="15">
        <f t="shared" si="239"/>
        <v>42313.981157407412</v>
      </c>
      <c r="U3032">
        <f t="shared" si="235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236"/>
        <v>5</v>
      </c>
      <c r="P3033" s="9">
        <f t="shared" si="237"/>
        <v>24.33</v>
      </c>
      <c r="Q3033" s="11" t="s">
        <v>8323</v>
      </c>
      <c r="R3033" t="s">
        <v>8326</v>
      </c>
      <c r="S3033" s="15">
        <f t="shared" si="238"/>
        <v>42165.037581018521</v>
      </c>
      <c r="T3033" s="15">
        <f t="shared" si="239"/>
        <v>42224.898611111115</v>
      </c>
      <c r="U3033">
        <f t="shared" si="235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236"/>
        <v>3</v>
      </c>
      <c r="P3034" s="9">
        <f t="shared" si="237"/>
        <v>48.33</v>
      </c>
      <c r="Q3034" s="11" t="s">
        <v>8311</v>
      </c>
      <c r="R3034" t="s">
        <v>8348</v>
      </c>
      <c r="S3034" s="15">
        <f t="shared" si="238"/>
        <v>42708.668576388889</v>
      </c>
      <c r="T3034" s="15">
        <f t="shared" si="239"/>
        <v>42738.668576388889</v>
      </c>
      <c r="U3034">
        <f t="shared" si="235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236"/>
        <v>2</v>
      </c>
      <c r="P3035" s="9">
        <f t="shared" si="237"/>
        <v>72.5</v>
      </c>
      <c r="Q3035" s="11" t="s">
        <v>8319</v>
      </c>
      <c r="R3035" t="s">
        <v>8345</v>
      </c>
      <c r="S3035" s="15">
        <f t="shared" si="238"/>
        <v>42234.105462962965</v>
      </c>
      <c r="T3035" s="15">
        <f t="shared" si="239"/>
        <v>42264.105462962965</v>
      </c>
      <c r="U3035">
        <f t="shared" si="235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236"/>
        <v>8</v>
      </c>
      <c r="P3036" s="9">
        <f t="shared" si="237"/>
        <v>20.71</v>
      </c>
      <c r="Q3036" s="11" t="s">
        <v>8323</v>
      </c>
      <c r="R3036" t="s">
        <v>8326</v>
      </c>
      <c r="S3036" s="15">
        <f t="shared" si="238"/>
        <v>41755.476724537039</v>
      </c>
      <c r="T3036" s="15">
        <f t="shared" si="239"/>
        <v>41778.476724537039</v>
      </c>
      <c r="U3036">
        <f t="shared" si="235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236"/>
        <v>0</v>
      </c>
      <c r="P3037" s="9">
        <f t="shared" si="237"/>
        <v>142</v>
      </c>
      <c r="Q3037" s="11" t="s">
        <v>8308</v>
      </c>
      <c r="R3037" t="s">
        <v>8342</v>
      </c>
      <c r="S3037" s="15">
        <f t="shared" si="238"/>
        <v>42388.798252314817</v>
      </c>
      <c r="T3037" s="15">
        <f t="shared" si="239"/>
        <v>42418.798252314817</v>
      </c>
      <c r="U3037">
        <f t="shared" si="235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236"/>
        <v>18</v>
      </c>
      <c r="P3038" s="9">
        <f t="shared" si="237"/>
        <v>28.2</v>
      </c>
      <c r="Q3038" s="11" t="s">
        <v>8321</v>
      </c>
      <c r="R3038" t="s">
        <v>8339</v>
      </c>
      <c r="S3038" s="15">
        <f t="shared" si="238"/>
        <v>41844.922662037039</v>
      </c>
      <c r="T3038" s="15">
        <f t="shared" si="239"/>
        <v>41874.922662037039</v>
      </c>
      <c r="U3038">
        <f t="shared" si="235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236"/>
        <v>14</v>
      </c>
      <c r="P3039" s="9">
        <f t="shared" si="237"/>
        <v>20.14</v>
      </c>
      <c r="Q3039" s="11" t="s">
        <v>8323</v>
      </c>
      <c r="R3039" t="s">
        <v>8324</v>
      </c>
      <c r="S3039" s="15">
        <f t="shared" si="238"/>
        <v>41957.833726851852</v>
      </c>
      <c r="T3039" s="15">
        <f t="shared" si="239"/>
        <v>41987.833726851852</v>
      </c>
      <c r="U3039">
        <f t="shared" si="235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236"/>
        <v>0</v>
      </c>
      <c r="P3040" s="9">
        <f t="shared" si="237"/>
        <v>28</v>
      </c>
      <c r="Q3040" s="11" t="s">
        <v>8321</v>
      </c>
      <c r="R3040" t="s">
        <v>8337</v>
      </c>
      <c r="S3040" s="15">
        <f t="shared" si="238"/>
        <v>42113.550821759258</v>
      </c>
      <c r="T3040" s="15">
        <f t="shared" si="239"/>
        <v>42173.550821759258</v>
      </c>
      <c r="U3040">
        <f t="shared" si="235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236"/>
        <v>1</v>
      </c>
      <c r="P3041" s="9">
        <f t="shared" si="237"/>
        <v>23.33</v>
      </c>
      <c r="Q3041" s="11" t="s">
        <v>8308</v>
      </c>
      <c r="R3041" t="s">
        <v>8342</v>
      </c>
      <c r="S3041" s="15">
        <f t="shared" si="238"/>
        <v>41969.858090277776</v>
      </c>
      <c r="T3041" s="15">
        <f t="shared" si="239"/>
        <v>41999.858090277776</v>
      </c>
      <c r="U3041">
        <f t="shared" si="235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236"/>
        <v>7</v>
      </c>
      <c r="P3042" s="9">
        <f t="shared" si="237"/>
        <v>46.67</v>
      </c>
      <c r="Q3042" s="11" t="s">
        <v>8313</v>
      </c>
      <c r="R3042" t="s">
        <v>8353</v>
      </c>
      <c r="S3042" s="15">
        <f t="shared" si="238"/>
        <v>42167.89335648148</v>
      </c>
      <c r="T3042" s="15">
        <f t="shared" si="239"/>
        <v>42188.89335648148</v>
      </c>
      <c r="U3042">
        <f t="shared" si="235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236"/>
        <v>28</v>
      </c>
      <c r="P3043" s="9">
        <f t="shared" si="237"/>
        <v>35</v>
      </c>
      <c r="Q3043" s="11" t="s">
        <v>8311</v>
      </c>
      <c r="R3043" t="s">
        <v>8356</v>
      </c>
      <c r="S3043" s="15">
        <f t="shared" si="238"/>
        <v>41044.64811342593</v>
      </c>
      <c r="T3043" s="15">
        <f t="shared" si="239"/>
        <v>41076.131944444445</v>
      </c>
      <c r="U3043">
        <f t="shared" si="235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236"/>
        <v>27</v>
      </c>
      <c r="P3044" s="9">
        <f t="shared" si="237"/>
        <v>17.25</v>
      </c>
      <c r="Q3044" s="11" t="s">
        <v>8321</v>
      </c>
      <c r="R3044" t="s">
        <v>8339</v>
      </c>
      <c r="S3044" s="15">
        <f t="shared" si="238"/>
        <v>41801.120069444441</v>
      </c>
      <c r="T3044" s="15">
        <f t="shared" si="239"/>
        <v>41817.120069444441</v>
      </c>
      <c r="U3044">
        <f t="shared" si="235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236"/>
        <v>27</v>
      </c>
      <c r="P3045" s="9">
        <f t="shared" si="237"/>
        <v>22.83</v>
      </c>
      <c r="Q3045" s="11" t="s">
        <v>8323</v>
      </c>
      <c r="R3045" t="s">
        <v>8326</v>
      </c>
      <c r="S3045" s="15">
        <f t="shared" si="238"/>
        <v>42475.848067129627</v>
      </c>
      <c r="T3045" s="15">
        <f t="shared" si="239"/>
        <v>42505.848067129627</v>
      </c>
      <c r="U3045">
        <f t="shared" si="235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236"/>
        <v>1</v>
      </c>
      <c r="P3046" s="9">
        <f t="shared" si="237"/>
        <v>22.67</v>
      </c>
      <c r="Q3046" s="11" t="s">
        <v>8323</v>
      </c>
      <c r="R3046" t="s">
        <v>8326</v>
      </c>
      <c r="S3046" s="15">
        <f t="shared" si="238"/>
        <v>41811.536180555559</v>
      </c>
      <c r="T3046" s="15">
        <f t="shared" si="239"/>
        <v>41841.536180555559</v>
      </c>
      <c r="U3046">
        <f t="shared" si="235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236"/>
        <v>5</v>
      </c>
      <c r="P3047" s="9">
        <f t="shared" si="237"/>
        <v>27</v>
      </c>
      <c r="Q3047" s="11" t="s">
        <v>8323</v>
      </c>
      <c r="R3047" t="s">
        <v>8326</v>
      </c>
      <c r="S3047" s="15">
        <f t="shared" si="238"/>
        <v>42136.092488425929</v>
      </c>
      <c r="T3047" s="15">
        <f t="shared" si="239"/>
        <v>42166.092488425929</v>
      </c>
      <c r="U3047">
        <f t="shared" si="235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236"/>
        <v>0</v>
      </c>
      <c r="P3048" s="9">
        <f t="shared" si="237"/>
        <v>33.75</v>
      </c>
      <c r="Q3048" s="11" t="s">
        <v>8323</v>
      </c>
      <c r="R3048" t="s">
        <v>8326</v>
      </c>
      <c r="S3048" s="15">
        <f t="shared" si="238"/>
        <v>41863.359282407408</v>
      </c>
      <c r="T3048" s="15">
        <f t="shared" si="239"/>
        <v>41893.359282407408</v>
      </c>
      <c r="U3048">
        <f t="shared" si="235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236"/>
        <v>5</v>
      </c>
      <c r="P3049" s="9">
        <f t="shared" si="237"/>
        <v>45</v>
      </c>
      <c r="Q3049" s="11" t="s">
        <v>8323</v>
      </c>
      <c r="R3049" t="s">
        <v>8326</v>
      </c>
      <c r="S3049" s="15">
        <f t="shared" si="238"/>
        <v>42657.38726851852</v>
      </c>
      <c r="T3049" s="15">
        <f t="shared" si="239"/>
        <v>42687.428935185191</v>
      </c>
      <c r="U3049">
        <f t="shared" si="235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236"/>
        <v>1</v>
      </c>
      <c r="P3050" s="9">
        <f t="shared" si="237"/>
        <v>15</v>
      </c>
      <c r="Q3050" s="11" t="s">
        <v>8323</v>
      </c>
      <c r="R3050" t="s">
        <v>8326</v>
      </c>
      <c r="S3050" s="15">
        <f t="shared" si="238"/>
        <v>41787.681527777779</v>
      </c>
      <c r="T3050" s="15">
        <f t="shared" si="239"/>
        <v>41817.681527777779</v>
      </c>
      <c r="U3050">
        <f t="shared" si="235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236"/>
        <v>1</v>
      </c>
      <c r="P3051" s="9">
        <f t="shared" si="237"/>
        <v>16.63</v>
      </c>
      <c r="Q3051" s="11" t="s">
        <v>8321</v>
      </c>
      <c r="R3051" t="s">
        <v>8339</v>
      </c>
      <c r="S3051" s="15">
        <f t="shared" si="238"/>
        <v>42400.711967592593</v>
      </c>
      <c r="T3051" s="15">
        <f t="shared" si="239"/>
        <v>42430.711967592593</v>
      </c>
      <c r="U3051">
        <f t="shared" si="235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236"/>
        <v>4</v>
      </c>
      <c r="P3052" s="9">
        <f t="shared" si="237"/>
        <v>44</v>
      </c>
      <c r="Q3052" s="11" t="s">
        <v>8327</v>
      </c>
      <c r="R3052" t="s">
        <v>8354</v>
      </c>
      <c r="S3052" s="15">
        <f t="shared" si="238"/>
        <v>41509.905995370369</v>
      </c>
      <c r="T3052" s="15">
        <f t="shared" si="239"/>
        <v>41569.905995370369</v>
      </c>
      <c r="U3052">
        <f t="shared" si="235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236"/>
        <v>0</v>
      </c>
      <c r="P3053" s="9">
        <f t="shared" si="237"/>
        <v>44</v>
      </c>
      <c r="Q3053" s="11" t="s">
        <v>8308</v>
      </c>
      <c r="R3053" t="s">
        <v>8340</v>
      </c>
      <c r="S3053" s="15">
        <f t="shared" si="238"/>
        <v>42033.001087962963</v>
      </c>
      <c r="T3053" s="15">
        <f t="shared" si="239"/>
        <v>42063.001087962963</v>
      </c>
      <c r="U3053">
        <f t="shared" si="235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236"/>
        <v>3</v>
      </c>
      <c r="P3054" s="9">
        <f t="shared" si="237"/>
        <v>16.38</v>
      </c>
      <c r="Q3054" s="11" t="s">
        <v>8308</v>
      </c>
      <c r="R3054" t="s">
        <v>8342</v>
      </c>
      <c r="S3054" s="15">
        <f t="shared" si="238"/>
        <v>42194.357731481476</v>
      </c>
      <c r="T3054" s="15">
        <f t="shared" si="239"/>
        <v>42239.357731481476</v>
      </c>
      <c r="U3054">
        <f t="shared" si="235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236"/>
        <v>7</v>
      </c>
      <c r="P3055" s="9">
        <f t="shared" si="237"/>
        <v>18.71</v>
      </c>
      <c r="Q3055" s="11" t="s">
        <v>8327</v>
      </c>
      <c r="R3055" t="s">
        <v>8350</v>
      </c>
      <c r="S3055" s="15">
        <f t="shared" si="238"/>
        <v>41680.359976851854</v>
      </c>
      <c r="T3055" s="15">
        <f t="shared" si="239"/>
        <v>41714.916666666664</v>
      </c>
      <c r="U3055">
        <f t="shared" si="235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236"/>
        <v>15</v>
      </c>
      <c r="P3056" s="9">
        <f t="shared" si="237"/>
        <v>32.75</v>
      </c>
      <c r="Q3056" s="11" t="s">
        <v>8323</v>
      </c>
      <c r="R3056" t="s">
        <v>8326</v>
      </c>
      <c r="S3056" s="15">
        <f t="shared" si="238"/>
        <v>41968.677465277782</v>
      </c>
      <c r="T3056" s="15">
        <f t="shared" si="239"/>
        <v>42028.5</v>
      </c>
      <c r="U3056">
        <f t="shared" si="235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236"/>
        <v>13</v>
      </c>
      <c r="P3057" s="9">
        <f t="shared" si="237"/>
        <v>65</v>
      </c>
      <c r="Q3057" s="11" t="s">
        <v>8321</v>
      </c>
      <c r="R3057" t="s">
        <v>8325</v>
      </c>
      <c r="S3057" s="15">
        <f t="shared" si="238"/>
        <v>42031.769884259258</v>
      </c>
      <c r="T3057" s="15">
        <f t="shared" si="239"/>
        <v>42090.110416666663</v>
      </c>
      <c r="U3057">
        <f t="shared" si="235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236"/>
        <v>26</v>
      </c>
      <c r="P3058" s="9">
        <f t="shared" si="237"/>
        <v>13</v>
      </c>
      <c r="Q3058" s="11" t="s">
        <v>8316</v>
      </c>
      <c r="R3058" t="s">
        <v>8334</v>
      </c>
      <c r="S3058" s="15">
        <f t="shared" si="238"/>
        <v>41599.855682870373</v>
      </c>
      <c r="T3058" s="15">
        <f t="shared" si="239"/>
        <v>41629.855682870373</v>
      </c>
      <c r="U3058">
        <f t="shared" si="235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236"/>
        <v>33</v>
      </c>
      <c r="P3059" s="9">
        <f t="shared" si="237"/>
        <v>26</v>
      </c>
      <c r="Q3059" s="11" t="s">
        <v>8323</v>
      </c>
      <c r="R3059" t="s">
        <v>8326</v>
      </c>
      <c r="S3059" s="15">
        <f t="shared" si="238"/>
        <v>42047.07640046296</v>
      </c>
      <c r="T3059" s="15">
        <f t="shared" si="239"/>
        <v>42077.034733796296</v>
      </c>
      <c r="U3059">
        <f t="shared" si="235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236"/>
        <v>65</v>
      </c>
      <c r="P3060" s="9">
        <f t="shared" si="237"/>
        <v>14.44</v>
      </c>
      <c r="Q3060" s="11" t="s">
        <v>8323</v>
      </c>
      <c r="R3060" t="s">
        <v>8335</v>
      </c>
      <c r="S3060" s="15">
        <f t="shared" si="238"/>
        <v>42144.415532407409</v>
      </c>
      <c r="T3060" s="15">
        <f t="shared" si="239"/>
        <v>42165.415532407409</v>
      </c>
      <c r="U3060">
        <f t="shared" si="235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236"/>
        <v>9</v>
      </c>
      <c r="P3061" s="9">
        <f t="shared" si="237"/>
        <v>32.5</v>
      </c>
      <c r="Q3061" s="11" t="s">
        <v>8323</v>
      </c>
      <c r="R3061" t="s">
        <v>8326</v>
      </c>
      <c r="S3061" s="15">
        <f t="shared" si="238"/>
        <v>42620.91097222222</v>
      </c>
      <c r="T3061" s="15">
        <f t="shared" si="239"/>
        <v>42650.91097222222</v>
      </c>
      <c r="U3061">
        <f t="shared" si="235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236"/>
        <v>129</v>
      </c>
      <c r="P3062" s="9">
        <f t="shared" si="237"/>
        <v>43</v>
      </c>
      <c r="Q3062" s="11" t="s">
        <v>8323</v>
      </c>
      <c r="R3062" t="s">
        <v>8335</v>
      </c>
      <c r="S3062" s="15">
        <f t="shared" si="238"/>
        <v>41877.886620370373</v>
      </c>
      <c r="T3062" s="15">
        <f t="shared" si="239"/>
        <v>41907.886620370373</v>
      </c>
      <c r="U3062">
        <f t="shared" si="235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236"/>
        <v>13</v>
      </c>
      <c r="P3063" s="9">
        <f t="shared" si="237"/>
        <v>10.67</v>
      </c>
      <c r="Q3063" s="11" t="s">
        <v>8316</v>
      </c>
      <c r="R3063" t="s">
        <v>8334</v>
      </c>
      <c r="S3063" s="15">
        <f t="shared" si="238"/>
        <v>41557.013182870374</v>
      </c>
      <c r="T3063" s="15">
        <f t="shared" si="239"/>
        <v>41587.054849537039</v>
      </c>
      <c r="U3063">
        <f t="shared" si="235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236"/>
        <v>0</v>
      </c>
      <c r="P3064" s="9">
        <f t="shared" si="237"/>
        <v>12.8</v>
      </c>
      <c r="Q3064" s="11" t="s">
        <v>8323</v>
      </c>
      <c r="R3064" t="s">
        <v>8324</v>
      </c>
      <c r="S3064" s="15">
        <f t="shared" si="238"/>
        <v>42435.942083333335</v>
      </c>
      <c r="T3064" s="15">
        <f t="shared" si="239"/>
        <v>42495.900416666671</v>
      </c>
      <c r="U3064">
        <f t="shared" si="235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236"/>
        <v>1</v>
      </c>
      <c r="P3065" s="9">
        <f t="shared" si="237"/>
        <v>25.2</v>
      </c>
      <c r="Q3065" s="11" t="s">
        <v>8308</v>
      </c>
      <c r="R3065" t="s">
        <v>8310</v>
      </c>
      <c r="S3065" s="15">
        <f t="shared" si="238"/>
        <v>41999.164340277777</v>
      </c>
      <c r="T3065" s="15">
        <f t="shared" si="239"/>
        <v>42029.164340277777</v>
      </c>
      <c r="U3065">
        <f t="shared" si="235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236"/>
        <v>0</v>
      </c>
      <c r="P3066" s="9">
        <f t="shared" si="237"/>
        <v>42</v>
      </c>
      <c r="Q3066" s="11" t="s">
        <v>8323</v>
      </c>
      <c r="R3066" t="s">
        <v>8324</v>
      </c>
      <c r="S3066" s="15">
        <f t="shared" si="238"/>
        <v>41981.57230324074</v>
      </c>
      <c r="T3066" s="15">
        <f t="shared" si="239"/>
        <v>42012.570138888885</v>
      </c>
      <c r="U3066">
        <f t="shared" si="235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236"/>
        <v>6</v>
      </c>
      <c r="P3067" s="9">
        <f t="shared" si="237"/>
        <v>42</v>
      </c>
      <c r="Q3067" s="11" t="s">
        <v>8323</v>
      </c>
      <c r="R3067" t="s">
        <v>8326</v>
      </c>
      <c r="S3067" s="15">
        <f t="shared" si="238"/>
        <v>42053.722060185188</v>
      </c>
      <c r="T3067" s="15">
        <f t="shared" si="239"/>
        <v>42113.680393518516</v>
      </c>
      <c r="U3067">
        <f t="shared" si="235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236"/>
        <v>5</v>
      </c>
      <c r="P3068" s="9">
        <f t="shared" si="237"/>
        <v>62.5</v>
      </c>
      <c r="Q3068" s="11" t="s">
        <v>8321</v>
      </c>
      <c r="R3068" t="s">
        <v>8339</v>
      </c>
      <c r="S3068" s="15">
        <f t="shared" si="238"/>
        <v>41576.834513888891</v>
      </c>
      <c r="T3068" s="15">
        <f t="shared" si="239"/>
        <v>41609.876180555555</v>
      </c>
      <c r="U3068">
        <f t="shared" si="235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236"/>
        <v>4</v>
      </c>
      <c r="P3069" s="9">
        <f t="shared" si="237"/>
        <v>31.25</v>
      </c>
      <c r="Q3069" s="11" t="s">
        <v>8327</v>
      </c>
      <c r="R3069" t="s">
        <v>8328</v>
      </c>
      <c r="S3069" s="15">
        <f t="shared" si="238"/>
        <v>41569.698831018519</v>
      </c>
      <c r="T3069" s="15">
        <f t="shared" si="239"/>
        <v>41599.740497685183</v>
      </c>
      <c r="U3069">
        <f t="shared" si="235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236"/>
        <v>0</v>
      </c>
      <c r="P3070" s="9">
        <f t="shared" si="237"/>
        <v>31.25</v>
      </c>
      <c r="Q3070" s="11" t="s">
        <v>8316</v>
      </c>
      <c r="R3070" t="s">
        <v>8344</v>
      </c>
      <c r="S3070" s="15">
        <f t="shared" si="238"/>
        <v>42736.9066087963</v>
      </c>
      <c r="T3070" s="15">
        <f t="shared" si="239"/>
        <v>42756.9066087963</v>
      </c>
      <c r="U3070">
        <f t="shared" si="235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236"/>
        <v>5</v>
      </c>
      <c r="P3071" s="9">
        <f t="shared" si="237"/>
        <v>41.67</v>
      </c>
      <c r="Q3071" s="11" t="s">
        <v>8311</v>
      </c>
      <c r="R3071" t="s">
        <v>8349</v>
      </c>
      <c r="S3071" s="15">
        <f t="shared" si="238"/>
        <v>42404.033090277779</v>
      </c>
      <c r="T3071" s="15">
        <f t="shared" si="239"/>
        <v>42428.999305555553</v>
      </c>
      <c r="U3071">
        <f t="shared" ref="U3071:U3134" si="240">YEAR(S3071)</f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236"/>
        <v>1</v>
      </c>
      <c r="P3072" s="9">
        <f t="shared" si="237"/>
        <v>62.5</v>
      </c>
      <c r="Q3072" s="11" t="s">
        <v>8316</v>
      </c>
      <c r="R3072" t="s">
        <v>8344</v>
      </c>
      <c r="S3072" s="15">
        <f t="shared" si="238"/>
        <v>42742.246493055558</v>
      </c>
      <c r="T3072" s="15">
        <f t="shared" si="239"/>
        <v>42795.166666666672</v>
      </c>
      <c r="U3072">
        <f t="shared" si="240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236"/>
        <v>1</v>
      </c>
      <c r="P3073" s="9">
        <f t="shared" si="237"/>
        <v>62.5</v>
      </c>
      <c r="Q3073" s="11" t="s">
        <v>8323</v>
      </c>
      <c r="R3073" t="s">
        <v>8324</v>
      </c>
      <c r="S3073" s="15">
        <f t="shared" si="238"/>
        <v>42665.150347222225</v>
      </c>
      <c r="T3073" s="15">
        <f t="shared" si="239"/>
        <v>42725.192013888889</v>
      </c>
      <c r="U3073">
        <f t="shared" si="240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236"/>
        <v>1</v>
      </c>
      <c r="P3074" s="9">
        <f t="shared" si="237"/>
        <v>62.5</v>
      </c>
      <c r="Q3074" s="11" t="s">
        <v>8323</v>
      </c>
      <c r="R3074" t="s">
        <v>8326</v>
      </c>
      <c r="S3074" s="15">
        <f t="shared" si="238"/>
        <v>41843.775011574071</v>
      </c>
      <c r="T3074" s="15">
        <f t="shared" si="239"/>
        <v>41863.775011574071</v>
      </c>
      <c r="U3074">
        <f t="shared" si="240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241">ROUND(E3075/D3075*100,0)</f>
        <v>1</v>
      </c>
      <c r="P3075" s="9">
        <f t="shared" ref="P3075:P3138" si="242">IFERROR(ROUND(E3075/L3075,2),0)</f>
        <v>62.5</v>
      </c>
      <c r="Q3075" s="11" t="s">
        <v>8323</v>
      </c>
      <c r="R3075" t="s">
        <v>8326</v>
      </c>
      <c r="S3075" s="15">
        <f t="shared" ref="S3075:S3138" si="243">(((J3075/60)/60)/24)+DATE(1970,1,1)</f>
        <v>41878.911550925928</v>
      </c>
      <c r="T3075" s="15">
        <f t="shared" ref="T3075:T3138" si="244">(((I3075/60)/60)/24)+DATE(1970,1,1)</f>
        <v>41938.911550925928</v>
      </c>
      <c r="U3075">
        <f t="shared" si="240"/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241"/>
        <v>0</v>
      </c>
      <c r="P3076" s="9">
        <f t="shared" si="242"/>
        <v>41.33</v>
      </c>
      <c r="Q3076" s="11" t="s">
        <v>8308</v>
      </c>
      <c r="R3076" t="s">
        <v>8315</v>
      </c>
      <c r="S3076" s="15">
        <f t="shared" si="243"/>
        <v>42341.99700231482</v>
      </c>
      <c r="T3076" s="15">
        <f t="shared" si="244"/>
        <v>42401.99700231482</v>
      </c>
      <c r="U3076">
        <f t="shared" si="240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241"/>
        <v>124</v>
      </c>
      <c r="P3077" s="9">
        <f t="shared" si="242"/>
        <v>8.86</v>
      </c>
      <c r="Q3077" s="11" t="s">
        <v>8323</v>
      </c>
      <c r="R3077" t="s">
        <v>8326</v>
      </c>
      <c r="S3077" s="15">
        <f t="shared" si="243"/>
        <v>42067.011643518519</v>
      </c>
      <c r="T3077" s="15">
        <f t="shared" si="244"/>
        <v>42094.957638888889</v>
      </c>
      <c r="U3077">
        <f t="shared" si="240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241"/>
        <v>0</v>
      </c>
      <c r="P3078" s="9">
        <f t="shared" si="242"/>
        <v>20.5</v>
      </c>
      <c r="Q3078" s="11" t="s">
        <v>8308</v>
      </c>
      <c r="R3078" t="s">
        <v>8342</v>
      </c>
      <c r="S3078" s="15">
        <f t="shared" si="243"/>
        <v>41927.71980324074</v>
      </c>
      <c r="T3078" s="15">
        <f t="shared" si="244"/>
        <v>41957.761469907404</v>
      </c>
      <c r="U3078">
        <f t="shared" si="240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241"/>
        <v>22</v>
      </c>
      <c r="P3079" s="9">
        <f t="shared" si="242"/>
        <v>24.6</v>
      </c>
      <c r="Q3079" s="11" t="s">
        <v>8327</v>
      </c>
      <c r="R3079" t="s">
        <v>8350</v>
      </c>
      <c r="S3079" s="15">
        <f t="shared" si="243"/>
        <v>42737.545358796298</v>
      </c>
      <c r="T3079" s="15">
        <f t="shared" si="244"/>
        <v>42797.545358796298</v>
      </c>
      <c r="U3079">
        <f t="shared" si="240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241"/>
        <v>6</v>
      </c>
      <c r="P3080" s="9">
        <f t="shared" si="242"/>
        <v>60</v>
      </c>
      <c r="Q3080" s="11" t="s">
        <v>8327</v>
      </c>
      <c r="R3080" t="s">
        <v>8350</v>
      </c>
      <c r="S3080" s="15">
        <f t="shared" si="243"/>
        <v>41711.169085648151</v>
      </c>
      <c r="T3080" s="15">
        <f t="shared" si="244"/>
        <v>41771.169085648151</v>
      </c>
      <c r="U3080">
        <f t="shared" si="240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241"/>
        <v>48</v>
      </c>
      <c r="P3081" s="9">
        <f t="shared" si="242"/>
        <v>30</v>
      </c>
      <c r="Q3081" s="11" t="s">
        <v>8319</v>
      </c>
      <c r="R3081" t="s">
        <v>8320</v>
      </c>
      <c r="S3081" s="15">
        <f t="shared" si="243"/>
        <v>42807.755173611105</v>
      </c>
      <c r="T3081" s="15">
        <f t="shared" si="244"/>
        <v>42814.755173611105</v>
      </c>
      <c r="U3081">
        <f t="shared" si="240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241"/>
        <v>29</v>
      </c>
      <c r="P3082" s="9">
        <f t="shared" si="242"/>
        <v>60</v>
      </c>
      <c r="Q3082" s="11" t="s">
        <v>8308</v>
      </c>
      <c r="R3082" t="s">
        <v>8342</v>
      </c>
      <c r="S3082" s="15">
        <f t="shared" si="243"/>
        <v>41954.688310185185</v>
      </c>
      <c r="T3082" s="15">
        <f t="shared" si="244"/>
        <v>41984.688310185185</v>
      </c>
      <c r="U3082">
        <f t="shared" si="240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241"/>
        <v>0</v>
      </c>
      <c r="P3083" s="9">
        <f t="shared" si="242"/>
        <v>60</v>
      </c>
      <c r="Q3083" s="11" t="s">
        <v>8319</v>
      </c>
      <c r="R3083" t="s">
        <v>8345</v>
      </c>
      <c r="S3083" s="15">
        <f t="shared" si="243"/>
        <v>42087.878912037035</v>
      </c>
      <c r="T3083" s="15">
        <f t="shared" si="244"/>
        <v>42117.878912037035</v>
      </c>
      <c r="U3083">
        <f t="shared" si="240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241"/>
        <v>171</v>
      </c>
      <c r="P3084" s="9">
        <f t="shared" si="242"/>
        <v>8.57</v>
      </c>
      <c r="Q3084" s="11" t="s">
        <v>8323</v>
      </c>
      <c r="R3084" t="s">
        <v>8326</v>
      </c>
      <c r="S3084" s="15">
        <f t="shared" si="243"/>
        <v>42425.730671296296</v>
      </c>
      <c r="T3084" s="15">
        <f t="shared" si="244"/>
        <v>42442.5</v>
      </c>
      <c r="U3084">
        <f t="shared" si="240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241"/>
        <v>0</v>
      </c>
      <c r="P3085" s="9">
        <f t="shared" si="242"/>
        <v>40</v>
      </c>
      <c r="Q3085" s="11" t="s">
        <v>8323</v>
      </c>
      <c r="R3085" t="s">
        <v>8326</v>
      </c>
      <c r="S3085" s="15">
        <f t="shared" si="243"/>
        <v>41843.664618055554</v>
      </c>
      <c r="T3085" s="15">
        <f t="shared" si="244"/>
        <v>41855.666666666664</v>
      </c>
      <c r="U3085">
        <f t="shared" si="240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241"/>
        <v>0</v>
      </c>
      <c r="P3086" s="9">
        <f t="shared" si="242"/>
        <v>19.670000000000002</v>
      </c>
      <c r="Q3086" s="11" t="s">
        <v>8316</v>
      </c>
      <c r="R3086" t="s">
        <v>8334</v>
      </c>
      <c r="S3086" s="15">
        <f t="shared" si="243"/>
        <v>42520.847384259265</v>
      </c>
      <c r="T3086" s="15">
        <f t="shared" si="244"/>
        <v>42550.847384259265</v>
      </c>
      <c r="U3086">
        <f t="shared" si="240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241"/>
        <v>1</v>
      </c>
      <c r="P3087" s="9">
        <f t="shared" si="242"/>
        <v>13.11</v>
      </c>
      <c r="Q3087" s="11" t="s">
        <v>8323</v>
      </c>
      <c r="R3087" t="s">
        <v>8326</v>
      </c>
      <c r="S3087" s="15">
        <f t="shared" si="243"/>
        <v>41977.004976851851</v>
      </c>
      <c r="T3087" s="15">
        <f t="shared" si="244"/>
        <v>42008.976388888885</v>
      </c>
      <c r="U3087">
        <f t="shared" si="240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241"/>
        <v>12</v>
      </c>
      <c r="P3088" s="9">
        <f t="shared" si="242"/>
        <v>19.329999999999998</v>
      </c>
      <c r="Q3088" s="11" t="s">
        <v>8327</v>
      </c>
      <c r="R3088" t="s">
        <v>8354</v>
      </c>
      <c r="S3088" s="15">
        <f t="shared" si="243"/>
        <v>40939.948773148149</v>
      </c>
      <c r="T3088" s="15">
        <f t="shared" si="244"/>
        <v>40960.948773148149</v>
      </c>
      <c r="U3088">
        <f t="shared" si="240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58</v>
      </c>
      <c r="P3089" s="9">
        <f t="shared" si="242"/>
        <v>58</v>
      </c>
      <c r="Q3089" s="11" t="s">
        <v>8323</v>
      </c>
      <c r="R3089" t="s">
        <v>8324</v>
      </c>
      <c r="S3089" s="15">
        <f t="shared" si="243"/>
        <v>42678.932083333333</v>
      </c>
      <c r="T3089" s="15">
        <f t="shared" si="244"/>
        <v>42683.973750000005</v>
      </c>
      <c r="U3089">
        <f t="shared" si="240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241"/>
        <v>3</v>
      </c>
      <c r="P3090" s="9">
        <f t="shared" si="242"/>
        <v>29</v>
      </c>
      <c r="Q3090" s="11" t="s">
        <v>8323</v>
      </c>
      <c r="R3090" t="s">
        <v>8335</v>
      </c>
      <c r="S3090" s="15">
        <f t="shared" si="243"/>
        <v>42138.798819444448</v>
      </c>
      <c r="T3090" s="15">
        <f t="shared" si="244"/>
        <v>42170.798819444448</v>
      </c>
      <c r="U3090">
        <f t="shared" si="240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241"/>
        <v>1</v>
      </c>
      <c r="P3091" s="9">
        <f t="shared" si="242"/>
        <v>38.33</v>
      </c>
      <c r="Q3091" s="11" t="s">
        <v>8321</v>
      </c>
      <c r="R3091" t="s">
        <v>8337</v>
      </c>
      <c r="S3091" s="15">
        <f t="shared" si="243"/>
        <v>42693.016180555554</v>
      </c>
      <c r="T3091" s="15">
        <f t="shared" si="244"/>
        <v>42753.016180555554</v>
      </c>
      <c r="U3091">
        <f t="shared" si="240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241"/>
        <v>23</v>
      </c>
      <c r="P3092" s="9">
        <f t="shared" si="242"/>
        <v>16.43</v>
      </c>
      <c r="Q3092" s="11" t="s">
        <v>8308</v>
      </c>
      <c r="R3092" t="s">
        <v>8342</v>
      </c>
      <c r="S3092" s="15">
        <f t="shared" si="243"/>
        <v>42070.677604166667</v>
      </c>
      <c r="T3092" s="15">
        <f t="shared" si="244"/>
        <v>42100.635937500003</v>
      </c>
      <c r="U3092">
        <f t="shared" si="240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241"/>
        <v>10</v>
      </c>
      <c r="P3093" s="9">
        <f t="shared" si="242"/>
        <v>23</v>
      </c>
      <c r="Q3093" s="11" t="s">
        <v>8316</v>
      </c>
      <c r="R3093" t="s">
        <v>8334</v>
      </c>
      <c r="S3093" s="15">
        <f t="shared" si="243"/>
        <v>40464.028182870366</v>
      </c>
      <c r="T3093" s="15">
        <f t="shared" si="244"/>
        <v>40512.208333333336</v>
      </c>
      <c r="U3093">
        <f t="shared" si="240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241"/>
        <v>2</v>
      </c>
      <c r="P3094" s="9">
        <f t="shared" si="242"/>
        <v>23</v>
      </c>
      <c r="Q3094" s="11" t="s">
        <v>8316</v>
      </c>
      <c r="R3094" t="s">
        <v>8334</v>
      </c>
      <c r="S3094" s="15">
        <f t="shared" si="243"/>
        <v>42430.747511574074</v>
      </c>
      <c r="T3094" s="15">
        <f t="shared" si="244"/>
        <v>42460.70584490741</v>
      </c>
      <c r="U3094">
        <f t="shared" si="240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241"/>
        <v>2</v>
      </c>
      <c r="P3095" s="9">
        <f t="shared" si="242"/>
        <v>12.67</v>
      </c>
      <c r="Q3095" s="11" t="s">
        <v>8321</v>
      </c>
      <c r="R3095" t="s">
        <v>8339</v>
      </c>
      <c r="S3095" s="15">
        <f t="shared" si="243"/>
        <v>41991.526655092588</v>
      </c>
      <c r="T3095" s="15">
        <f t="shared" si="244"/>
        <v>42021.526655092588</v>
      </c>
      <c r="U3095">
        <f t="shared" si="240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241"/>
        <v>3</v>
      </c>
      <c r="P3096" s="9">
        <f t="shared" si="242"/>
        <v>14.13</v>
      </c>
      <c r="Q3096" s="11" t="s">
        <v>8327</v>
      </c>
      <c r="R3096" t="s">
        <v>8328</v>
      </c>
      <c r="S3096" s="15">
        <f t="shared" si="243"/>
        <v>41179.32104166667</v>
      </c>
      <c r="T3096" s="15">
        <f t="shared" si="244"/>
        <v>41212.32104166667</v>
      </c>
      <c r="U3096">
        <f t="shared" si="240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241"/>
        <v>3</v>
      </c>
      <c r="P3097" s="9">
        <f t="shared" si="242"/>
        <v>15.71</v>
      </c>
      <c r="Q3097" s="11" t="s">
        <v>8321</v>
      </c>
      <c r="R3097" t="s">
        <v>8325</v>
      </c>
      <c r="S3097" s="15">
        <f t="shared" si="243"/>
        <v>42032.82576388889</v>
      </c>
      <c r="T3097" s="15">
        <f t="shared" si="244"/>
        <v>42062.82576388889</v>
      </c>
      <c r="U3097">
        <f t="shared" si="240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241"/>
        <v>11</v>
      </c>
      <c r="P3098" s="9">
        <f t="shared" si="242"/>
        <v>55</v>
      </c>
      <c r="Q3098" s="11" t="s">
        <v>8327</v>
      </c>
      <c r="R3098" t="s">
        <v>8330</v>
      </c>
      <c r="S3098" s="15">
        <f t="shared" si="243"/>
        <v>42559.814178240747</v>
      </c>
      <c r="T3098" s="15">
        <f t="shared" si="244"/>
        <v>42589.814178240747</v>
      </c>
      <c r="U3098">
        <f t="shared" si="240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241"/>
        <v>1</v>
      </c>
      <c r="P3099" s="9">
        <f t="shared" si="242"/>
        <v>55</v>
      </c>
      <c r="Q3099" s="11" t="s">
        <v>8311</v>
      </c>
      <c r="R3099" t="s">
        <v>8356</v>
      </c>
      <c r="S3099" s="15">
        <f t="shared" si="243"/>
        <v>42068.799039351856</v>
      </c>
      <c r="T3099" s="15">
        <f t="shared" si="244"/>
        <v>42098.757372685184</v>
      </c>
      <c r="U3099">
        <f t="shared" si="240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241"/>
        <v>0</v>
      </c>
      <c r="P3100" s="9">
        <f t="shared" si="242"/>
        <v>36.67</v>
      </c>
      <c r="Q3100" s="11" t="s">
        <v>8323</v>
      </c>
      <c r="R3100" t="s">
        <v>8335</v>
      </c>
      <c r="S3100" s="15">
        <f t="shared" si="243"/>
        <v>42013.424502314811</v>
      </c>
      <c r="T3100" s="15">
        <f t="shared" si="244"/>
        <v>42051.424502314811</v>
      </c>
      <c r="U3100">
        <f t="shared" si="240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241"/>
        <v>2</v>
      </c>
      <c r="P3101" s="9">
        <f t="shared" si="242"/>
        <v>18.329999999999998</v>
      </c>
      <c r="Q3101" s="11" t="s">
        <v>8323</v>
      </c>
      <c r="R3101" t="s">
        <v>8326</v>
      </c>
      <c r="S3101" s="15">
        <f t="shared" si="243"/>
        <v>42069.903437500005</v>
      </c>
      <c r="T3101" s="15">
        <f t="shared" si="244"/>
        <v>42092.833333333328</v>
      </c>
      <c r="U3101">
        <f t="shared" si="240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241"/>
        <v>2</v>
      </c>
      <c r="P3102" s="9">
        <f t="shared" si="242"/>
        <v>27.5</v>
      </c>
      <c r="Q3102" s="11" t="s">
        <v>8323</v>
      </c>
      <c r="R3102" t="s">
        <v>8326</v>
      </c>
      <c r="S3102" s="15">
        <f t="shared" si="243"/>
        <v>41991.022488425922</v>
      </c>
      <c r="T3102" s="15">
        <f t="shared" si="244"/>
        <v>42015.041666666672</v>
      </c>
      <c r="U3102">
        <f t="shared" si="240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241"/>
        <v>22</v>
      </c>
      <c r="P3103" s="9">
        <f t="shared" si="242"/>
        <v>55</v>
      </c>
      <c r="Q3103" s="11" t="s">
        <v>8323</v>
      </c>
      <c r="R3103" t="s">
        <v>8326</v>
      </c>
      <c r="S3103" s="15">
        <f t="shared" si="243"/>
        <v>41928.690138888887</v>
      </c>
      <c r="T3103" s="15">
        <f t="shared" si="244"/>
        <v>41958.833333333328</v>
      </c>
      <c r="U3103">
        <f t="shared" si="240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241"/>
        <v>2</v>
      </c>
      <c r="P3104" s="9">
        <f t="shared" si="242"/>
        <v>36.33</v>
      </c>
      <c r="Q3104" s="11" t="s">
        <v>8316</v>
      </c>
      <c r="R3104" t="s">
        <v>8334</v>
      </c>
      <c r="S3104" s="15">
        <f t="shared" si="243"/>
        <v>41704.16642361111</v>
      </c>
      <c r="T3104" s="15">
        <f t="shared" si="244"/>
        <v>41734.124756944446</v>
      </c>
      <c r="U3104">
        <f t="shared" si="240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241"/>
        <v>1</v>
      </c>
      <c r="P3105" s="9">
        <f t="shared" si="242"/>
        <v>108</v>
      </c>
      <c r="Q3105" s="11" t="s">
        <v>8319</v>
      </c>
      <c r="R3105" t="s">
        <v>8320</v>
      </c>
      <c r="S3105" s="15">
        <f t="shared" si="243"/>
        <v>42804.034120370372</v>
      </c>
      <c r="T3105" s="15">
        <f t="shared" si="244"/>
        <v>42855.708333333328</v>
      </c>
      <c r="U3105">
        <f t="shared" si="240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241"/>
        <v>1</v>
      </c>
      <c r="P3106" s="9">
        <f t="shared" si="242"/>
        <v>15.43</v>
      </c>
      <c r="Q3106" s="11" t="s">
        <v>8308</v>
      </c>
      <c r="R3106" t="s">
        <v>8342</v>
      </c>
      <c r="S3106" s="15">
        <f t="shared" si="243"/>
        <v>42094.101145833338</v>
      </c>
      <c r="T3106" s="15">
        <f t="shared" si="244"/>
        <v>42124.101145833338</v>
      </c>
      <c r="U3106">
        <f t="shared" si="240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241"/>
        <v>4</v>
      </c>
      <c r="P3107" s="9">
        <f t="shared" si="242"/>
        <v>26.75</v>
      </c>
      <c r="Q3107" s="11" t="s">
        <v>8313</v>
      </c>
      <c r="R3107" t="s">
        <v>8314</v>
      </c>
      <c r="S3107" s="15">
        <f t="shared" si="243"/>
        <v>41973.740335648152</v>
      </c>
      <c r="T3107" s="15">
        <f t="shared" si="244"/>
        <v>42033.740335648152</v>
      </c>
      <c r="U3107">
        <f t="shared" si="240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241"/>
        <v>0</v>
      </c>
      <c r="P3108" s="9">
        <f t="shared" si="242"/>
        <v>53</v>
      </c>
      <c r="Q3108" s="11" t="s">
        <v>8308</v>
      </c>
      <c r="R3108" t="s">
        <v>8342</v>
      </c>
      <c r="S3108" s="15">
        <f t="shared" si="243"/>
        <v>42192.816238425927</v>
      </c>
      <c r="T3108" s="15">
        <f t="shared" si="244"/>
        <v>42212.165972222225</v>
      </c>
      <c r="U3108">
        <f t="shared" si="240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241"/>
        <v>1</v>
      </c>
      <c r="P3109" s="9">
        <f t="shared" si="242"/>
        <v>26.5</v>
      </c>
      <c r="Q3109" s="11" t="s">
        <v>8308</v>
      </c>
      <c r="R3109" t="s">
        <v>8310</v>
      </c>
      <c r="S3109" s="15">
        <f t="shared" si="243"/>
        <v>41836.847615740742</v>
      </c>
      <c r="T3109" s="15">
        <f t="shared" si="244"/>
        <v>41866.847615740742</v>
      </c>
      <c r="U3109">
        <f t="shared" si="240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241"/>
        <v>1</v>
      </c>
      <c r="P3110" s="9">
        <f t="shared" si="242"/>
        <v>35.33</v>
      </c>
      <c r="Q3110" s="11" t="s">
        <v>8308</v>
      </c>
      <c r="R3110" t="s">
        <v>8310</v>
      </c>
      <c r="S3110" s="15">
        <f t="shared" si="243"/>
        <v>42061.11583333333</v>
      </c>
      <c r="T3110" s="15">
        <f t="shared" si="244"/>
        <v>42091.074166666673</v>
      </c>
      <c r="U3110">
        <f t="shared" si="240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241"/>
        <v>0</v>
      </c>
      <c r="P3111" s="9">
        <f t="shared" si="242"/>
        <v>26.5</v>
      </c>
      <c r="Q3111" s="11" t="s">
        <v>8308</v>
      </c>
      <c r="R3111" t="s">
        <v>8310</v>
      </c>
      <c r="S3111" s="15">
        <f t="shared" si="243"/>
        <v>42115.656539351854</v>
      </c>
      <c r="T3111" s="15">
        <f t="shared" si="244"/>
        <v>42145.656539351854</v>
      </c>
      <c r="U3111">
        <f t="shared" si="240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241"/>
        <v>424</v>
      </c>
      <c r="P3112" s="9">
        <f t="shared" si="242"/>
        <v>21.2</v>
      </c>
      <c r="Q3112" s="11" t="s">
        <v>8327</v>
      </c>
      <c r="R3112" t="s">
        <v>8331</v>
      </c>
      <c r="S3112" s="15">
        <f t="shared" si="243"/>
        <v>42141.762800925921</v>
      </c>
      <c r="T3112" s="15">
        <f t="shared" si="244"/>
        <v>42164.083333333328</v>
      </c>
      <c r="U3112">
        <f t="shared" si="240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241"/>
        <v>1</v>
      </c>
      <c r="P3113" s="9">
        <f t="shared" si="242"/>
        <v>17.670000000000002</v>
      </c>
      <c r="Q3113" s="11" t="s">
        <v>8308</v>
      </c>
      <c r="R3113" t="s">
        <v>8315</v>
      </c>
      <c r="S3113" s="15">
        <f t="shared" si="243"/>
        <v>42408.714814814812</v>
      </c>
      <c r="T3113" s="15">
        <f t="shared" si="244"/>
        <v>42438.714814814812</v>
      </c>
      <c r="U3113">
        <f t="shared" si="240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241"/>
        <v>0</v>
      </c>
      <c r="P3114" s="9">
        <f t="shared" si="242"/>
        <v>26.25</v>
      </c>
      <c r="Q3114" s="11" t="s">
        <v>8308</v>
      </c>
      <c r="R3114" t="s">
        <v>8310</v>
      </c>
      <c r="S3114" s="15">
        <f t="shared" si="243"/>
        <v>42384.680925925932</v>
      </c>
      <c r="T3114" s="15">
        <f t="shared" si="244"/>
        <v>42414.680925925932</v>
      </c>
      <c r="U3114">
        <f t="shared" si="240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241"/>
        <v>0</v>
      </c>
      <c r="P3115" s="9">
        <f t="shared" si="242"/>
        <v>6.18</v>
      </c>
      <c r="Q3115" s="11" t="s">
        <v>8311</v>
      </c>
      <c r="R3115" t="s">
        <v>8348</v>
      </c>
      <c r="S3115" s="15">
        <f t="shared" si="243"/>
        <v>41941.680567129632</v>
      </c>
      <c r="T3115" s="15">
        <f t="shared" si="244"/>
        <v>41971.722233796296</v>
      </c>
      <c r="U3115">
        <f t="shared" si="240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241"/>
        <v>2</v>
      </c>
      <c r="P3116" s="9">
        <f t="shared" si="242"/>
        <v>17.5</v>
      </c>
      <c r="Q3116" s="11" t="s">
        <v>8311</v>
      </c>
      <c r="R3116" t="s">
        <v>8352</v>
      </c>
      <c r="S3116" s="15">
        <f t="shared" si="243"/>
        <v>41550.922974537039</v>
      </c>
      <c r="T3116" s="15">
        <f t="shared" si="244"/>
        <v>41580.922974537039</v>
      </c>
      <c r="U3116">
        <f t="shared" si="240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241"/>
        <v>11</v>
      </c>
      <c r="P3117" s="9">
        <f t="shared" si="242"/>
        <v>52.5</v>
      </c>
      <c r="Q3117" s="11" t="s">
        <v>8311</v>
      </c>
      <c r="R3117" t="s">
        <v>8356</v>
      </c>
      <c r="S3117" s="15">
        <f t="shared" si="243"/>
        <v>42524.36650462963</v>
      </c>
      <c r="T3117" s="15">
        <f t="shared" si="244"/>
        <v>42567.36650462963</v>
      </c>
      <c r="U3117">
        <f t="shared" si="240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241"/>
        <v>0</v>
      </c>
      <c r="P3118" s="9">
        <f t="shared" si="242"/>
        <v>52.5</v>
      </c>
      <c r="Q3118" s="11" t="s">
        <v>8323</v>
      </c>
      <c r="R3118" t="s">
        <v>8324</v>
      </c>
      <c r="S3118" s="15">
        <f t="shared" si="243"/>
        <v>42766.956921296296</v>
      </c>
      <c r="T3118" s="15">
        <f t="shared" si="244"/>
        <v>42796.956921296296</v>
      </c>
      <c r="U3118">
        <f t="shared" si="240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241"/>
        <v>1</v>
      </c>
      <c r="P3119" s="9">
        <f t="shared" si="242"/>
        <v>52.5</v>
      </c>
      <c r="Q3119" s="11" t="s">
        <v>8323</v>
      </c>
      <c r="R3119" t="s">
        <v>8326</v>
      </c>
      <c r="S3119" s="15">
        <f t="shared" si="243"/>
        <v>41856.672152777777</v>
      </c>
      <c r="T3119" s="15">
        <f t="shared" si="244"/>
        <v>41886.672152777777</v>
      </c>
      <c r="U3119">
        <f t="shared" si="240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241"/>
        <v>2</v>
      </c>
      <c r="P3120" s="9">
        <f t="shared" si="242"/>
        <v>34.67</v>
      </c>
      <c r="Q3120" s="11" t="s">
        <v>8316</v>
      </c>
      <c r="R3120" t="s">
        <v>8334</v>
      </c>
      <c r="S3120" s="15">
        <f t="shared" si="243"/>
        <v>41361.886469907404</v>
      </c>
      <c r="T3120" s="15">
        <f t="shared" si="244"/>
        <v>41391.886469907404</v>
      </c>
      <c r="U3120">
        <f t="shared" si="240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241"/>
        <v>1</v>
      </c>
      <c r="P3121" s="9">
        <f t="shared" si="242"/>
        <v>17</v>
      </c>
      <c r="Q3121" s="11" t="s">
        <v>8308</v>
      </c>
      <c r="R3121" t="s">
        <v>8318</v>
      </c>
      <c r="S3121" s="15">
        <f t="shared" si="243"/>
        <v>42656.717303240745</v>
      </c>
      <c r="T3121" s="15">
        <f t="shared" si="244"/>
        <v>42681.758969907409</v>
      </c>
      <c r="U3121">
        <f t="shared" si="240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241"/>
        <v>1</v>
      </c>
      <c r="P3122" s="9">
        <f t="shared" si="242"/>
        <v>12.75</v>
      </c>
      <c r="Q3122" s="11" t="s">
        <v>8323</v>
      </c>
      <c r="R3122" t="s">
        <v>8335</v>
      </c>
      <c r="S3122" s="15">
        <f t="shared" si="243"/>
        <v>42018.94049768518</v>
      </c>
      <c r="T3122" s="15">
        <f t="shared" si="244"/>
        <v>42063.916666666672</v>
      </c>
      <c r="U3122">
        <f t="shared" si="240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241"/>
        <v>144</v>
      </c>
      <c r="P3123" s="9">
        <f t="shared" si="242"/>
        <v>50.5</v>
      </c>
      <c r="Q3123" s="11" t="s">
        <v>8308</v>
      </c>
      <c r="R3123" t="s">
        <v>8310</v>
      </c>
      <c r="S3123" s="15">
        <f t="shared" si="243"/>
        <v>42683.420312500006</v>
      </c>
      <c r="T3123" s="15">
        <f t="shared" si="244"/>
        <v>42698.958333333328</v>
      </c>
      <c r="U3123">
        <f t="shared" si="240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241"/>
        <v>2</v>
      </c>
      <c r="P3124" s="9">
        <f t="shared" si="242"/>
        <v>50.5</v>
      </c>
      <c r="Q3124" s="11" t="s">
        <v>8327</v>
      </c>
      <c r="R3124" t="s">
        <v>8350</v>
      </c>
      <c r="S3124" s="15">
        <f t="shared" si="243"/>
        <v>42599.965324074074</v>
      </c>
      <c r="T3124" s="15">
        <f t="shared" si="244"/>
        <v>42629.965324074074</v>
      </c>
      <c r="U3124">
        <f t="shared" si="240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241"/>
        <v>13</v>
      </c>
      <c r="P3125" s="9">
        <f t="shared" si="242"/>
        <v>14.43</v>
      </c>
      <c r="Q3125" s="11" t="s">
        <v>8313</v>
      </c>
      <c r="R3125" t="s">
        <v>8355</v>
      </c>
      <c r="S3125" s="15">
        <f t="shared" si="243"/>
        <v>42472.449467592596</v>
      </c>
      <c r="T3125" s="15">
        <f t="shared" si="244"/>
        <v>42502.449467592596</v>
      </c>
      <c r="U3125">
        <f t="shared" si="240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241"/>
        <v>3</v>
      </c>
      <c r="P3126" s="9">
        <f t="shared" si="242"/>
        <v>50.5</v>
      </c>
      <c r="Q3126" s="11" t="s">
        <v>8323</v>
      </c>
      <c r="R3126" t="s">
        <v>8326</v>
      </c>
      <c r="S3126" s="15">
        <f t="shared" si="243"/>
        <v>42615.142870370371</v>
      </c>
      <c r="T3126" s="15">
        <f t="shared" si="244"/>
        <v>42645.142870370371</v>
      </c>
      <c r="U3126">
        <f t="shared" si="240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241"/>
        <v>2</v>
      </c>
      <c r="P3127" s="9">
        <f t="shared" si="242"/>
        <v>100</v>
      </c>
      <c r="Q3127" s="11" t="s">
        <v>8321</v>
      </c>
      <c r="R3127" t="s">
        <v>8325</v>
      </c>
      <c r="S3127" s="15">
        <f t="shared" si="243"/>
        <v>42079.628344907411</v>
      </c>
      <c r="T3127" s="15">
        <f t="shared" si="244"/>
        <v>42139.628344907411</v>
      </c>
      <c r="U3127">
        <f t="shared" si="240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241"/>
        <v>2</v>
      </c>
      <c r="P3128" s="9">
        <f t="shared" si="242"/>
        <v>100</v>
      </c>
      <c r="Q3128" s="11" t="s">
        <v>8308</v>
      </c>
      <c r="R3128" t="s">
        <v>8342</v>
      </c>
      <c r="S3128" s="15">
        <f t="shared" si="243"/>
        <v>42073.798171296294</v>
      </c>
      <c r="T3128" s="15">
        <f t="shared" si="244"/>
        <v>42133.798171296294</v>
      </c>
      <c r="U3128">
        <f t="shared" si="240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241"/>
        <v>1</v>
      </c>
      <c r="P3129" s="9">
        <f t="shared" si="242"/>
        <v>100</v>
      </c>
      <c r="Q3129" s="11" t="s">
        <v>8327</v>
      </c>
      <c r="R3129" t="s">
        <v>8350</v>
      </c>
      <c r="S3129" s="15">
        <f t="shared" si="243"/>
        <v>41227.641724537039</v>
      </c>
      <c r="T3129" s="15">
        <f t="shared" si="244"/>
        <v>41262.641724537039</v>
      </c>
      <c r="U3129">
        <f t="shared" si="240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241"/>
        <v>3</v>
      </c>
      <c r="P3130" s="9">
        <f t="shared" si="242"/>
        <v>10</v>
      </c>
      <c r="Q3130" s="11" t="s">
        <v>8316</v>
      </c>
      <c r="R3130" t="s">
        <v>8334</v>
      </c>
      <c r="S3130" s="15">
        <f t="shared" si="243"/>
        <v>42384.110775462963</v>
      </c>
      <c r="T3130" s="15">
        <f t="shared" si="244"/>
        <v>42414.110775462963</v>
      </c>
      <c r="U3130">
        <f t="shared" si="240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241"/>
        <v>0</v>
      </c>
      <c r="P3131" s="9">
        <f t="shared" si="242"/>
        <v>100</v>
      </c>
      <c r="Q3131" s="11" t="s">
        <v>8319</v>
      </c>
      <c r="R3131" t="s">
        <v>8345</v>
      </c>
      <c r="S3131" s="15">
        <f t="shared" si="243"/>
        <v>41854.747592592597</v>
      </c>
      <c r="T3131" s="15">
        <f t="shared" si="244"/>
        <v>41914.747592592597</v>
      </c>
      <c r="U3131">
        <f t="shared" si="240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241"/>
        <v>0</v>
      </c>
      <c r="P3132" s="9">
        <f t="shared" si="242"/>
        <v>50</v>
      </c>
      <c r="Q3132" s="11" t="s">
        <v>8319</v>
      </c>
      <c r="R3132" t="s">
        <v>8345</v>
      </c>
      <c r="S3132" s="15">
        <f t="shared" si="243"/>
        <v>42124.893182870372</v>
      </c>
      <c r="T3132" s="15">
        <f t="shared" si="244"/>
        <v>42154.893182870372</v>
      </c>
      <c r="U3132">
        <f t="shared" si="240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241"/>
        <v>4</v>
      </c>
      <c r="P3133" s="9">
        <f t="shared" si="242"/>
        <v>33.33</v>
      </c>
      <c r="Q3133" s="11" t="s">
        <v>8319</v>
      </c>
      <c r="R3133" t="s">
        <v>8345</v>
      </c>
      <c r="S3133" s="15">
        <f t="shared" si="243"/>
        <v>42656.86137731481</v>
      </c>
      <c r="T3133" s="15">
        <f t="shared" si="244"/>
        <v>42676.165972222225</v>
      </c>
      <c r="U3133">
        <f t="shared" si="240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41"/>
        <v>0</v>
      </c>
      <c r="P3134" s="9">
        <f t="shared" si="242"/>
        <v>100</v>
      </c>
      <c r="Q3134" s="11" t="s">
        <v>8308</v>
      </c>
      <c r="R3134" t="s">
        <v>8310</v>
      </c>
      <c r="S3134" s="15">
        <f t="shared" si="243"/>
        <v>42172.816423611104</v>
      </c>
      <c r="T3134" s="15">
        <f t="shared" si="244"/>
        <v>42202.816423611104</v>
      </c>
      <c r="U3134">
        <f t="shared" si="240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241"/>
        <v>5</v>
      </c>
      <c r="P3135" s="9">
        <f t="shared" si="242"/>
        <v>100</v>
      </c>
      <c r="Q3135" s="11" t="s">
        <v>8311</v>
      </c>
      <c r="R3135" t="s">
        <v>8348</v>
      </c>
      <c r="S3135" s="15">
        <f t="shared" si="243"/>
        <v>42360.437152777777</v>
      </c>
      <c r="T3135" s="15">
        <f t="shared" si="244"/>
        <v>42420.437152777777</v>
      </c>
      <c r="U3135">
        <f t="shared" ref="U3135:U3198" si="245">YEAR(S3135)</f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241"/>
        <v>0</v>
      </c>
      <c r="P3136" s="9">
        <f t="shared" si="242"/>
        <v>100</v>
      </c>
      <c r="Q3136" s="11" t="s">
        <v>8311</v>
      </c>
      <c r="R3136" t="s">
        <v>8348</v>
      </c>
      <c r="S3136" s="15">
        <f t="shared" si="243"/>
        <v>42340.360312500001</v>
      </c>
      <c r="T3136" s="15">
        <f t="shared" si="244"/>
        <v>42370.360312500001</v>
      </c>
      <c r="U3136">
        <f t="shared" si="245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241"/>
        <v>8</v>
      </c>
      <c r="P3137" s="9">
        <f t="shared" si="242"/>
        <v>100</v>
      </c>
      <c r="Q3137" s="11" t="s">
        <v>8311</v>
      </c>
      <c r="R3137" t="s">
        <v>8352</v>
      </c>
      <c r="S3137" s="15">
        <f t="shared" si="243"/>
        <v>41991.713460648149</v>
      </c>
      <c r="T3137" s="15">
        <f t="shared" si="244"/>
        <v>42050.651388888888</v>
      </c>
      <c r="U3137">
        <f t="shared" si="245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241"/>
        <v>4</v>
      </c>
      <c r="P3138" s="9">
        <f t="shared" si="242"/>
        <v>100</v>
      </c>
      <c r="Q3138" s="11" t="s">
        <v>8313</v>
      </c>
      <c r="R3138" t="s">
        <v>8355</v>
      </c>
      <c r="S3138" s="15">
        <f t="shared" si="243"/>
        <v>41871.65315972222</v>
      </c>
      <c r="T3138" s="15">
        <f t="shared" si="244"/>
        <v>41902.65315972222</v>
      </c>
      <c r="U3138">
        <f t="shared" si="245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246">ROUND(E3139/D3139*100,0)</f>
        <v>3</v>
      </c>
      <c r="P3139" s="9">
        <f t="shared" ref="P3139:P3202" si="247">IFERROR(ROUND(E3139/L3139,2),0)</f>
        <v>100</v>
      </c>
      <c r="Q3139" s="11" t="s">
        <v>8311</v>
      </c>
      <c r="R3139" t="s">
        <v>8349</v>
      </c>
      <c r="S3139" s="15">
        <f t="shared" ref="S3139:S3202" si="248">(((J3139/60)/60)/24)+DATE(1970,1,1)</f>
        <v>40672.729872685188</v>
      </c>
      <c r="T3139" s="15">
        <f t="shared" ref="T3139:T3202" si="249">(((I3139/60)/60)/24)+DATE(1970,1,1)</f>
        <v>40702.729872685188</v>
      </c>
      <c r="U3139">
        <f t="shared" si="245"/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246"/>
        <v>0</v>
      </c>
      <c r="P3140" s="9">
        <f t="shared" si="247"/>
        <v>50</v>
      </c>
      <c r="Q3140" s="11" t="s">
        <v>8308</v>
      </c>
      <c r="R3140" t="s">
        <v>8342</v>
      </c>
      <c r="S3140" s="15">
        <f t="shared" si="248"/>
        <v>42063.721817129626</v>
      </c>
      <c r="T3140" s="15">
        <f t="shared" si="249"/>
        <v>42108.680150462969</v>
      </c>
      <c r="U3140">
        <f t="shared" si="245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246"/>
        <v>1</v>
      </c>
      <c r="P3141" s="9">
        <f t="shared" si="247"/>
        <v>100</v>
      </c>
      <c r="Q3141" s="11" t="s">
        <v>8319</v>
      </c>
      <c r="R3141" t="s">
        <v>8345</v>
      </c>
      <c r="S3141" s="15">
        <f t="shared" si="248"/>
        <v>42440.650335648148</v>
      </c>
      <c r="T3141" s="15">
        <f t="shared" si="249"/>
        <v>42499.868055555555</v>
      </c>
      <c r="U3141">
        <f t="shared" si="245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246"/>
        <v>2</v>
      </c>
      <c r="P3142" s="9">
        <f t="shared" si="247"/>
        <v>25</v>
      </c>
      <c r="Q3142" s="11" t="s">
        <v>8311</v>
      </c>
      <c r="R3142" t="s">
        <v>8356</v>
      </c>
      <c r="S3142" s="15">
        <f t="shared" si="248"/>
        <v>40736.668032407404</v>
      </c>
      <c r="T3142" s="15">
        <f t="shared" si="249"/>
        <v>40766.668032407404</v>
      </c>
      <c r="U3142">
        <f t="shared" si="245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246"/>
        <v>1</v>
      </c>
      <c r="P3143" s="9">
        <f t="shared" si="247"/>
        <v>100</v>
      </c>
      <c r="Q3143" s="11" t="s">
        <v>8323</v>
      </c>
      <c r="R3143" t="s">
        <v>8324</v>
      </c>
      <c r="S3143" s="15">
        <f t="shared" si="248"/>
        <v>42132.9143287037</v>
      </c>
      <c r="T3143" s="15">
        <f t="shared" si="249"/>
        <v>42162.9143287037</v>
      </c>
      <c r="U3143">
        <f t="shared" si="245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246"/>
        <v>100</v>
      </c>
      <c r="P3144" s="9">
        <f t="shared" si="247"/>
        <v>20</v>
      </c>
      <c r="Q3144" s="11" t="s">
        <v>8323</v>
      </c>
      <c r="R3144" t="s">
        <v>8326</v>
      </c>
      <c r="S3144" s="15">
        <f t="shared" si="248"/>
        <v>42649.54923611111</v>
      </c>
      <c r="T3144" s="15">
        <f t="shared" si="249"/>
        <v>42709.590902777782</v>
      </c>
      <c r="U3144">
        <f t="shared" si="245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246"/>
        <v>20</v>
      </c>
      <c r="P3145" s="9">
        <f t="shared" si="247"/>
        <v>100</v>
      </c>
      <c r="Q3145" s="11" t="s">
        <v>8323</v>
      </c>
      <c r="R3145" t="s">
        <v>8335</v>
      </c>
      <c r="S3145" s="15">
        <f t="shared" si="248"/>
        <v>41946.936909722222</v>
      </c>
      <c r="T3145" s="15">
        <f t="shared" si="249"/>
        <v>41966.936909722222</v>
      </c>
      <c r="U3145">
        <f t="shared" si="245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246"/>
        <v>10</v>
      </c>
      <c r="P3146" s="9">
        <f t="shared" si="247"/>
        <v>100</v>
      </c>
      <c r="Q3146" s="11" t="s">
        <v>8323</v>
      </c>
      <c r="R3146" t="s">
        <v>8326</v>
      </c>
      <c r="S3146" s="15">
        <f t="shared" si="248"/>
        <v>42203.677766203706</v>
      </c>
      <c r="T3146" s="15">
        <f t="shared" si="249"/>
        <v>42233.677766203706</v>
      </c>
      <c r="U3146">
        <f t="shared" si="245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246"/>
        <v>2</v>
      </c>
      <c r="P3147" s="9">
        <f t="shared" si="247"/>
        <v>25</v>
      </c>
      <c r="Q3147" s="11" t="s">
        <v>8323</v>
      </c>
      <c r="R3147" t="s">
        <v>8326</v>
      </c>
      <c r="S3147" s="15">
        <f t="shared" si="248"/>
        <v>41858.214629629627</v>
      </c>
      <c r="T3147" s="15">
        <f t="shared" si="249"/>
        <v>41888.214629629627</v>
      </c>
      <c r="U3147">
        <f t="shared" si="245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246"/>
        <v>5</v>
      </c>
      <c r="P3148" s="9">
        <f t="shared" si="247"/>
        <v>100</v>
      </c>
      <c r="Q3148" s="11" t="s">
        <v>8323</v>
      </c>
      <c r="R3148" t="s">
        <v>8326</v>
      </c>
      <c r="S3148" s="15">
        <f t="shared" si="248"/>
        <v>41914.590011574073</v>
      </c>
      <c r="T3148" s="15">
        <f t="shared" si="249"/>
        <v>41955.907638888893</v>
      </c>
      <c r="U3148">
        <f t="shared" si="245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246"/>
        <v>20</v>
      </c>
      <c r="P3149" s="9">
        <f t="shared" si="247"/>
        <v>100</v>
      </c>
      <c r="Q3149" s="11" t="s">
        <v>8323</v>
      </c>
      <c r="R3149" t="s">
        <v>8326</v>
      </c>
      <c r="S3149" s="15">
        <f t="shared" si="248"/>
        <v>42125.644467592589</v>
      </c>
      <c r="T3149" s="15">
        <f t="shared" si="249"/>
        <v>42155.644467592589</v>
      </c>
      <c r="U3149">
        <f t="shared" si="245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246"/>
        <v>17</v>
      </c>
      <c r="P3150" s="9">
        <f t="shared" si="247"/>
        <v>33.33</v>
      </c>
      <c r="Q3150" s="11" t="s">
        <v>8323</v>
      </c>
      <c r="R3150" t="s">
        <v>8326</v>
      </c>
      <c r="S3150" s="15">
        <f t="shared" si="248"/>
        <v>42057.190960648149</v>
      </c>
      <c r="T3150" s="15">
        <f t="shared" si="249"/>
        <v>42087.149293981478</v>
      </c>
      <c r="U3150">
        <f t="shared" si="245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246"/>
        <v>10</v>
      </c>
      <c r="P3151" s="9">
        <f t="shared" si="247"/>
        <v>16.670000000000002</v>
      </c>
      <c r="Q3151" s="11" t="s">
        <v>8323</v>
      </c>
      <c r="R3151" t="s">
        <v>8326</v>
      </c>
      <c r="S3151" s="15">
        <f t="shared" si="248"/>
        <v>42188.83293981482</v>
      </c>
      <c r="T3151" s="15">
        <f t="shared" si="249"/>
        <v>42242.772222222222</v>
      </c>
      <c r="U3151">
        <f t="shared" si="245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246"/>
        <v>1</v>
      </c>
      <c r="P3152" s="9">
        <f t="shared" si="247"/>
        <v>24</v>
      </c>
      <c r="Q3152" s="11" t="s">
        <v>8323</v>
      </c>
      <c r="R3152" t="s">
        <v>8326</v>
      </c>
      <c r="S3152" s="15">
        <f t="shared" si="248"/>
        <v>42802.718784722223</v>
      </c>
      <c r="T3152" s="15">
        <f t="shared" si="249"/>
        <v>42832.677118055552</v>
      </c>
      <c r="U3152">
        <f t="shared" si="245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246"/>
        <v>1</v>
      </c>
      <c r="P3153" s="9">
        <f t="shared" si="247"/>
        <v>10.56</v>
      </c>
      <c r="Q3153" s="11" t="s">
        <v>8308</v>
      </c>
      <c r="R3153" t="s">
        <v>8310</v>
      </c>
      <c r="S3153" s="15">
        <f t="shared" si="248"/>
        <v>42636.645358796297</v>
      </c>
      <c r="T3153" s="15">
        <f t="shared" si="249"/>
        <v>42666.645358796297</v>
      </c>
      <c r="U3153">
        <f t="shared" si="245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246"/>
        <v>2</v>
      </c>
      <c r="P3154" s="9">
        <f t="shared" si="247"/>
        <v>15.83</v>
      </c>
      <c r="Q3154" s="11" t="s">
        <v>8323</v>
      </c>
      <c r="R3154" t="s">
        <v>8326</v>
      </c>
      <c r="S3154" s="15">
        <f t="shared" si="248"/>
        <v>41781.045173611114</v>
      </c>
      <c r="T3154" s="15">
        <f t="shared" si="249"/>
        <v>41811.045173611114</v>
      </c>
      <c r="U3154">
        <f t="shared" si="245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246"/>
        <v>6</v>
      </c>
      <c r="P3155" s="9">
        <f t="shared" si="247"/>
        <v>9.5</v>
      </c>
      <c r="Q3155" s="11" t="s">
        <v>8323</v>
      </c>
      <c r="R3155" t="s">
        <v>8326</v>
      </c>
      <c r="S3155" s="15">
        <f t="shared" si="248"/>
        <v>41920.963472222218</v>
      </c>
      <c r="T3155" s="15">
        <f t="shared" si="249"/>
        <v>41951</v>
      </c>
      <c r="U3155">
        <f t="shared" si="245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246"/>
        <v>3</v>
      </c>
      <c r="P3156" s="9">
        <f t="shared" si="247"/>
        <v>23.75</v>
      </c>
      <c r="Q3156" s="11" t="s">
        <v>8323</v>
      </c>
      <c r="R3156" t="s">
        <v>8326</v>
      </c>
      <c r="S3156" s="15">
        <f t="shared" si="248"/>
        <v>42446.060694444444</v>
      </c>
      <c r="T3156" s="15">
        <f t="shared" si="249"/>
        <v>42461.165972222225</v>
      </c>
      <c r="U3156">
        <f t="shared" si="245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246"/>
        <v>4</v>
      </c>
      <c r="P3157" s="9">
        <f t="shared" si="247"/>
        <v>23.5</v>
      </c>
      <c r="Q3157" s="11" t="s">
        <v>8313</v>
      </c>
      <c r="R3157" t="s">
        <v>8355</v>
      </c>
      <c r="S3157" s="15">
        <f t="shared" si="248"/>
        <v>41936.020752314813</v>
      </c>
      <c r="T3157" s="15">
        <f t="shared" si="249"/>
        <v>41956.062418981484</v>
      </c>
      <c r="U3157">
        <f t="shared" si="245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246"/>
        <v>3</v>
      </c>
      <c r="P3158" s="9">
        <f t="shared" si="247"/>
        <v>15.67</v>
      </c>
      <c r="Q3158" s="11" t="s">
        <v>8323</v>
      </c>
      <c r="R3158" t="s">
        <v>8326</v>
      </c>
      <c r="S3158" s="15">
        <f t="shared" si="248"/>
        <v>42029.135879629626</v>
      </c>
      <c r="T3158" s="15">
        <f t="shared" si="249"/>
        <v>42059.135879629626</v>
      </c>
      <c r="U3158">
        <f t="shared" si="245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246"/>
        <v>9</v>
      </c>
      <c r="P3159" s="9">
        <f t="shared" si="247"/>
        <v>31</v>
      </c>
      <c r="Q3159" s="11" t="s">
        <v>8313</v>
      </c>
      <c r="R3159" t="s">
        <v>8351</v>
      </c>
      <c r="S3159" s="15">
        <f t="shared" si="248"/>
        <v>42246.789965277778</v>
      </c>
      <c r="T3159" s="15">
        <f t="shared" si="249"/>
        <v>42303.888888888891</v>
      </c>
      <c r="U3159">
        <f t="shared" si="245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246"/>
        <v>1</v>
      </c>
      <c r="P3160" s="9">
        <f t="shared" si="247"/>
        <v>15.33</v>
      </c>
      <c r="Q3160" s="11" t="s">
        <v>8321</v>
      </c>
      <c r="R3160" t="s">
        <v>8337</v>
      </c>
      <c r="S3160" s="15">
        <f t="shared" si="248"/>
        <v>41968.172106481477</v>
      </c>
      <c r="T3160" s="15">
        <f t="shared" si="249"/>
        <v>41998.333333333328</v>
      </c>
      <c r="U3160">
        <f t="shared" si="245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246"/>
        <v>0</v>
      </c>
      <c r="P3161" s="9">
        <f t="shared" si="247"/>
        <v>22.75</v>
      </c>
      <c r="Q3161" s="11" t="s">
        <v>8308</v>
      </c>
      <c r="R3161" t="s">
        <v>8315</v>
      </c>
      <c r="S3161" s="15">
        <f t="shared" si="248"/>
        <v>42551.884189814817</v>
      </c>
      <c r="T3161" s="15">
        <f t="shared" si="249"/>
        <v>42581.884189814817</v>
      </c>
      <c r="U3161">
        <f t="shared" si="245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246"/>
        <v>0</v>
      </c>
      <c r="P3162" s="9">
        <f t="shared" si="247"/>
        <v>90</v>
      </c>
      <c r="Q3162" s="11" t="s">
        <v>8308</v>
      </c>
      <c r="R3162" t="s">
        <v>8342</v>
      </c>
      <c r="S3162" s="15">
        <f t="shared" si="248"/>
        <v>42384.306840277779</v>
      </c>
      <c r="T3162" s="15">
        <f t="shared" si="249"/>
        <v>42443.958333333328</v>
      </c>
      <c r="U3162">
        <f t="shared" si="245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246"/>
        <v>1</v>
      </c>
      <c r="P3163" s="9">
        <f t="shared" si="247"/>
        <v>22.5</v>
      </c>
      <c r="Q3163" s="11" t="s">
        <v>8308</v>
      </c>
      <c r="R3163" t="s">
        <v>8310</v>
      </c>
      <c r="S3163" s="15">
        <f t="shared" si="248"/>
        <v>42752.845451388886</v>
      </c>
      <c r="T3163" s="15">
        <f t="shared" si="249"/>
        <v>42784.249305555553</v>
      </c>
      <c r="U3163">
        <f t="shared" si="245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246"/>
        <v>5</v>
      </c>
      <c r="P3164" s="9">
        <f t="shared" si="247"/>
        <v>18</v>
      </c>
      <c r="Q3164" s="11" t="s">
        <v>8327</v>
      </c>
      <c r="R3164" t="s">
        <v>8350</v>
      </c>
      <c r="S3164" s="15">
        <f t="shared" si="248"/>
        <v>40921.117662037039</v>
      </c>
      <c r="T3164" s="15">
        <f t="shared" si="249"/>
        <v>40951.117662037039</v>
      </c>
      <c r="U3164">
        <f t="shared" si="245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246"/>
        <v>0</v>
      </c>
      <c r="P3165" s="9">
        <f t="shared" si="247"/>
        <v>30</v>
      </c>
      <c r="Q3165" s="11" t="s">
        <v>8327</v>
      </c>
      <c r="R3165" t="s">
        <v>8350</v>
      </c>
      <c r="S3165" s="15">
        <f t="shared" si="248"/>
        <v>41829.965532407405</v>
      </c>
      <c r="T3165" s="15">
        <f t="shared" si="249"/>
        <v>41881.645833333336</v>
      </c>
      <c r="U3165">
        <f t="shared" si="245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246"/>
        <v>1</v>
      </c>
      <c r="P3166" s="9">
        <f t="shared" si="247"/>
        <v>18</v>
      </c>
      <c r="Q3166" s="11" t="s">
        <v>8319</v>
      </c>
      <c r="R3166" t="s">
        <v>8345</v>
      </c>
      <c r="S3166" s="15">
        <f t="shared" si="248"/>
        <v>41809.754016203704</v>
      </c>
      <c r="T3166" s="15">
        <f t="shared" si="249"/>
        <v>41854.754016203704</v>
      </c>
      <c r="U3166">
        <f t="shared" si="245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246"/>
        <v>0</v>
      </c>
      <c r="P3167" s="9">
        <f t="shared" si="247"/>
        <v>30</v>
      </c>
      <c r="Q3167" s="11" t="s">
        <v>8311</v>
      </c>
      <c r="R3167" t="s">
        <v>8356</v>
      </c>
      <c r="S3167" s="15">
        <f t="shared" si="248"/>
        <v>41373.579675925925</v>
      </c>
      <c r="T3167" s="15">
        <f t="shared" si="249"/>
        <v>41418.579675925925</v>
      </c>
      <c r="U3167">
        <f t="shared" si="245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246"/>
        <v>2</v>
      </c>
      <c r="P3168" s="9">
        <f t="shared" si="247"/>
        <v>30</v>
      </c>
      <c r="Q3168" s="11" t="s">
        <v>8323</v>
      </c>
      <c r="R3168" t="s">
        <v>8326</v>
      </c>
      <c r="S3168" s="15">
        <f t="shared" si="248"/>
        <v>42358.684872685189</v>
      </c>
      <c r="T3168" s="15">
        <f t="shared" si="249"/>
        <v>42387</v>
      </c>
      <c r="U3168">
        <f t="shared" si="245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246"/>
        <v>0</v>
      </c>
      <c r="P3169" s="9">
        <f t="shared" si="247"/>
        <v>17.2</v>
      </c>
      <c r="Q3169" s="11" t="s">
        <v>8319</v>
      </c>
      <c r="R3169" t="s">
        <v>8357</v>
      </c>
      <c r="S3169" s="15">
        <f t="shared" si="248"/>
        <v>41858.825439814813</v>
      </c>
      <c r="T3169" s="15">
        <f t="shared" si="249"/>
        <v>41903.825439814813</v>
      </c>
      <c r="U3169">
        <f t="shared" si="245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246"/>
        <v>29</v>
      </c>
      <c r="P3170" s="9">
        <f t="shared" si="247"/>
        <v>14.33</v>
      </c>
      <c r="Q3170" s="11" t="s">
        <v>8323</v>
      </c>
      <c r="R3170" t="s">
        <v>8326</v>
      </c>
      <c r="S3170" s="15">
        <f t="shared" si="248"/>
        <v>42512.626747685179</v>
      </c>
      <c r="T3170" s="15">
        <f t="shared" si="249"/>
        <v>42572.626747685179</v>
      </c>
      <c r="U3170">
        <f t="shared" si="245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246"/>
        <v>1</v>
      </c>
      <c r="P3171" s="9">
        <f t="shared" si="247"/>
        <v>42.5</v>
      </c>
      <c r="Q3171" s="11" t="s">
        <v>8311</v>
      </c>
      <c r="R3171" t="s">
        <v>8349</v>
      </c>
      <c r="S3171" s="15">
        <f t="shared" si="248"/>
        <v>41652.742488425924</v>
      </c>
      <c r="T3171" s="15">
        <f t="shared" si="249"/>
        <v>41712.700821759259</v>
      </c>
      <c r="U3171">
        <f t="shared" si="245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246"/>
        <v>5</v>
      </c>
      <c r="P3172" s="9">
        <f t="shared" si="247"/>
        <v>21.25</v>
      </c>
      <c r="Q3172" s="11" t="s">
        <v>8327</v>
      </c>
      <c r="R3172" t="s">
        <v>8330</v>
      </c>
      <c r="S3172" s="15">
        <f t="shared" si="248"/>
        <v>41841.56381944444</v>
      </c>
      <c r="T3172" s="15">
        <f t="shared" si="249"/>
        <v>41882.818749999999</v>
      </c>
      <c r="U3172">
        <f t="shared" si="245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246"/>
        <v>0</v>
      </c>
      <c r="P3173" s="9">
        <f t="shared" si="247"/>
        <v>21.25</v>
      </c>
      <c r="Q3173" s="11" t="s">
        <v>8308</v>
      </c>
      <c r="R3173" t="s">
        <v>8318</v>
      </c>
      <c r="S3173" s="15">
        <f t="shared" si="248"/>
        <v>41767.587094907409</v>
      </c>
      <c r="T3173" s="15">
        <f t="shared" si="249"/>
        <v>41782.587094907409</v>
      </c>
      <c r="U3173">
        <f t="shared" si="245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246"/>
        <v>0</v>
      </c>
      <c r="P3174" s="9">
        <f t="shared" si="247"/>
        <v>21.25</v>
      </c>
      <c r="Q3174" s="11" t="s">
        <v>8316</v>
      </c>
      <c r="R3174" t="s">
        <v>8334</v>
      </c>
      <c r="S3174" s="15">
        <f t="shared" si="248"/>
        <v>41832.086377314816</v>
      </c>
      <c r="T3174" s="15">
        <f t="shared" si="249"/>
        <v>41867.086377314816</v>
      </c>
      <c r="U3174">
        <f t="shared" si="245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246"/>
        <v>1</v>
      </c>
      <c r="P3175" s="9">
        <f t="shared" si="247"/>
        <v>5.31</v>
      </c>
      <c r="Q3175" s="11" t="s">
        <v>8316</v>
      </c>
      <c r="R3175" t="s">
        <v>8334</v>
      </c>
      <c r="S3175" s="15">
        <f t="shared" si="248"/>
        <v>41018.711863425924</v>
      </c>
      <c r="T3175" s="15">
        <f t="shared" si="249"/>
        <v>41048.711863425924</v>
      </c>
      <c r="U3175">
        <f t="shared" si="245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246"/>
        <v>3</v>
      </c>
      <c r="P3176" s="9">
        <f t="shared" si="247"/>
        <v>21.25</v>
      </c>
      <c r="Q3176" s="11" t="s">
        <v>8319</v>
      </c>
      <c r="R3176" t="s">
        <v>8320</v>
      </c>
      <c r="S3176" s="15">
        <f t="shared" si="248"/>
        <v>42804.895474537043</v>
      </c>
      <c r="T3176" s="15">
        <f t="shared" si="249"/>
        <v>42834.853807870371</v>
      </c>
      <c r="U3176">
        <f t="shared" si="245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246"/>
        <v>6</v>
      </c>
      <c r="P3177" s="9">
        <f t="shared" si="247"/>
        <v>12.14</v>
      </c>
      <c r="Q3177" s="11" t="s">
        <v>8319</v>
      </c>
      <c r="R3177" t="s">
        <v>8345</v>
      </c>
      <c r="S3177" s="15">
        <f t="shared" si="248"/>
        <v>42510.341631944444</v>
      </c>
      <c r="T3177" s="15">
        <f t="shared" si="249"/>
        <v>42540.341631944444</v>
      </c>
      <c r="U3177">
        <f t="shared" si="245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246"/>
        <v>8</v>
      </c>
      <c r="P3178" s="9">
        <f t="shared" si="247"/>
        <v>10.38</v>
      </c>
      <c r="Q3178" s="11" t="s">
        <v>8316</v>
      </c>
      <c r="R3178" t="s">
        <v>8334</v>
      </c>
      <c r="S3178" s="15">
        <f t="shared" si="248"/>
        <v>42333.598530092597</v>
      </c>
      <c r="T3178" s="15">
        <f t="shared" si="249"/>
        <v>42363.598530092597</v>
      </c>
      <c r="U3178">
        <f t="shared" si="245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46"/>
        <v>3</v>
      </c>
      <c r="P3179" s="9">
        <f t="shared" si="247"/>
        <v>20.5</v>
      </c>
      <c r="Q3179" s="11" t="s">
        <v>8321</v>
      </c>
      <c r="R3179" t="s">
        <v>8339</v>
      </c>
      <c r="S3179" s="15">
        <f t="shared" si="248"/>
        <v>41753.758043981477</v>
      </c>
      <c r="T3179" s="15">
        <f t="shared" si="249"/>
        <v>41773.758043981477</v>
      </c>
      <c r="U3179">
        <f t="shared" si="245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246"/>
        <v>1</v>
      </c>
      <c r="P3180" s="9">
        <f t="shared" si="247"/>
        <v>16.399999999999999</v>
      </c>
      <c r="Q3180" s="11" t="s">
        <v>8321</v>
      </c>
      <c r="R3180" t="s">
        <v>8339</v>
      </c>
      <c r="S3180" s="15">
        <f t="shared" si="248"/>
        <v>41938.717256944445</v>
      </c>
      <c r="T3180" s="15">
        <f t="shared" si="249"/>
        <v>41969.551388888889</v>
      </c>
      <c r="U3180">
        <f t="shared" si="245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246"/>
        <v>0</v>
      </c>
      <c r="P3181" s="9">
        <f t="shared" si="247"/>
        <v>20.5</v>
      </c>
      <c r="Q3181" s="11" t="s">
        <v>8308</v>
      </c>
      <c r="R3181" t="s">
        <v>8342</v>
      </c>
      <c r="S3181" s="15">
        <f t="shared" si="248"/>
        <v>41961.18913194444</v>
      </c>
      <c r="T3181" s="15">
        <f t="shared" si="249"/>
        <v>41991.18913194444</v>
      </c>
      <c r="U3181">
        <f t="shared" si="245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46"/>
        <v>0</v>
      </c>
      <c r="P3182" s="9">
        <f t="shared" si="247"/>
        <v>20.25</v>
      </c>
      <c r="Q3182" s="11" t="s">
        <v>8321</v>
      </c>
      <c r="R3182" t="s">
        <v>8337</v>
      </c>
      <c r="S3182" s="15">
        <f t="shared" si="248"/>
        <v>42168.559432870374</v>
      </c>
      <c r="T3182" s="15">
        <f t="shared" si="249"/>
        <v>42208.559432870374</v>
      </c>
      <c r="U3182">
        <f t="shared" si="245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46"/>
        <v>3</v>
      </c>
      <c r="P3183" s="9">
        <f t="shared" si="247"/>
        <v>16.2</v>
      </c>
      <c r="Q3183" s="11" t="s">
        <v>8316</v>
      </c>
      <c r="R3183" t="s">
        <v>8334</v>
      </c>
      <c r="S3183" s="15">
        <f t="shared" si="248"/>
        <v>41661.381041666667</v>
      </c>
      <c r="T3183" s="15">
        <f t="shared" si="249"/>
        <v>41689.381041666667</v>
      </c>
      <c r="U3183">
        <f t="shared" si="245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246"/>
        <v>1</v>
      </c>
      <c r="P3184" s="9">
        <f t="shared" si="247"/>
        <v>20</v>
      </c>
      <c r="Q3184" s="11" t="s">
        <v>8308</v>
      </c>
      <c r="R3184" t="s">
        <v>8342</v>
      </c>
      <c r="S3184" s="15">
        <f t="shared" si="248"/>
        <v>42632.443368055552</v>
      </c>
      <c r="T3184" s="15">
        <f t="shared" si="249"/>
        <v>42662.443368055552</v>
      </c>
      <c r="U3184">
        <f t="shared" si="245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246"/>
        <v>1</v>
      </c>
      <c r="P3185" s="9">
        <f t="shared" si="247"/>
        <v>20</v>
      </c>
      <c r="Q3185" s="11" t="s">
        <v>8311</v>
      </c>
      <c r="R3185" t="s">
        <v>8349</v>
      </c>
      <c r="S3185" s="15">
        <f t="shared" si="248"/>
        <v>42144.769479166673</v>
      </c>
      <c r="T3185" s="15">
        <f t="shared" si="249"/>
        <v>42174.769479166673</v>
      </c>
      <c r="U3185">
        <f t="shared" si="245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46"/>
        <v>8</v>
      </c>
      <c r="P3186" s="9">
        <f t="shared" si="247"/>
        <v>11.43</v>
      </c>
      <c r="Q3186" s="11" t="s">
        <v>8319</v>
      </c>
      <c r="R3186" t="s">
        <v>8320</v>
      </c>
      <c r="S3186" s="15">
        <f t="shared" si="248"/>
        <v>42794.022349537037</v>
      </c>
      <c r="T3186" s="15">
        <f t="shared" si="249"/>
        <v>42823.980682870373</v>
      </c>
      <c r="U3186">
        <f t="shared" si="245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246"/>
        <v>32</v>
      </c>
      <c r="P3187" s="9">
        <f t="shared" si="247"/>
        <v>26.67</v>
      </c>
      <c r="Q3187" s="11" t="s">
        <v>8323</v>
      </c>
      <c r="R3187" t="s">
        <v>8326</v>
      </c>
      <c r="S3187" s="15">
        <f t="shared" si="248"/>
        <v>42257.590833333335</v>
      </c>
      <c r="T3187" s="15">
        <f t="shared" si="249"/>
        <v>42271.590833333335</v>
      </c>
      <c r="U3187">
        <f t="shared" si="245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246"/>
        <v>11</v>
      </c>
      <c r="P3188" s="9">
        <f t="shared" si="247"/>
        <v>40</v>
      </c>
      <c r="Q3188" s="11" t="s">
        <v>8323</v>
      </c>
      <c r="R3188" t="s">
        <v>8326</v>
      </c>
      <c r="S3188" s="15">
        <f t="shared" si="248"/>
        <v>42497.070775462969</v>
      </c>
      <c r="T3188" s="15">
        <f t="shared" si="249"/>
        <v>42514.600694444445</v>
      </c>
      <c r="U3188">
        <f t="shared" si="245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46"/>
        <v>8</v>
      </c>
      <c r="P3189" s="9">
        <f t="shared" si="247"/>
        <v>26</v>
      </c>
      <c r="Q3189" s="11" t="s">
        <v>8313</v>
      </c>
      <c r="R3189" t="s">
        <v>8353</v>
      </c>
      <c r="S3189" s="15">
        <f t="shared" si="248"/>
        <v>42181.902037037042</v>
      </c>
      <c r="T3189" s="15">
        <f t="shared" si="249"/>
        <v>42201.902037037042</v>
      </c>
      <c r="U3189">
        <f t="shared" si="245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46"/>
        <v>1</v>
      </c>
      <c r="P3190" s="9">
        <f t="shared" si="247"/>
        <v>38.5</v>
      </c>
      <c r="Q3190" s="11" t="s">
        <v>8311</v>
      </c>
      <c r="R3190" t="s">
        <v>8348</v>
      </c>
      <c r="S3190" s="15">
        <f t="shared" si="248"/>
        <v>42391.35019675926</v>
      </c>
      <c r="T3190" s="15">
        <f t="shared" si="249"/>
        <v>42421.35019675926</v>
      </c>
      <c r="U3190">
        <f t="shared" si="245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46"/>
        <v>1</v>
      </c>
      <c r="P3191" s="9">
        <f t="shared" si="247"/>
        <v>15.2</v>
      </c>
      <c r="Q3191" s="11" t="s">
        <v>8321</v>
      </c>
      <c r="R3191" t="s">
        <v>8339</v>
      </c>
      <c r="S3191" s="15">
        <f t="shared" si="248"/>
        <v>41129.942870370374</v>
      </c>
      <c r="T3191" s="15">
        <f t="shared" si="249"/>
        <v>41159.942870370374</v>
      </c>
      <c r="U3191">
        <f t="shared" si="245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46"/>
        <v>1</v>
      </c>
      <c r="P3192" s="9">
        <f t="shared" si="247"/>
        <v>19</v>
      </c>
      <c r="Q3192" s="11" t="s">
        <v>8313</v>
      </c>
      <c r="R3192" t="s">
        <v>8314</v>
      </c>
      <c r="S3192" s="15">
        <f t="shared" si="248"/>
        <v>41913.94840277778</v>
      </c>
      <c r="T3192" s="15">
        <f t="shared" si="249"/>
        <v>41943.94840277778</v>
      </c>
      <c r="U3192">
        <f t="shared" si="245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246"/>
        <v>0</v>
      </c>
      <c r="P3193" s="9">
        <f t="shared" si="247"/>
        <v>75</v>
      </c>
      <c r="Q3193" s="11" t="s">
        <v>8308</v>
      </c>
      <c r="R3193" t="s">
        <v>8310</v>
      </c>
      <c r="S3193" s="15">
        <f t="shared" si="248"/>
        <v>41946.898090277777</v>
      </c>
      <c r="T3193" s="15">
        <f t="shared" si="249"/>
        <v>41991.898090277777</v>
      </c>
      <c r="U3193">
        <f t="shared" si="245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46"/>
        <v>0</v>
      </c>
      <c r="P3194" s="9">
        <f t="shared" si="247"/>
        <v>37.5</v>
      </c>
      <c r="Q3194" s="11" t="s">
        <v>8319</v>
      </c>
      <c r="R3194" t="s">
        <v>8345</v>
      </c>
      <c r="S3194" s="15">
        <f t="shared" si="248"/>
        <v>42507.71025462963</v>
      </c>
      <c r="T3194" s="15">
        <f t="shared" si="249"/>
        <v>42537.71025462963</v>
      </c>
      <c r="U3194">
        <f t="shared" si="245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246"/>
        <v>0</v>
      </c>
      <c r="P3195" s="9">
        <f t="shared" si="247"/>
        <v>25</v>
      </c>
      <c r="Q3195" s="11" t="s">
        <v>8311</v>
      </c>
      <c r="R3195" t="s">
        <v>8348</v>
      </c>
      <c r="S3195" s="15">
        <f t="shared" si="248"/>
        <v>42529.730717592596</v>
      </c>
      <c r="T3195" s="15">
        <f t="shared" si="249"/>
        <v>42559.730717592596</v>
      </c>
      <c r="U3195">
        <f t="shared" si="245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246"/>
        <v>2</v>
      </c>
      <c r="P3196" s="9">
        <f t="shared" si="247"/>
        <v>25</v>
      </c>
      <c r="Q3196" s="11" t="s">
        <v>8313</v>
      </c>
      <c r="R3196" t="s">
        <v>8351</v>
      </c>
      <c r="S3196" s="15">
        <f t="shared" si="248"/>
        <v>41941.430196759262</v>
      </c>
      <c r="T3196" s="15">
        <f t="shared" si="249"/>
        <v>41986.471863425926</v>
      </c>
      <c r="U3196">
        <f t="shared" si="245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46"/>
        <v>0</v>
      </c>
      <c r="P3197" s="9">
        <f t="shared" si="247"/>
        <v>37.5</v>
      </c>
      <c r="Q3197" s="11" t="s">
        <v>8327</v>
      </c>
      <c r="R3197" t="s">
        <v>8330</v>
      </c>
      <c r="S3197" s="15">
        <f t="shared" si="248"/>
        <v>42460.610520833332</v>
      </c>
      <c r="T3197" s="15">
        <f t="shared" si="249"/>
        <v>42504.207638888889</v>
      </c>
      <c r="U3197">
        <f t="shared" si="245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246"/>
        <v>3</v>
      </c>
      <c r="P3198" s="9">
        <f t="shared" si="247"/>
        <v>37.5</v>
      </c>
      <c r="Q3198" s="11" t="s">
        <v>8308</v>
      </c>
      <c r="R3198" t="s">
        <v>8342</v>
      </c>
      <c r="S3198" s="15">
        <f t="shared" si="248"/>
        <v>42195.187534722223</v>
      </c>
      <c r="T3198" s="15">
        <f t="shared" si="249"/>
        <v>42220.187534722223</v>
      </c>
      <c r="U3198">
        <f t="shared" si="245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246"/>
        <v>0</v>
      </c>
      <c r="P3199" s="9">
        <f t="shared" si="247"/>
        <v>37.5</v>
      </c>
      <c r="Q3199" s="11" t="s">
        <v>8319</v>
      </c>
      <c r="R3199" t="s">
        <v>8357</v>
      </c>
      <c r="S3199" s="15">
        <f t="shared" si="248"/>
        <v>42078.997361111105</v>
      </c>
      <c r="T3199" s="15">
        <f t="shared" si="249"/>
        <v>42138.997361111105</v>
      </c>
      <c r="U3199">
        <f t="shared" ref="U3199:U3262" si="250">YEAR(S3199)</f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246"/>
        <v>1</v>
      </c>
      <c r="P3200" s="9">
        <f t="shared" si="247"/>
        <v>25</v>
      </c>
      <c r="Q3200" s="11" t="s">
        <v>8319</v>
      </c>
      <c r="R3200" t="s">
        <v>8345</v>
      </c>
      <c r="S3200" s="15">
        <f t="shared" si="248"/>
        <v>42594.524756944447</v>
      </c>
      <c r="T3200" s="15">
        <f t="shared" si="249"/>
        <v>42654.524756944447</v>
      </c>
      <c r="U3200">
        <f t="shared" si="250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246"/>
        <v>150</v>
      </c>
      <c r="P3201" s="9">
        <f t="shared" si="247"/>
        <v>25</v>
      </c>
      <c r="Q3201" s="11" t="s">
        <v>8323</v>
      </c>
      <c r="R3201" t="s">
        <v>8326</v>
      </c>
      <c r="S3201" s="15">
        <f t="shared" si="248"/>
        <v>42416.691655092596</v>
      </c>
      <c r="T3201" s="15">
        <f t="shared" si="249"/>
        <v>42432.791666666672</v>
      </c>
      <c r="U3201">
        <f t="shared" si="250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246"/>
        <v>5</v>
      </c>
      <c r="P3202" s="9">
        <f t="shared" si="247"/>
        <v>18.75</v>
      </c>
      <c r="Q3202" s="11" t="s">
        <v>8323</v>
      </c>
      <c r="R3202" t="s">
        <v>8326</v>
      </c>
      <c r="S3202" s="15">
        <f t="shared" si="248"/>
        <v>41940.967951388891</v>
      </c>
      <c r="T3202" s="15">
        <f t="shared" si="249"/>
        <v>41952.5</v>
      </c>
      <c r="U3202">
        <f t="shared" si="250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51">ROUND(E3203/D3203*100,0)</f>
        <v>0</v>
      </c>
      <c r="P3203" s="9">
        <f t="shared" ref="P3203:P3266" si="252">IFERROR(ROUND(E3203/L3203,2),0)</f>
        <v>37.5</v>
      </c>
      <c r="Q3203" s="11" t="s">
        <v>8323</v>
      </c>
      <c r="R3203" t="s">
        <v>8324</v>
      </c>
      <c r="S3203" s="15">
        <f t="shared" ref="S3203:S3266" si="253">(((J3203/60)/60)/24)+DATE(1970,1,1)</f>
        <v>42122.670069444444</v>
      </c>
      <c r="T3203" s="15">
        <f t="shared" ref="T3203:T3266" si="254">(((I3203/60)/60)/24)+DATE(1970,1,1)</f>
        <v>42152.665972222225</v>
      </c>
      <c r="U3203">
        <f t="shared" si="250"/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51"/>
        <v>4</v>
      </c>
      <c r="P3204" s="9">
        <f t="shared" si="252"/>
        <v>25</v>
      </c>
      <c r="Q3204" s="11" t="s">
        <v>8323</v>
      </c>
      <c r="R3204" t="s">
        <v>8326</v>
      </c>
      <c r="S3204" s="15">
        <f t="shared" si="253"/>
        <v>41851.700925925928</v>
      </c>
      <c r="T3204" s="15">
        <f t="shared" si="254"/>
        <v>41891.700925925928</v>
      </c>
      <c r="U3204">
        <f t="shared" si="250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51"/>
        <v>0</v>
      </c>
      <c r="P3205" s="9">
        <f t="shared" si="252"/>
        <v>5.29</v>
      </c>
      <c r="Q3205" s="11" t="s">
        <v>8319</v>
      </c>
      <c r="R3205" t="s">
        <v>8345</v>
      </c>
      <c r="S3205" s="15">
        <f t="shared" si="253"/>
        <v>42028.118865740747</v>
      </c>
      <c r="T3205" s="15">
        <f t="shared" si="254"/>
        <v>42059.125</v>
      </c>
      <c r="U3205">
        <f t="shared" si="250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51"/>
        <v>0</v>
      </c>
      <c r="P3206" s="9">
        <f t="shared" si="252"/>
        <v>24.33</v>
      </c>
      <c r="Q3206" s="11" t="s">
        <v>8319</v>
      </c>
      <c r="R3206" t="s">
        <v>8345</v>
      </c>
      <c r="S3206" s="15">
        <f t="shared" si="253"/>
        <v>42675.171076388884</v>
      </c>
      <c r="T3206" s="15">
        <f t="shared" si="254"/>
        <v>42705.212743055556</v>
      </c>
      <c r="U3206">
        <f t="shared" si="250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51"/>
        <v>7</v>
      </c>
      <c r="P3207" s="9">
        <f t="shared" si="252"/>
        <v>18</v>
      </c>
      <c r="Q3207" s="11" t="s">
        <v>8327</v>
      </c>
      <c r="R3207" t="s">
        <v>8328</v>
      </c>
      <c r="S3207" s="15">
        <f t="shared" si="253"/>
        <v>40751.753298611111</v>
      </c>
      <c r="T3207" s="15">
        <f t="shared" si="254"/>
        <v>40787.25</v>
      </c>
      <c r="U3207">
        <f t="shared" si="250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51"/>
        <v>7</v>
      </c>
      <c r="P3208" s="9">
        <f t="shared" si="252"/>
        <v>12</v>
      </c>
      <c r="Q3208" s="11" t="s">
        <v>8311</v>
      </c>
      <c r="R3208" t="s">
        <v>8348</v>
      </c>
      <c r="S3208" s="15">
        <f t="shared" si="253"/>
        <v>42291.872175925921</v>
      </c>
      <c r="T3208" s="15">
        <f t="shared" si="254"/>
        <v>42321.913842592592</v>
      </c>
      <c r="U3208">
        <f t="shared" si="250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51"/>
        <v>0</v>
      </c>
      <c r="P3209" s="9">
        <f t="shared" si="252"/>
        <v>23.67</v>
      </c>
      <c r="Q3209" s="11" t="s">
        <v>8319</v>
      </c>
      <c r="R3209" t="s">
        <v>8345</v>
      </c>
      <c r="S3209" s="15">
        <f t="shared" si="253"/>
        <v>42048.181921296295</v>
      </c>
      <c r="T3209" s="15">
        <f t="shared" si="254"/>
        <v>42108.14025462963</v>
      </c>
      <c r="U3209">
        <f t="shared" si="250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51"/>
        <v>0</v>
      </c>
      <c r="P3210" s="9">
        <f t="shared" si="252"/>
        <v>23.67</v>
      </c>
      <c r="Q3210" s="11" t="s">
        <v>8323</v>
      </c>
      <c r="R3210" t="s">
        <v>8324</v>
      </c>
      <c r="S3210" s="15">
        <f t="shared" si="253"/>
        <v>42031.138831018514</v>
      </c>
      <c r="T3210" s="15">
        <f t="shared" si="254"/>
        <v>42061.138831018514</v>
      </c>
      <c r="U3210">
        <f t="shared" si="250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51"/>
        <v>14</v>
      </c>
      <c r="P3211" s="9">
        <f t="shared" si="252"/>
        <v>11.67</v>
      </c>
      <c r="Q3211" s="11" t="s">
        <v>8321</v>
      </c>
      <c r="R3211" t="s">
        <v>8337</v>
      </c>
      <c r="S3211" s="15">
        <f t="shared" si="253"/>
        <v>42709.993981481486</v>
      </c>
      <c r="T3211" s="15">
        <f t="shared" si="254"/>
        <v>42769.993981481486</v>
      </c>
      <c r="U3211">
        <f t="shared" si="250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51"/>
        <v>0</v>
      </c>
      <c r="P3212" s="9">
        <f t="shared" si="252"/>
        <v>35</v>
      </c>
      <c r="Q3212" s="11" t="s">
        <v>8308</v>
      </c>
      <c r="R3212" t="s">
        <v>8342</v>
      </c>
      <c r="S3212" s="15">
        <f t="shared" si="253"/>
        <v>41914.092152777775</v>
      </c>
      <c r="T3212" s="15">
        <f t="shared" si="254"/>
        <v>41944.092152777775</v>
      </c>
      <c r="U3212">
        <f t="shared" si="250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51"/>
        <v>3</v>
      </c>
      <c r="P3213" s="9">
        <f t="shared" si="252"/>
        <v>35</v>
      </c>
      <c r="Q3213" s="11" t="s">
        <v>8327</v>
      </c>
      <c r="R3213" t="s">
        <v>8328</v>
      </c>
      <c r="S3213" s="15">
        <f t="shared" si="253"/>
        <v>40878.758217592593</v>
      </c>
      <c r="T3213" s="15">
        <f t="shared" si="254"/>
        <v>40923.758217592593</v>
      </c>
      <c r="U3213">
        <f t="shared" si="250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51"/>
        <v>1</v>
      </c>
      <c r="P3214" s="9">
        <f t="shared" si="252"/>
        <v>35</v>
      </c>
      <c r="Q3214" s="11" t="s">
        <v>8316</v>
      </c>
      <c r="R3214" t="s">
        <v>8334</v>
      </c>
      <c r="S3214" s="15">
        <f t="shared" si="253"/>
        <v>41163.011828703704</v>
      </c>
      <c r="T3214" s="15">
        <f t="shared" si="254"/>
        <v>41183.011828703704</v>
      </c>
      <c r="U3214">
        <f t="shared" si="250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51"/>
        <v>1</v>
      </c>
      <c r="P3215" s="9">
        <f t="shared" si="252"/>
        <v>17.5</v>
      </c>
      <c r="Q3215" s="11" t="s">
        <v>8319</v>
      </c>
      <c r="R3215" t="s">
        <v>8345</v>
      </c>
      <c r="S3215" s="15">
        <f t="shared" si="253"/>
        <v>41870.87467592593</v>
      </c>
      <c r="T3215" s="15">
        <f t="shared" si="254"/>
        <v>41900.87467592593</v>
      </c>
      <c r="U3215">
        <f t="shared" si="250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51"/>
        <v>0</v>
      </c>
      <c r="P3216" s="9">
        <f t="shared" si="252"/>
        <v>23.33</v>
      </c>
      <c r="Q3216" s="11" t="s">
        <v>8323</v>
      </c>
      <c r="R3216" t="s">
        <v>8326</v>
      </c>
      <c r="S3216" s="15">
        <f t="shared" si="253"/>
        <v>42123.648831018523</v>
      </c>
      <c r="T3216" s="15">
        <f t="shared" si="254"/>
        <v>42153.648831018523</v>
      </c>
      <c r="U3216">
        <f t="shared" si="250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51"/>
        <v>140</v>
      </c>
      <c r="P3217" s="9">
        <f t="shared" si="252"/>
        <v>23.33</v>
      </c>
      <c r="Q3217" s="11" t="s">
        <v>8323</v>
      </c>
      <c r="R3217" t="s">
        <v>8326</v>
      </c>
      <c r="S3217" s="15">
        <f t="shared" si="253"/>
        <v>42493.597013888888</v>
      </c>
      <c r="T3217" s="15">
        <f t="shared" si="254"/>
        <v>42505.958333333328</v>
      </c>
      <c r="U3217">
        <f t="shared" si="250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51"/>
        <v>35</v>
      </c>
      <c r="P3218" s="9">
        <f t="shared" si="252"/>
        <v>17.5</v>
      </c>
      <c r="Q3218" s="11" t="s">
        <v>8323</v>
      </c>
      <c r="R3218" t="s">
        <v>8326</v>
      </c>
      <c r="S3218" s="15">
        <f t="shared" si="253"/>
        <v>42019.683761574073</v>
      </c>
      <c r="T3218" s="15">
        <f t="shared" si="254"/>
        <v>42049.477083333331</v>
      </c>
      <c r="U3218">
        <f t="shared" si="250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51"/>
        <v>14</v>
      </c>
      <c r="P3219" s="9">
        <f t="shared" si="252"/>
        <v>10</v>
      </c>
      <c r="Q3219" s="11" t="s">
        <v>8323</v>
      </c>
      <c r="R3219" t="s">
        <v>8326</v>
      </c>
      <c r="S3219" s="15">
        <f t="shared" si="253"/>
        <v>41869.872685185182</v>
      </c>
      <c r="T3219" s="15">
        <f t="shared" si="254"/>
        <v>41899.872685185182</v>
      </c>
      <c r="U3219">
        <f t="shared" si="250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51"/>
        <v>2</v>
      </c>
      <c r="P3220" s="9">
        <f t="shared" si="252"/>
        <v>11.64</v>
      </c>
      <c r="Q3220" s="11" t="s">
        <v>8313</v>
      </c>
      <c r="R3220" t="s">
        <v>8314</v>
      </c>
      <c r="S3220" s="15">
        <f t="shared" si="253"/>
        <v>41934.842685185184</v>
      </c>
      <c r="T3220" s="15">
        <f t="shared" si="254"/>
        <v>41954.884351851855</v>
      </c>
      <c r="U3220">
        <f t="shared" si="250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51"/>
        <v>4</v>
      </c>
      <c r="P3221" s="9">
        <f t="shared" si="252"/>
        <v>23</v>
      </c>
      <c r="Q3221" s="11" t="s">
        <v>8323</v>
      </c>
      <c r="R3221" t="s">
        <v>8326</v>
      </c>
      <c r="S3221" s="15">
        <f t="shared" si="253"/>
        <v>42401.672372685185</v>
      </c>
      <c r="T3221" s="15">
        <f t="shared" si="254"/>
        <v>42431.672372685185</v>
      </c>
      <c r="U3221">
        <f t="shared" si="250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51"/>
        <v>3</v>
      </c>
      <c r="P3222" s="9">
        <f t="shared" si="252"/>
        <v>8.5</v>
      </c>
      <c r="Q3222" s="11" t="s">
        <v>8308</v>
      </c>
      <c r="R3222" t="s">
        <v>8342</v>
      </c>
      <c r="S3222" s="15">
        <f t="shared" si="253"/>
        <v>42163.636828703704</v>
      </c>
      <c r="T3222" s="15">
        <f t="shared" si="254"/>
        <v>42193.636828703704</v>
      </c>
      <c r="U3222">
        <f t="shared" si="250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51"/>
        <v>0</v>
      </c>
      <c r="P3223" s="9">
        <f t="shared" si="252"/>
        <v>34</v>
      </c>
      <c r="Q3223" s="11" t="s">
        <v>8308</v>
      </c>
      <c r="R3223" t="s">
        <v>8342</v>
      </c>
      <c r="S3223" s="15">
        <f t="shared" si="253"/>
        <v>42022.069988425923</v>
      </c>
      <c r="T3223" s="15">
        <f t="shared" si="254"/>
        <v>42052.069988425923</v>
      </c>
      <c r="U3223">
        <f t="shared" si="250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51"/>
        <v>1</v>
      </c>
      <c r="P3224" s="9">
        <f t="shared" si="252"/>
        <v>67</v>
      </c>
      <c r="Q3224" s="11" t="s">
        <v>8311</v>
      </c>
      <c r="R3224" t="s">
        <v>8349</v>
      </c>
      <c r="S3224" s="15">
        <f t="shared" si="253"/>
        <v>41555.041701388887</v>
      </c>
      <c r="T3224" s="15">
        <f t="shared" si="254"/>
        <v>41585.083368055559</v>
      </c>
      <c r="U3224">
        <f t="shared" si="250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51"/>
        <v>1</v>
      </c>
      <c r="P3225" s="9">
        <f t="shared" si="252"/>
        <v>32.5</v>
      </c>
      <c r="Q3225" s="11" t="s">
        <v>8327</v>
      </c>
      <c r="R3225" t="s">
        <v>8350</v>
      </c>
      <c r="S3225" s="15">
        <f t="shared" si="253"/>
        <v>40567.825543981482</v>
      </c>
      <c r="T3225" s="15">
        <f t="shared" si="254"/>
        <v>40612.825543981482</v>
      </c>
      <c r="U3225">
        <f t="shared" si="250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51"/>
        <v>1</v>
      </c>
      <c r="P3226" s="9">
        <f t="shared" si="252"/>
        <v>32.5</v>
      </c>
      <c r="Q3226" s="11" t="s">
        <v>8327</v>
      </c>
      <c r="R3226" t="s">
        <v>8350</v>
      </c>
      <c r="S3226" s="15">
        <f t="shared" si="253"/>
        <v>40505.232916666668</v>
      </c>
      <c r="T3226" s="15">
        <f t="shared" si="254"/>
        <v>40535.232916666668</v>
      </c>
      <c r="U3226">
        <f t="shared" si="250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51"/>
        <v>2</v>
      </c>
      <c r="P3227" s="9">
        <f t="shared" si="252"/>
        <v>13</v>
      </c>
      <c r="Q3227" s="11" t="s">
        <v>8308</v>
      </c>
      <c r="R3227" t="s">
        <v>8310</v>
      </c>
      <c r="S3227" s="15">
        <f t="shared" si="253"/>
        <v>41817.866435185184</v>
      </c>
      <c r="T3227" s="15">
        <f t="shared" si="254"/>
        <v>41847.643750000003</v>
      </c>
      <c r="U3227">
        <f t="shared" si="250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51"/>
        <v>1</v>
      </c>
      <c r="P3228" s="9">
        <f t="shared" si="252"/>
        <v>8.1300000000000008</v>
      </c>
      <c r="Q3228" s="11" t="s">
        <v>8308</v>
      </c>
      <c r="R3228" t="s">
        <v>8310</v>
      </c>
      <c r="S3228" s="15">
        <f t="shared" si="253"/>
        <v>41941.10297453704</v>
      </c>
      <c r="T3228" s="15">
        <f t="shared" si="254"/>
        <v>41971.144641203704</v>
      </c>
      <c r="U3228">
        <f t="shared" si="250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51"/>
        <v>0</v>
      </c>
      <c r="P3229" s="9">
        <f t="shared" si="252"/>
        <v>16.25</v>
      </c>
      <c r="Q3229" s="11" t="s">
        <v>8319</v>
      </c>
      <c r="R3229" t="s">
        <v>8357</v>
      </c>
      <c r="S3229" s="15">
        <f t="shared" si="253"/>
        <v>41809.155138888891</v>
      </c>
      <c r="T3229" s="15">
        <f t="shared" si="254"/>
        <v>41839.155138888891</v>
      </c>
      <c r="U3229">
        <f t="shared" si="250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51"/>
        <v>6500</v>
      </c>
      <c r="P3230" s="9">
        <f t="shared" si="252"/>
        <v>21.67</v>
      </c>
      <c r="Q3230" s="11" t="s">
        <v>8323</v>
      </c>
      <c r="R3230" t="s">
        <v>8326</v>
      </c>
      <c r="S3230" s="15">
        <f t="shared" si="253"/>
        <v>42432.701724537037</v>
      </c>
      <c r="T3230" s="15">
        <f t="shared" si="254"/>
        <v>42457.660057870366</v>
      </c>
      <c r="U3230">
        <f t="shared" si="250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51"/>
        <v>9</v>
      </c>
      <c r="P3231" s="9">
        <f t="shared" si="252"/>
        <v>16.25</v>
      </c>
      <c r="Q3231" s="11" t="s">
        <v>8323</v>
      </c>
      <c r="R3231" t="s">
        <v>8326</v>
      </c>
      <c r="S3231" s="15">
        <f t="shared" si="253"/>
        <v>41834.135370370372</v>
      </c>
      <c r="T3231" s="15">
        <f t="shared" si="254"/>
        <v>41849.135370370372</v>
      </c>
      <c r="U3231">
        <f t="shared" si="250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51"/>
        <v>160</v>
      </c>
      <c r="P3232" s="9">
        <f t="shared" si="252"/>
        <v>4.92</v>
      </c>
      <c r="Q3232" s="11" t="s">
        <v>8311</v>
      </c>
      <c r="R3232" t="s">
        <v>8333</v>
      </c>
      <c r="S3232" s="15">
        <f t="shared" si="253"/>
        <v>41486.424317129626</v>
      </c>
      <c r="T3232" s="15">
        <f t="shared" si="254"/>
        <v>41546.424317129626</v>
      </c>
      <c r="U3232">
        <f t="shared" si="250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51"/>
        <v>2</v>
      </c>
      <c r="P3233" s="9">
        <f t="shared" si="252"/>
        <v>15.75</v>
      </c>
      <c r="Q3233" s="11" t="s">
        <v>8323</v>
      </c>
      <c r="R3233" t="s">
        <v>8326</v>
      </c>
      <c r="S3233" s="15">
        <f t="shared" si="253"/>
        <v>42128.615682870368</v>
      </c>
      <c r="T3233" s="15">
        <f t="shared" si="254"/>
        <v>42188.615682870368</v>
      </c>
      <c r="U3233">
        <f t="shared" si="250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51"/>
        <v>0</v>
      </c>
      <c r="P3234" s="9">
        <f t="shared" si="252"/>
        <v>12.4</v>
      </c>
      <c r="Q3234" s="11" t="s">
        <v>8327</v>
      </c>
      <c r="R3234" t="s">
        <v>8350</v>
      </c>
      <c r="S3234" s="15">
        <f t="shared" si="253"/>
        <v>41488.022256944445</v>
      </c>
      <c r="T3234" s="15">
        <f t="shared" si="254"/>
        <v>41518.022256944445</v>
      </c>
      <c r="U3234">
        <f t="shared" si="250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51"/>
        <v>1</v>
      </c>
      <c r="P3235" s="9">
        <f t="shared" si="252"/>
        <v>20.329999999999998</v>
      </c>
      <c r="Q3235" s="11" t="s">
        <v>8321</v>
      </c>
      <c r="R3235" t="s">
        <v>8339</v>
      </c>
      <c r="S3235" s="15">
        <f t="shared" si="253"/>
        <v>41547.694456018515</v>
      </c>
      <c r="T3235" s="15">
        <f t="shared" si="254"/>
        <v>41569.165972222225</v>
      </c>
      <c r="U3235">
        <f t="shared" si="250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51"/>
        <v>0</v>
      </c>
      <c r="P3236" s="9">
        <f t="shared" si="252"/>
        <v>30.5</v>
      </c>
      <c r="Q3236" s="11" t="s">
        <v>8308</v>
      </c>
      <c r="R3236" t="s">
        <v>8342</v>
      </c>
      <c r="S3236" s="15">
        <f t="shared" si="253"/>
        <v>42177.543171296296</v>
      </c>
      <c r="T3236" s="15">
        <f t="shared" si="254"/>
        <v>42207.543171296296</v>
      </c>
      <c r="U3236">
        <f t="shared" si="250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51"/>
        <v>0</v>
      </c>
      <c r="P3237" s="9">
        <f t="shared" si="252"/>
        <v>30.5</v>
      </c>
      <c r="Q3237" s="11" t="s">
        <v>8308</v>
      </c>
      <c r="R3237" t="s">
        <v>8310</v>
      </c>
      <c r="S3237" s="15">
        <f t="shared" si="253"/>
        <v>41948.041192129633</v>
      </c>
      <c r="T3237" s="15">
        <f t="shared" si="254"/>
        <v>41978.041192129633</v>
      </c>
      <c r="U3237">
        <f t="shared" si="250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51"/>
        <v>8</v>
      </c>
      <c r="P3238" s="9">
        <f t="shared" si="252"/>
        <v>10.17</v>
      </c>
      <c r="Q3238" s="11" t="s">
        <v>8323</v>
      </c>
      <c r="R3238" t="s">
        <v>8326</v>
      </c>
      <c r="S3238" s="15">
        <f t="shared" si="253"/>
        <v>42020.768634259264</v>
      </c>
      <c r="T3238" s="15">
        <f t="shared" si="254"/>
        <v>42065.958333333328</v>
      </c>
      <c r="U3238">
        <f t="shared" si="250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51"/>
        <v>0</v>
      </c>
      <c r="P3239" s="9">
        <f t="shared" si="252"/>
        <v>30</v>
      </c>
      <c r="Q3239" s="11" t="s">
        <v>8321</v>
      </c>
      <c r="R3239" t="s">
        <v>8325</v>
      </c>
      <c r="S3239" s="15">
        <f t="shared" si="253"/>
        <v>42129.777210648142</v>
      </c>
      <c r="T3239" s="15">
        <f t="shared" si="254"/>
        <v>42159.777210648142</v>
      </c>
      <c r="U3239">
        <f t="shared" si="250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51"/>
        <v>3</v>
      </c>
      <c r="P3240" s="9">
        <f t="shared" si="252"/>
        <v>20</v>
      </c>
      <c r="Q3240" s="11" t="s">
        <v>8308</v>
      </c>
      <c r="R3240" t="s">
        <v>8342</v>
      </c>
      <c r="S3240" s="15">
        <f t="shared" si="253"/>
        <v>42087.343090277776</v>
      </c>
      <c r="T3240" s="15">
        <f t="shared" si="254"/>
        <v>42132.343090277776</v>
      </c>
      <c r="U3240">
        <f t="shared" si="250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51"/>
        <v>9</v>
      </c>
      <c r="P3241" s="9">
        <f t="shared" si="252"/>
        <v>60</v>
      </c>
      <c r="Q3241" s="11" t="s">
        <v>8313</v>
      </c>
      <c r="R3241" t="s">
        <v>8355</v>
      </c>
      <c r="S3241" s="15">
        <f t="shared" si="253"/>
        <v>42286.88217592593</v>
      </c>
      <c r="T3241" s="15">
        <f t="shared" si="254"/>
        <v>42316.923842592587</v>
      </c>
      <c r="U3241">
        <f t="shared" si="250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51"/>
        <v>9</v>
      </c>
      <c r="P3242" s="9">
        <f t="shared" si="252"/>
        <v>30</v>
      </c>
      <c r="Q3242" s="11" t="s">
        <v>8308</v>
      </c>
      <c r="R3242" t="s">
        <v>8318</v>
      </c>
      <c r="S3242" s="15">
        <f t="shared" si="253"/>
        <v>41929.174456018518</v>
      </c>
      <c r="T3242" s="15">
        <f t="shared" si="254"/>
        <v>41944.165972222225</v>
      </c>
      <c r="U3242">
        <f t="shared" si="250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51"/>
        <v>1</v>
      </c>
      <c r="P3243" s="9">
        <f t="shared" si="252"/>
        <v>20</v>
      </c>
      <c r="Q3243" s="11" t="s">
        <v>8323</v>
      </c>
      <c r="R3243" t="s">
        <v>8326</v>
      </c>
      <c r="S3243" s="15">
        <f t="shared" si="253"/>
        <v>42295.891828703709</v>
      </c>
      <c r="T3243" s="15">
        <f t="shared" si="254"/>
        <v>42325.933495370366</v>
      </c>
      <c r="U3243">
        <f t="shared" si="250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51"/>
        <v>6</v>
      </c>
      <c r="P3244" s="9">
        <f t="shared" si="252"/>
        <v>15</v>
      </c>
      <c r="Q3244" s="11" t="s">
        <v>8323</v>
      </c>
      <c r="R3244" t="s">
        <v>8326</v>
      </c>
      <c r="S3244" s="15">
        <f t="shared" si="253"/>
        <v>42177.964201388888</v>
      </c>
      <c r="T3244" s="15">
        <f t="shared" si="254"/>
        <v>42207.964201388888</v>
      </c>
      <c r="U3244">
        <f t="shared" si="250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51"/>
        <v>2</v>
      </c>
      <c r="P3245" s="9">
        <f t="shared" si="252"/>
        <v>15</v>
      </c>
      <c r="Q3245" s="11" t="s">
        <v>8323</v>
      </c>
      <c r="R3245" t="s">
        <v>8326</v>
      </c>
      <c r="S3245" s="15">
        <f t="shared" si="253"/>
        <v>42178.815891203703</v>
      </c>
      <c r="T3245" s="15">
        <f t="shared" si="254"/>
        <v>42238.815891203703</v>
      </c>
      <c r="U3245">
        <f t="shared" si="250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51"/>
        <v>1</v>
      </c>
      <c r="P3246" s="9">
        <f t="shared" si="252"/>
        <v>29.5</v>
      </c>
      <c r="Q3246" s="11" t="s">
        <v>8319</v>
      </c>
      <c r="R3246" t="s">
        <v>8345</v>
      </c>
      <c r="S3246" s="15">
        <f t="shared" si="253"/>
        <v>42744.903182870374</v>
      </c>
      <c r="T3246" s="15">
        <f t="shared" si="254"/>
        <v>42774.903182870374</v>
      </c>
      <c r="U3246">
        <f t="shared" si="250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51"/>
        <v>2</v>
      </c>
      <c r="P3247" s="9">
        <f t="shared" si="252"/>
        <v>59</v>
      </c>
      <c r="Q3247" s="11" t="s">
        <v>8323</v>
      </c>
      <c r="R3247" t="s">
        <v>8326</v>
      </c>
      <c r="S3247" s="15">
        <f t="shared" si="253"/>
        <v>42767.031678240746</v>
      </c>
      <c r="T3247" s="15">
        <f t="shared" si="254"/>
        <v>42797.208333333328</v>
      </c>
      <c r="U3247">
        <f t="shared" si="250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51"/>
        <v>2</v>
      </c>
      <c r="P3248" s="9">
        <f t="shared" si="252"/>
        <v>19</v>
      </c>
      <c r="Q3248" s="11" t="s">
        <v>8311</v>
      </c>
      <c r="R3248" t="s">
        <v>8352</v>
      </c>
      <c r="S3248" s="15">
        <f t="shared" si="253"/>
        <v>41840.983541666668</v>
      </c>
      <c r="T3248" s="15">
        <f t="shared" si="254"/>
        <v>41885.983541666668</v>
      </c>
      <c r="U3248">
        <f t="shared" si="250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51"/>
        <v>1</v>
      </c>
      <c r="P3249" s="9">
        <f t="shared" si="252"/>
        <v>14</v>
      </c>
      <c r="Q3249" s="11" t="s">
        <v>8308</v>
      </c>
      <c r="R3249" t="s">
        <v>8342</v>
      </c>
      <c r="S3249" s="15">
        <f t="shared" si="253"/>
        <v>42020.854247685187</v>
      </c>
      <c r="T3249" s="15">
        <f t="shared" si="254"/>
        <v>42050.854247685187</v>
      </c>
      <c r="U3249">
        <f t="shared" si="250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51"/>
        <v>1</v>
      </c>
      <c r="P3250" s="9">
        <f t="shared" si="252"/>
        <v>18.670000000000002</v>
      </c>
      <c r="Q3250" s="11" t="s">
        <v>8316</v>
      </c>
      <c r="R3250" t="s">
        <v>8334</v>
      </c>
      <c r="S3250" s="15">
        <f t="shared" si="253"/>
        <v>41101.906111111115</v>
      </c>
      <c r="T3250" s="15">
        <f t="shared" si="254"/>
        <v>41131.906111111115</v>
      </c>
      <c r="U3250">
        <f t="shared" si="250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51"/>
        <v>0</v>
      </c>
      <c r="P3251" s="9">
        <f t="shared" si="252"/>
        <v>18.670000000000002</v>
      </c>
      <c r="Q3251" s="11" t="s">
        <v>8323</v>
      </c>
      <c r="R3251" t="s">
        <v>8324</v>
      </c>
      <c r="S3251" s="15">
        <f t="shared" si="253"/>
        <v>41853.563402777778</v>
      </c>
      <c r="T3251" s="15">
        <f t="shared" si="254"/>
        <v>41883.208333333336</v>
      </c>
      <c r="U3251">
        <f t="shared" si="250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51"/>
        <v>0</v>
      </c>
      <c r="P3252" s="9">
        <f t="shared" si="252"/>
        <v>27.5</v>
      </c>
      <c r="Q3252" s="11" t="s">
        <v>8308</v>
      </c>
      <c r="R3252" t="s">
        <v>8342</v>
      </c>
      <c r="S3252" s="15">
        <f t="shared" si="253"/>
        <v>42268.658715277779</v>
      </c>
      <c r="T3252" s="15">
        <f t="shared" si="254"/>
        <v>42303.658715277779</v>
      </c>
      <c r="U3252">
        <f t="shared" si="250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51"/>
        <v>1</v>
      </c>
      <c r="P3253" s="9">
        <f t="shared" si="252"/>
        <v>27.5</v>
      </c>
      <c r="Q3253" s="11" t="s">
        <v>8311</v>
      </c>
      <c r="R3253" t="s">
        <v>8348</v>
      </c>
      <c r="S3253" s="15">
        <f t="shared" si="253"/>
        <v>42232.15016203704</v>
      </c>
      <c r="T3253" s="15">
        <f t="shared" si="254"/>
        <v>42262.465972222228</v>
      </c>
      <c r="U3253">
        <f t="shared" si="250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51"/>
        <v>1</v>
      </c>
      <c r="P3254" s="9">
        <f t="shared" si="252"/>
        <v>27.5</v>
      </c>
      <c r="Q3254" s="11" t="s">
        <v>8311</v>
      </c>
      <c r="R3254" t="s">
        <v>8349</v>
      </c>
      <c r="S3254" s="15">
        <f t="shared" si="253"/>
        <v>41054.847777777781</v>
      </c>
      <c r="T3254" s="15">
        <f t="shared" si="254"/>
        <v>41114.847777777781</v>
      </c>
      <c r="U3254">
        <f t="shared" si="250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51"/>
        <v>1</v>
      </c>
      <c r="P3255" s="9">
        <f t="shared" si="252"/>
        <v>27.5</v>
      </c>
      <c r="Q3255" s="11" t="s">
        <v>8308</v>
      </c>
      <c r="R3255" t="s">
        <v>8342</v>
      </c>
      <c r="S3255" s="15">
        <f t="shared" si="253"/>
        <v>42096.918240740735</v>
      </c>
      <c r="T3255" s="15">
        <f t="shared" si="254"/>
        <v>42126.918240740735</v>
      </c>
      <c r="U3255">
        <f t="shared" si="250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51"/>
        <v>0</v>
      </c>
      <c r="P3256" s="9">
        <f t="shared" si="252"/>
        <v>18.329999999999998</v>
      </c>
      <c r="Q3256" s="11" t="s">
        <v>8308</v>
      </c>
      <c r="R3256" t="s">
        <v>8342</v>
      </c>
      <c r="S3256" s="15">
        <f t="shared" si="253"/>
        <v>42248.793310185181</v>
      </c>
      <c r="T3256" s="15">
        <f t="shared" si="254"/>
        <v>42278.793310185181</v>
      </c>
      <c r="U3256">
        <f t="shared" si="250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51"/>
        <v>1</v>
      </c>
      <c r="P3257" s="9">
        <f t="shared" si="252"/>
        <v>27.5</v>
      </c>
      <c r="Q3257" s="11" t="s">
        <v>8319</v>
      </c>
      <c r="R3257" t="s">
        <v>8345</v>
      </c>
      <c r="S3257" s="15">
        <f t="shared" si="253"/>
        <v>41805.895254629628</v>
      </c>
      <c r="T3257" s="15">
        <f t="shared" si="254"/>
        <v>41830.895254629628</v>
      </c>
      <c r="U3257">
        <f t="shared" si="250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51"/>
        <v>0</v>
      </c>
      <c r="P3258" s="9">
        <f t="shared" si="252"/>
        <v>18.329999999999998</v>
      </c>
      <c r="Q3258" s="11" t="s">
        <v>8323</v>
      </c>
      <c r="R3258" t="s">
        <v>8326</v>
      </c>
      <c r="S3258" s="15">
        <f t="shared" si="253"/>
        <v>41784.789687500001</v>
      </c>
      <c r="T3258" s="15">
        <f t="shared" si="254"/>
        <v>41814.789687500001</v>
      </c>
      <c r="U3258">
        <f t="shared" si="250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51"/>
        <v>6</v>
      </c>
      <c r="P3259" s="9">
        <f t="shared" si="252"/>
        <v>18.329999999999998</v>
      </c>
      <c r="Q3259" s="11" t="s">
        <v>8323</v>
      </c>
      <c r="R3259" t="s">
        <v>8335</v>
      </c>
      <c r="S3259" s="15">
        <f t="shared" si="253"/>
        <v>42104.781597222223</v>
      </c>
      <c r="T3259" s="15">
        <f t="shared" si="254"/>
        <v>42134.781597222223</v>
      </c>
      <c r="U3259">
        <f t="shared" si="250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51"/>
        <v>0</v>
      </c>
      <c r="P3260" s="9">
        <f t="shared" si="252"/>
        <v>13.25</v>
      </c>
      <c r="Q3260" s="11" t="s">
        <v>8308</v>
      </c>
      <c r="R3260" t="s">
        <v>8310</v>
      </c>
      <c r="S3260" s="15">
        <f t="shared" si="253"/>
        <v>42778.765300925923</v>
      </c>
      <c r="T3260" s="15">
        <f t="shared" si="254"/>
        <v>42808.723634259266</v>
      </c>
      <c r="U3260">
        <f t="shared" si="250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51"/>
        <v>0</v>
      </c>
      <c r="P3261" s="9">
        <f t="shared" si="252"/>
        <v>13.25</v>
      </c>
      <c r="Q3261" s="11" t="s">
        <v>8316</v>
      </c>
      <c r="R3261" t="s">
        <v>8334</v>
      </c>
      <c r="S3261" s="15">
        <f t="shared" si="253"/>
        <v>42429.695543981477</v>
      </c>
      <c r="T3261" s="15">
        <f t="shared" si="254"/>
        <v>42459.653877314813</v>
      </c>
      <c r="U3261">
        <f t="shared" si="250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51"/>
        <v>1</v>
      </c>
      <c r="P3262" s="9">
        <f t="shared" si="252"/>
        <v>13.25</v>
      </c>
      <c r="Q3262" s="11" t="s">
        <v>8311</v>
      </c>
      <c r="R3262" t="s">
        <v>8356</v>
      </c>
      <c r="S3262" s="15">
        <f t="shared" si="253"/>
        <v>42585.7106712963</v>
      </c>
      <c r="T3262" s="15">
        <f t="shared" si="254"/>
        <v>42615.7106712963</v>
      </c>
      <c r="U3262">
        <f t="shared" si="250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51"/>
        <v>2</v>
      </c>
      <c r="P3263" s="9">
        <f t="shared" si="252"/>
        <v>53</v>
      </c>
      <c r="Q3263" s="11" t="s">
        <v>8311</v>
      </c>
      <c r="R3263" t="s">
        <v>8356</v>
      </c>
      <c r="S3263" s="15">
        <f t="shared" si="253"/>
        <v>42300.585891203707</v>
      </c>
      <c r="T3263" s="15">
        <f t="shared" si="254"/>
        <v>42330.627557870372</v>
      </c>
      <c r="U3263">
        <f t="shared" ref="U3263:U3326" si="255">YEAR(S3263)</f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51"/>
        <v>0</v>
      </c>
      <c r="P3264" s="9">
        <f t="shared" si="252"/>
        <v>3.71</v>
      </c>
      <c r="Q3264" s="11" t="s">
        <v>8321</v>
      </c>
      <c r="R3264" t="s">
        <v>8339</v>
      </c>
      <c r="S3264" s="15">
        <f t="shared" si="253"/>
        <v>42318.098217592589</v>
      </c>
      <c r="T3264" s="15">
        <f t="shared" si="254"/>
        <v>42363.098217592589</v>
      </c>
      <c r="U3264">
        <f t="shared" si="255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51"/>
        <v>0</v>
      </c>
      <c r="P3265" s="9">
        <f t="shared" si="252"/>
        <v>26</v>
      </c>
      <c r="Q3265" s="11" t="s">
        <v>8308</v>
      </c>
      <c r="R3265" t="s">
        <v>8342</v>
      </c>
      <c r="S3265" s="15">
        <f t="shared" si="253"/>
        <v>42249.667997685188</v>
      </c>
      <c r="T3265" s="15">
        <f t="shared" si="254"/>
        <v>42294.667997685188</v>
      </c>
      <c r="U3265">
        <f t="shared" si="255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51"/>
        <v>0</v>
      </c>
      <c r="P3266" s="9">
        <f t="shared" si="252"/>
        <v>52</v>
      </c>
      <c r="Q3266" s="11" t="s">
        <v>8319</v>
      </c>
      <c r="R3266" t="s">
        <v>8345</v>
      </c>
      <c r="S3266" s="15">
        <f t="shared" si="253"/>
        <v>42107.679756944446</v>
      </c>
      <c r="T3266" s="15">
        <f t="shared" si="254"/>
        <v>42137.679756944446</v>
      </c>
      <c r="U3266">
        <f t="shared" si="255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56">ROUND(E3267/D3267*100,0)</f>
        <v>3</v>
      </c>
      <c r="P3267" s="9">
        <f t="shared" ref="P3267:P3330" si="257">IFERROR(ROUND(E3267/L3267,2),0)</f>
        <v>25.5</v>
      </c>
      <c r="Q3267" s="11" t="s">
        <v>8321</v>
      </c>
      <c r="R3267" t="s">
        <v>8325</v>
      </c>
      <c r="S3267" s="15">
        <f t="shared" ref="S3267:S3330" si="258">(((J3267/60)/60)/24)+DATE(1970,1,1)</f>
        <v>41825.791226851856</v>
      </c>
      <c r="T3267" s="15">
        <f t="shared" ref="T3267:T3330" si="259">(((I3267/60)/60)/24)+DATE(1970,1,1)</f>
        <v>41883.165972222225</v>
      </c>
      <c r="U3267">
        <f t="shared" si="255"/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56"/>
        <v>1</v>
      </c>
      <c r="P3268" s="9">
        <f t="shared" si="257"/>
        <v>25.5</v>
      </c>
      <c r="Q3268" s="11" t="s">
        <v>8321</v>
      </c>
      <c r="R3268" t="s">
        <v>8339</v>
      </c>
      <c r="S3268" s="15">
        <f t="shared" si="258"/>
        <v>41605.167696759258</v>
      </c>
      <c r="T3268" s="15">
        <f t="shared" si="259"/>
        <v>41655.166666666664</v>
      </c>
      <c r="U3268">
        <f t="shared" si="255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56"/>
        <v>0</v>
      </c>
      <c r="P3269" s="9">
        <f t="shared" si="257"/>
        <v>12.75</v>
      </c>
      <c r="Q3269" s="11" t="s">
        <v>8316</v>
      </c>
      <c r="R3269" t="s">
        <v>8334</v>
      </c>
      <c r="S3269" s="15">
        <f t="shared" si="258"/>
        <v>41645.832141203704</v>
      </c>
      <c r="T3269" s="15">
        <f t="shared" si="259"/>
        <v>41675.832141203704</v>
      </c>
      <c r="U3269">
        <f t="shared" si="255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56"/>
        <v>1</v>
      </c>
      <c r="P3270" s="9">
        <f t="shared" si="257"/>
        <v>25.5</v>
      </c>
      <c r="Q3270" s="11" t="s">
        <v>8327</v>
      </c>
      <c r="R3270" t="s">
        <v>8330</v>
      </c>
      <c r="S3270" s="15">
        <f t="shared" si="258"/>
        <v>42187.281678240746</v>
      </c>
      <c r="T3270" s="15">
        <f t="shared" si="259"/>
        <v>42247.281678240746</v>
      </c>
      <c r="U3270">
        <f t="shared" si="255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56"/>
        <v>1</v>
      </c>
      <c r="P3271" s="9">
        <f t="shared" si="257"/>
        <v>17</v>
      </c>
      <c r="Q3271" s="11" t="s">
        <v>8316</v>
      </c>
      <c r="R3271" t="s">
        <v>8344</v>
      </c>
      <c r="S3271" s="15">
        <f t="shared" si="258"/>
        <v>42528.899398148147</v>
      </c>
      <c r="T3271" s="15">
        <f t="shared" si="259"/>
        <v>42588.899398148147</v>
      </c>
      <c r="U3271">
        <f t="shared" si="255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56"/>
        <v>3</v>
      </c>
      <c r="P3272" s="9">
        <f t="shared" si="257"/>
        <v>12.75</v>
      </c>
      <c r="Q3272" s="11" t="s">
        <v>8313</v>
      </c>
      <c r="R3272" t="s">
        <v>8353</v>
      </c>
      <c r="S3272" s="15">
        <f t="shared" si="258"/>
        <v>42555.698738425926</v>
      </c>
      <c r="T3272" s="15">
        <f t="shared" si="259"/>
        <v>42584.958333333328</v>
      </c>
      <c r="U3272">
        <f t="shared" si="255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56"/>
        <v>1</v>
      </c>
      <c r="P3273" s="9">
        <f t="shared" si="257"/>
        <v>25.5</v>
      </c>
      <c r="Q3273" s="11" t="s">
        <v>8319</v>
      </c>
      <c r="R3273" t="s">
        <v>8345</v>
      </c>
      <c r="S3273" s="15">
        <f t="shared" si="258"/>
        <v>42110.326423611114</v>
      </c>
      <c r="T3273" s="15">
        <f t="shared" si="259"/>
        <v>42140.125</v>
      </c>
      <c r="U3273">
        <f t="shared" si="255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56"/>
        <v>0</v>
      </c>
      <c r="P3274" s="9">
        <f t="shared" si="257"/>
        <v>8.5</v>
      </c>
      <c r="Q3274" s="11" t="s">
        <v>8308</v>
      </c>
      <c r="R3274" t="s">
        <v>8315</v>
      </c>
      <c r="S3274" s="15">
        <f t="shared" si="258"/>
        <v>42055.600995370376</v>
      </c>
      <c r="T3274" s="15">
        <f t="shared" si="259"/>
        <v>42115.559328703705</v>
      </c>
      <c r="U3274">
        <f t="shared" si="255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56"/>
        <v>9</v>
      </c>
      <c r="P3275" s="9">
        <f t="shared" si="257"/>
        <v>8.5</v>
      </c>
      <c r="Q3275" s="11" t="s">
        <v>8323</v>
      </c>
      <c r="R3275" t="s">
        <v>8326</v>
      </c>
      <c r="S3275" s="15">
        <f t="shared" si="258"/>
        <v>41826.61954861111</v>
      </c>
      <c r="T3275" s="15">
        <f t="shared" si="259"/>
        <v>41856.61954861111</v>
      </c>
      <c r="U3275">
        <f t="shared" si="255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56"/>
        <v>0</v>
      </c>
      <c r="P3276" s="9">
        <f t="shared" si="257"/>
        <v>50</v>
      </c>
      <c r="Q3276" s="11" t="s">
        <v>8321</v>
      </c>
      <c r="R3276" t="s">
        <v>8325</v>
      </c>
      <c r="S3276" s="15">
        <f t="shared" si="258"/>
        <v>42527.650995370372</v>
      </c>
      <c r="T3276" s="15">
        <f t="shared" si="259"/>
        <v>42537.650995370372</v>
      </c>
      <c r="U3276">
        <f t="shared" si="255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56"/>
        <v>0</v>
      </c>
      <c r="P3277" s="9">
        <f t="shared" si="257"/>
        <v>50</v>
      </c>
      <c r="Q3277" s="11" t="s">
        <v>8321</v>
      </c>
      <c r="R3277" t="s">
        <v>8325</v>
      </c>
      <c r="S3277" s="15">
        <f t="shared" si="258"/>
        <v>42377.577187499999</v>
      </c>
      <c r="T3277" s="15">
        <f t="shared" si="259"/>
        <v>42437.577187499999</v>
      </c>
      <c r="U3277">
        <f t="shared" si="255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56"/>
        <v>5</v>
      </c>
      <c r="P3278" s="9">
        <f t="shared" si="257"/>
        <v>50</v>
      </c>
      <c r="Q3278" s="11" t="s">
        <v>8321</v>
      </c>
      <c r="R3278" t="s">
        <v>8339</v>
      </c>
      <c r="S3278" s="15">
        <f t="shared" si="258"/>
        <v>40894.906956018516</v>
      </c>
      <c r="T3278" s="15">
        <f t="shared" si="259"/>
        <v>40954.906956018516</v>
      </c>
      <c r="U3278">
        <f t="shared" si="255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56"/>
        <v>0</v>
      </c>
      <c r="P3279" s="9">
        <f t="shared" si="257"/>
        <v>50</v>
      </c>
      <c r="Q3279" s="11" t="s">
        <v>8321</v>
      </c>
      <c r="R3279" t="s">
        <v>8339</v>
      </c>
      <c r="S3279" s="15">
        <f t="shared" si="258"/>
        <v>41761.94258101852</v>
      </c>
      <c r="T3279" s="15">
        <f t="shared" si="259"/>
        <v>41791.94258101852</v>
      </c>
      <c r="U3279">
        <f t="shared" si="255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56"/>
        <v>3</v>
      </c>
      <c r="P3280" s="9">
        <f t="shared" si="257"/>
        <v>16.670000000000002</v>
      </c>
      <c r="Q3280" s="11" t="s">
        <v>8321</v>
      </c>
      <c r="R3280" t="s">
        <v>8339</v>
      </c>
      <c r="S3280" s="15">
        <f t="shared" si="258"/>
        <v>41830.613969907405</v>
      </c>
      <c r="T3280" s="15">
        <f t="shared" si="259"/>
        <v>41860.613969907405</v>
      </c>
      <c r="U3280">
        <f t="shared" si="255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56"/>
        <v>0</v>
      </c>
      <c r="P3281" s="9">
        <f t="shared" si="257"/>
        <v>50</v>
      </c>
      <c r="Q3281" s="11" t="s">
        <v>8308</v>
      </c>
      <c r="R3281" t="s">
        <v>8342</v>
      </c>
      <c r="S3281" s="15">
        <f t="shared" si="258"/>
        <v>42321.283101851848</v>
      </c>
      <c r="T3281" s="15">
        <f t="shared" si="259"/>
        <v>42351.283101851848</v>
      </c>
      <c r="U3281">
        <f t="shared" si="255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56"/>
        <v>3</v>
      </c>
      <c r="P3282" s="9">
        <f t="shared" si="257"/>
        <v>50</v>
      </c>
      <c r="Q3282" s="11" t="s">
        <v>8311</v>
      </c>
      <c r="R3282" t="s">
        <v>8352</v>
      </c>
      <c r="S3282" s="15">
        <f t="shared" si="258"/>
        <v>40068.056932870371</v>
      </c>
      <c r="T3282" s="15">
        <f t="shared" si="259"/>
        <v>40118.165972222225</v>
      </c>
      <c r="U3282">
        <f t="shared" si="255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56"/>
        <v>0</v>
      </c>
      <c r="P3283" s="9">
        <f t="shared" si="257"/>
        <v>50</v>
      </c>
      <c r="Q3283" s="11" t="s">
        <v>8327</v>
      </c>
      <c r="R3283" t="s">
        <v>8350</v>
      </c>
      <c r="S3283" s="15">
        <f t="shared" si="258"/>
        <v>41616.027754629627</v>
      </c>
      <c r="T3283" s="15">
        <f t="shared" si="259"/>
        <v>41646.027754629627</v>
      </c>
      <c r="U3283">
        <f t="shared" si="255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56"/>
        <v>1</v>
      </c>
      <c r="P3284" s="9">
        <f t="shared" si="257"/>
        <v>25</v>
      </c>
      <c r="Q3284" s="11" t="s">
        <v>8327</v>
      </c>
      <c r="R3284" t="s">
        <v>8350</v>
      </c>
      <c r="S3284" s="15">
        <f t="shared" si="258"/>
        <v>42368.333668981482</v>
      </c>
      <c r="T3284" s="15">
        <f t="shared" si="259"/>
        <v>42398.333668981482</v>
      </c>
      <c r="U3284">
        <f t="shared" si="255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56"/>
        <v>1</v>
      </c>
      <c r="P3285" s="9">
        <f t="shared" si="257"/>
        <v>50</v>
      </c>
      <c r="Q3285" s="11" t="s">
        <v>8346</v>
      </c>
      <c r="R3285" t="s">
        <v>8347</v>
      </c>
      <c r="S3285" s="15">
        <f t="shared" si="258"/>
        <v>42079.913113425922</v>
      </c>
      <c r="T3285" s="15">
        <f t="shared" si="259"/>
        <v>42109.913113425922</v>
      </c>
      <c r="U3285">
        <f t="shared" si="255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56"/>
        <v>5</v>
      </c>
      <c r="P3286" s="9">
        <f t="shared" si="257"/>
        <v>50</v>
      </c>
      <c r="Q3286" s="11" t="s">
        <v>8316</v>
      </c>
      <c r="R3286" t="s">
        <v>8344</v>
      </c>
      <c r="S3286" s="15">
        <f t="shared" si="258"/>
        <v>42558.989513888882</v>
      </c>
      <c r="T3286" s="15">
        <f t="shared" si="259"/>
        <v>42588.989513888882</v>
      </c>
      <c r="U3286">
        <f t="shared" si="255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56"/>
        <v>1</v>
      </c>
      <c r="P3287" s="9">
        <f t="shared" si="257"/>
        <v>50</v>
      </c>
      <c r="Q3287" s="11" t="s">
        <v>8319</v>
      </c>
      <c r="R3287" t="s">
        <v>8345</v>
      </c>
      <c r="S3287" s="15">
        <f t="shared" si="258"/>
        <v>42143.714178240742</v>
      </c>
      <c r="T3287" s="15">
        <f t="shared" si="259"/>
        <v>42173.714178240742</v>
      </c>
      <c r="U3287">
        <f t="shared" si="255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56"/>
        <v>1</v>
      </c>
      <c r="P3288" s="9">
        <f t="shared" si="257"/>
        <v>25</v>
      </c>
      <c r="Q3288" s="11" t="s">
        <v>8311</v>
      </c>
      <c r="R3288" t="s">
        <v>8352</v>
      </c>
      <c r="S3288" s="15">
        <f t="shared" si="258"/>
        <v>42548.192997685182</v>
      </c>
      <c r="T3288" s="15">
        <f t="shared" si="259"/>
        <v>42573.192997685182</v>
      </c>
      <c r="U3288">
        <f t="shared" si="255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56"/>
        <v>0</v>
      </c>
      <c r="P3289" s="9">
        <f t="shared" si="257"/>
        <v>50</v>
      </c>
      <c r="Q3289" s="11" t="s">
        <v>8313</v>
      </c>
      <c r="R3289" t="s">
        <v>8355</v>
      </c>
      <c r="S3289" s="15">
        <f t="shared" si="258"/>
        <v>42108.05322916666</v>
      </c>
      <c r="T3289" s="15">
        <f t="shared" si="259"/>
        <v>42123.05322916666</v>
      </c>
      <c r="U3289">
        <f t="shared" si="255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56"/>
        <v>2</v>
      </c>
      <c r="P3290" s="9">
        <f t="shared" si="257"/>
        <v>50</v>
      </c>
      <c r="Q3290" s="11" t="s">
        <v>8327</v>
      </c>
      <c r="R3290" t="s">
        <v>8330</v>
      </c>
      <c r="S3290" s="15">
        <f t="shared" si="258"/>
        <v>41887.801064814819</v>
      </c>
      <c r="T3290" s="15">
        <f t="shared" si="259"/>
        <v>41917.801064814819</v>
      </c>
      <c r="U3290">
        <f t="shared" si="255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56"/>
        <v>0</v>
      </c>
      <c r="P3291" s="9">
        <f t="shared" si="257"/>
        <v>25</v>
      </c>
      <c r="Q3291" s="11" t="s">
        <v>8308</v>
      </c>
      <c r="R3291" t="s">
        <v>8318</v>
      </c>
      <c r="S3291" s="15">
        <f t="shared" si="258"/>
        <v>42326.685428240744</v>
      </c>
      <c r="T3291" s="15">
        <f t="shared" si="259"/>
        <v>42371.685428240744</v>
      </c>
      <c r="U3291">
        <f t="shared" si="255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56"/>
        <v>1</v>
      </c>
      <c r="P3292" s="9">
        <f t="shared" si="257"/>
        <v>50</v>
      </c>
      <c r="Q3292" s="11" t="s">
        <v>8313</v>
      </c>
      <c r="R3292" t="s">
        <v>8353</v>
      </c>
      <c r="S3292" s="15">
        <f t="shared" si="258"/>
        <v>42685.680648148147</v>
      </c>
      <c r="T3292" s="15">
        <f t="shared" si="259"/>
        <v>42715.680648148147</v>
      </c>
      <c r="U3292">
        <f t="shared" si="255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56"/>
        <v>10</v>
      </c>
      <c r="P3293" s="9">
        <f t="shared" si="257"/>
        <v>10</v>
      </c>
      <c r="Q3293" s="11" t="s">
        <v>8316</v>
      </c>
      <c r="R3293" t="s">
        <v>8334</v>
      </c>
      <c r="S3293" s="15">
        <f t="shared" si="258"/>
        <v>40198.424849537041</v>
      </c>
      <c r="T3293" s="15">
        <f t="shared" si="259"/>
        <v>40252.290972222225</v>
      </c>
      <c r="U3293">
        <f t="shared" si="255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56"/>
        <v>0</v>
      </c>
      <c r="P3294" s="9">
        <f t="shared" si="257"/>
        <v>12.5</v>
      </c>
      <c r="Q3294" s="11" t="s">
        <v>8316</v>
      </c>
      <c r="R3294" t="s">
        <v>8334</v>
      </c>
      <c r="S3294" s="15">
        <f t="shared" si="258"/>
        <v>41683.832280092596</v>
      </c>
      <c r="T3294" s="15">
        <f t="shared" si="259"/>
        <v>41713.790613425925</v>
      </c>
      <c r="U3294">
        <f t="shared" si="255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56"/>
        <v>0</v>
      </c>
      <c r="P3295" s="9">
        <f t="shared" si="257"/>
        <v>50</v>
      </c>
      <c r="Q3295" s="11" t="s">
        <v>8308</v>
      </c>
      <c r="R3295" t="s">
        <v>8342</v>
      </c>
      <c r="S3295" s="15">
        <f t="shared" si="258"/>
        <v>42215.662314814821</v>
      </c>
      <c r="T3295" s="15">
        <f t="shared" si="259"/>
        <v>42245.662314814821</v>
      </c>
      <c r="U3295">
        <f t="shared" si="255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56"/>
        <v>0</v>
      </c>
      <c r="P3296" s="9">
        <f t="shared" si="257"/>
        <v>50</v>
      </c>
      <c r="Q3296" s="11" t="s">
        <v>8308</v>
      </c>
      <c r="R3296" t="s">
        <v>8342</v>
      </c>
      <c r="S3296" s="15">
        <f t="shared" si="258"/>
        <v>42194.648344907408</v>
      </c>
      <c r="T3296" s="15">
        <f t="shared" si="259"/>
        <v>42224.648344907408</v>
      </c>
      <c r="U3296">
        <f t="shared" si="255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56"/>
        <v>0</v>
      </c>
      <c r="P3297" s="9">
        <f t="shared" si="257"/>
        <v>50</v>
      </c>
      <c r="Q3297" s="11" t="s">
        <v>8319</v>
      </c>
      <c r="R3297" t="s">
        <v>8345</v>
      </c>
      <c r="S3297" s="15">
        <f t="shared" si="258"/>
        <v>42285.91506944444</v>
      </c>
      <c r="T3297" s="15">
        <f t="shared" si="259"/>
        <v>42345.956736111111</v>
      </c>
      <c r="U3297">
        <f t="shared" si="255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56"/>
        <v>1</v>
      </c>
      <c r="P3298" s="9">
        <f t="shared" si="257"/>
        <v>50</v>
      </c>
      <c r="Q3298" s="11" t="s">
        <v>8319</v>
      </c>
      <c r="R3298" t="s">
        <v>8345</v>
      </c>
      <c r="S3298" s="15">
        <f t="shared" si="258"/>
        <v>42584.666597222225</v>
      </c>
      <c r="T3298" s="15">
        <f t="shared" si="259"/>
        <v>42614.666597222225</v>
      </c>
      <c r="U3298">
        <f t="shared" si="255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56"/>
        <v>0</v>
      </c>
      <c r="P3299" s="9">
        <f t="shared" si="257"/>
        <v>50</v>
      </c>
      <c r="Q3299" s="11" t="s">
        <v>8319</v>
      </c>
      <c r="R3299" t="s">
        <v>8345</v>
      </c>
      <c r="S3299" s="15">
        <f t="shared" si="258"/>
        <v>41795.963333333333</v>
      </c>
      <c r="T3299" s="15">
        <f t="shared" si="259"/>
        <v>41825.963333333333</v>
      </c>
      <c r="U3299">
        <f t="shared" si="255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56"/>
        <v>0</v>
      </c>
      <c r="P3300" s="9">
        <f t="shared" si="257"/>
        <v>50</v>
      </c>
      <c r="Q3300" s="11" t="s">
        <v>8319</v>
      </c>
      <c r="R3300" t="s">
        <v>8345</v>
      </c>
      <c r="S3300" s="15">
        <f t="shared" si="258"/>
        <v>41887.801168981481</v>
      </c>
      <c r="T3300" s="15">
        <f t="shared" si="259"/>
        <v>41917.801168981481</v>
      </c>
      <c r="U3300">
        <f t="shared" si="255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56"/>
        <v>0</v>
      </c>
      <c r="P3301" s="9">
        <f t="shared" si="257"/>
        <v>16.670000000000002</v>
      </c>
      <c r="Q3301" s="11" t="s">
        <v>8323</v>
      </c>
      <c r="R3301" t="s">
        <v>8324</v>
      </c>
      <c r="S3301" s="15">
        <f t="shared" si="258"/>
        <v>42173.67082175926</v>
      </c>
      <c r="T3301" s="15">
        <f t="shared" si="259"/>
        <v>42233.67082175926</v>
      </c>
      <c r="U3301">
        <f t="shared" si="255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56"/>
        <v>0</v>
      </c>
      <c r="P3302" s="9">
        <f t="shared" si="257"/>
        <v>50</v>
      </c>
      <c r="Q3302" s="11" t="s">
        <v>8323</v>
      </c>
      <c r="R3302" t="s">
        <v>8324</v>
      </c>
      <c r="S3302" s="15">
        <f t="shared" si="258"/>
        <v>42523.025231481486</v>
      </c>
      <c r="T3302" s="15">
        <f t="shared" si="259"/>
        <v>42583.025231481486</v>
      </c>
      <c r="U3302">
        <f t="shared" si="255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56"/>
        <v>3</v>
      </c>
      <c r="P3303" s="9">
        <f t="shared" si="257"/>
        <v>50</v>
      </c>
      <c r="Q3303" s="11" t="s">
        <v>8323</v>
      </c>
      <c r="R3303" t="s">
        <v>8326</v>
      </c>
      <c r="S3303" s="15">
        <f t="shared" si="258"/>
        <v>42807.885057870371</v>
      </c>
      <c r="T3303" s="15">
        <f t="shared" si="259"/>
        <v>42858.8</v>
      </c>
      <c r="U3303">
        <f t="shared" si="255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56"/>
        <v>1</v>
      </c>
      <c r="P3304" s="9">
        <f t="shared" si="257"/>
        <v>50</v>
      </c>
      <c r="Q3304" s="11" t="s">
        <v>8323</v>
      </c>
      <c r="R3304" t="s">
        <v>8335</v>
      </c>
      <c r="S3304" s="15">
        <f t="shared" si="258"/>
        <v>42132.58048611111</v>
      </c>
      <c r="T3304" s="15">
        <f t="shared" si="259"/>
        <v>42162.58048611111</v>
      </c>
      <c r="U3304">
        <f t="shared" si="255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56"/>
        <v>5</v>
      </c>
      <c r="P3305" s="9">
        <f t="shared" si="257"/>
        <v>50</v>
      </c>
      <c r="Q3305" s="11" t="s">
        <v>8323</v>
      </c>
      <c r="R3305" t="s">
        <v>8326</v>
      </c>
      <c r="S3305" s="15">
        <f t="shared" si="258"/>
        <v>42032.250208333338</v>
      </c>
      <c r="T3305" s="15">
        <f t="shared" si="259"/>
        <v>42063.250208333338</v>
      </c>
      <c r="U3305">
        <f t="shared" si="255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56"/>
        <v>1</v>
      </c>
      <c r="P3306" s="9">
        <f t="shared" si="257"/>
        <v>25</v>
      </c>
      <c r="Q3306" s="11" t="s">
        <v>8323</v>
      </c>
      <c r="R3306" t="s">
        <v>8326</v>
      </c>
      <c r="S3306" s="15">
        <f t="shared" si="258"/>
        <v>41940.587233796294</v>
      </c>
      <c r="T3306" s="15">
        <f t="shared" si="259"/>
        <v>41968.041666666672</v>
      </c>
      <c r="U3306">
        <f t="shared" si="255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56"/>
        <v>1</v>
      </c>
      <c r="P3307" s="9">
        <f t="shared" si="257"/>
        <v>50</v>
      </c>
      <c r="Q3307" s="11" t="s">
        <v>8323</v>
      </c>
      <c r="R3307" t="s">
        <v>8326</v>
      </c>
      <c r="S3307" s="15">
        <f t="shared" si="258"/>
        <v>42570.850381944445</v>
      </c>
      <c r="T3307" s="15">
        <f t="shared" si="259"/>
        <v>42615.850381944445</v>
      </c>
      <c r="U3307">
        <f t="shared" si="255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56"/>
        <v>0</v>
      </c>
      <c r="P3308" s="9">
        <f t="shared" si="257"/>
        <v>16</v>
      </c>
      <c r="Q3308" s="11" t="s">
        <v>8311</v>
      </c>
      <c r="R3308" t="s">
        <v>8352</v>
      </c>
      <c r="S3308" s="15">
        <f t="shared" si="258"/>
        <v>42032.168530092589</v>
      </c>
      <c r="T3308" s="15">
        <f t="shared" si="259"/>
        <v>42062.168530092589</v>
      </c>
      <c r="U3308">
        <f t="shared" si="255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56"/>
        <v>0</v>
      </c>
      <c r="P3309" s="9">
        <f t="shared" si="257"/>
        <v>11.92</v>
      </c>
      <c r="Q3309" s="11" t="s">
        <v>8316</v>
      </c>
      <c r="R3309" t="s">
        <v>8334</v>
      </c>
      <c r="S3309" s="15">
        <f t="shared" si="258"/>
        <v>41536.509097222224</v>
      </c>
      <c r="T3309" s="15">
        <f t="shared" si="259"/>
        <v>41566.509097222224</v>
      </c>
      <c r="U3309">
        <f t="shared" si="255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56"/>
        <v>0</v>
      </c>
      <c r="P3310" s="9">
        <f t="shared" si="257"/>
        <v>6.71</v>
      </c>
      <c r="Q3310" s="11" t="s">
        <v>8316</v>
      </c>
      <c r="R3310" t="s">
        <v>8334</v>
      </c>
      <c r="S3310" s="15">
        <f t="shared" si="258"/>
        <v>41660.792557870373</v>
      </c>
      <c r="T3310" s="15">
        <f t="shared" si="259"/>
        <v>41700.792557870373</v>
      </c>
      <c r="U3310">
        <f t="shared" si="255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56"/>
        <v>5</v>
      </c>
      <c r="P3311" s="9">
        <f t="shared" si="257"/>
        <v>9.4</v>
      </c>
      <c r="Q3311" s="11" t="s">
        <v>8323</v>
      </c>
      <c r="R3311" t="s">
        <v>8326</v>
      </c>
      <c r="S3311" s="15">
        <f t="shared" si="258"/>
        <v>42304.940960648149</v>
      </c>
      <c r="T3311" s="15">
        <f t="shared" si="259"/>
        <v>42329.166666666672</v>
      </c>
      <c r="U3311">
        <f t="shared" si="255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56"/>
        <v>2</v>
      </c>
      <c r="P3312" s="9">
        <f t="shared" si="257"/>
        <v>9</v>
      </c>
      <c r="Q3312" s="11" t="s">
        <v>8321</v>
      </c>
      <c r="R3312" t="s">
        <v>8339</v>
      </c>
      <c r="S3312" s="15">
        <f t="shared" si="258"/>
        <v>41534.568113425928</v>
      </c>
      <c r="T3312" s="15">
        <f t="shared" si="259"/>
        <v>41564.568113425928</v>
      </c>
      <c r="U3312">
        <f t="shared" si="255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56"/>
        <v>0</v>
      </c>
      <c r="P3313" s="9">
        <f t="shared" si="257"/>
        <v>22.5</v>
      </c>
      <c r="Q3313" s="11" t="s">
        <v>8321</v>
      </c>
      <c r="R3313" t="s">
        <v>8339</v>
      </c>
      <c r="S3313" s="15">
        <f t="shared" si="258"/>
        <v>40971.002569444441</v>
      </c>
      <c r="T3313" s="15">
        <f t="shared" si="259"/>
        <v>41016.021527777775</v>
      </c>
      <c r="U3313">
        <f t="shared" si="255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56"/>
        <v>2</v>
      </c>
      <c r="P3314" s="9">
        <f t="shared" si="257"/>
        <v>22.5</v>
      </c>
      <c r="Q3314" s="11" t="s">
        <v>8327</v>
      </c>
      <c r="R3314" t="s">
        <v>8350</v>
      </c>
      <c r="S3314" s="15">
        <f t="shared" si="258"/>
        <v>41230.77311342593</v>
      </c>
      <c r="T3314" s="15">
        <f t="shared" si="259"/>
        <v>41290.77311342593</v>
      </c>
      <c r="U3314">
        <f t="shared" si="255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56"/>
        <v>1</v>
      </c>
      <c r="P3315" s="9">
        <f t="shared" si="257"/>
        <v>9</v>
      </c>
      <c r="Q3315" s="11" t="s">
        <v>8327</v>
      </c>
      <c r="R3315" t="s">
        <v>8350</v>
      </c>
      <c r="S3315" s="15">
        <f t="shared" si="258"/>
        <v>41184.167129629634</v>
      </c>
      <c r="T3315" s="15">
        <f t="shared" si="259"/>
        <v>41224.208796296298</v>
      </c>
      <c r="U3315">
        <f t="shared" si="255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56"/>
        <v>0</v>
      </c>
      <c r="P3316" s="9">
        <f t="shared" si="257"/>
        <v>11.25</v>
      </c>
      <c r="Q3316" s="11" t="s">
        <v>8316</v>
      </c>
      <c r="R3316" t="s">
        <v>8334</v>
      </c>
      <c r="S3316" s="15">
        <f t="shared" si="258"/>
        <v>42440.371111111104</v>
      </c>
      <c r="T3316" s="15">
        <f t="shared" si="259"/>
        <v>42470.329444444447</v>
      </c>
      <c r="U3316">
        <f t="shared" si="255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56"/>
        <v>5</v>
      </c>
      <c r="P3317" s="9">
        <f t="shared" si="257"/>
        <v>15</v>
      </c>
      <c r="Q3317" s="11" t="s">
        <v>8316</v>
      </c>
      <c r="R3317" t="s">
        <v>8334</v>
      </c>
      <c r="S3317" s="15">
        <f t="shared" si="258"/>
        <v>41005.904120370367</v>
      </c>
      <c r="T3317" s="15">
        <f t="shared" si="259"/>
        <v>41035.904120370367</v>
      </c>
      <c r="U3317">
        <f t="shared" si="255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56"/>
        <v>8</v>
      </c>
      <c r="P3318" s="9">
        <f t="shared" si="257"/>
        <v>9</v>
      </c>
      <c r="Q3318" s="11" t="s">
        <v>8316</v>
      </c>
      <c r="R3318" t="s">
        <v>8334</v>
      </c>
      <c r="S3318" s="15">
        <f t="shared" si="258"/>
        <v>40701.195844907408</v>
      </c>
      <c r="T3318" s="15">
        <f t="shared" si="259"/>
        <v>40746.195844907408</v>
      </c>
      <c r="U3318">
        <f t="shared" si="255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56"/>
        <v>0</v>
      </c>
      <c r="P3319" s="9">
        <f t="shared" si="257"/>
        <v>15</v>
      </c>
      <c r="Q3319" s="11" t="s">
        <v>8316</v>
      </c>
      <c r="R3319" t="s">
        <v>8334</v>
      </c>
      <c r="S3319" s="15">
        <f t="shared" si="258"/>
        <v>42662.752199074079</v>
      </c>
      <c r="T3319" s="15">
        <f t="shared" si="259"/>
        <v>42692.793865740736</v>
      </c>
      <c r="U3319">
        <f t="shared" si="255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56"/>
        <v>5</v>
      </c>
      <c r="P3320" s="9">
        <f t="shared" si="257"/>
        <v>15</v>
      </c>
      <c r="Q3320" s="11" t="s">
        <v>8311</v>
      </c>
      <c r="R3320" t="s">
        <v>8348</v>
      </c>
      <c r="S3320" s="15">
        <f t="shared" si="258"/>
        <v>42432.379826388889</v>
      </c>
      <c r="T3320" s="15">
        <f t="shared" si="259"/>
        <v>42462.338159722218</v>
      </c>
      <c r="U3320">
        <f t="shared" si="255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56"/>
        <v>0</v>
      </c>
      <c r="P3321" s="9">
        <f t="shared" si="257"/>
        <v>22.5</v>
      </c>
      <c r="Q3321" s="11" t="s">
        <v>8319</v>
      </c>
      <c r="R3321" t="s">
        <v>8345</v>
      </c>
      <c r="S3321" s="15">
        <f t="shared" si="258"/>
        <v>42338.615393518514</v>
      </c>
      <c r="T3321" s="15">
        <f t="shared" si="259"/>
        <v>42398.615393518514</v>
      </c>
      <c r="U3321">
        <f t="shared" si="255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56"/>
        <v>1</v>
      </c>
      <c r="P3322" s="9">
        <f t="shared" si="257"/>
        <v>11.25</v>
      </c>
      <c r="Q3322" s="11" t="s">
        <v>8311</v>
      </c>
      <c r="R3322" t="s">
        <v>8356</v>
      </c>
      <c r="S3322" s="15">
        <f t="shared" si="258"/>
        <v>41030.292025462964</v>
      </c>
      <c r="T3322" s="15">
        <f t="shared" si="259"/>
        <v>41059.791666666664</v>
      </c>
      <c r="U3322">
        <f t="shared" si="255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56"/>
        <v>1</v>
      </c>
      <c r="P3323" s="9">
        <f t="shared" si="257"/>
        <v>22.5</v>
      </c>
      <c r="Q3323" s="11" t="s">
        <v>8323</v>
      </c>
      <c r="R3323" t="s">
        <v>8326</v>
      </c>
      <c r="S3323" s="15">
        <f t="shared" si="258"/>
        <v>42627.955104166671</v>
      </c>
      <c r="T3323" s="15">
        <f t="shared" si="259"/>
        <v>42657.916666666672</v>
      </c>
      <c r="U3323">
        <f t="shared" si="255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56"/>
        <v>2</v>
      </c>
      <c r="P3324" s="9">
        <f t="shared" si="257"/>
        <v>15</v>
      </c>
      <c r="Q3324" s="11" t="s">
        <v>8323</v>
      </c>
      <c r="R3324" t="s">
        <v>8326</v>
      </c>
      <c r="S3324" s="15">
        <f t="shared" si="258"/>
        <v>42783.513182870374</v>
      </c>
      <c r="T3324" s="15">
        <f t="shared" si="259"/>
        <v>42813.471516203703</v>
      </c>
      <c r="U3324">
        <f t="shared" si="255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56"/>
        <v>2</v>
      </c>
      <c r="P3325" s="9">
        <f t="shared" si="257"/>
        <v>11.25</v>
      </c>
      <c r="Q3325" s="11" t="s">
        <v>8323</v>
      </c>
      <c r="R3325" t="s">
        <v>8326</v>
      </c>
      <c r="S3325" s="15">
        <f t="shared" si="258"/>
        <v>42342.845555555556</v>
      </c>
      <c r="T3325" s="15">
        <f t="shared" si="259"/>
        <v>42372.845555555556</v>
      </c>
      <c r="U3325">
        <f t="shared" si="255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56"/>
        <v>3</v>
      </c>
      <c r="P3326" s="9">
        <f t="shared" si="257"/>
        <v>15</v>
      </c>
      <c r="Q3326" s="11" t="s">
        <v>8323</v>
      </c>
      <c r="R3326" t="s">
        <v>8326</v>
      </c>
      <c r="S3326" s="15">
        <f t="shared" si="258"/>
        <v>42311.621458333335</v>
      </c>
      <c r="T3326" s="15">
        <f t="shared" si="259"/>
        <v>42336.621458333335</v>
      </c>
      <c r="U3326">
        <f t="shared" si="255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56"/>
        <v>1</v>
      </c>
      <c r="P3327" s="9">
        <f t="shared" si="257"/>
        <v>22.5</v>
      </c>
      <c r="Q3327" s="11" t="s">
        <v>8323</v>
      </c>
      <c r="R3327" t="s">
        <v>8326</v>
      </c>
      <c r="S3327" s="15">
        <f t="shared" si="258"/>
        <v>41801.711550925924</v>
      </c>
      <c r="T3327" s="15">
        <f t="shared" si="259"/>
        <v>41844.124305555553</v>
      </c>
      <c r="U3327">
        <f t="shared" ref="U3327:U3390" si="260">YEAR(S3327)</f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56"/>
        <v>14</v>
      </c>
      <c r="P3328" s="9">
        <f t="shared" si="257"/>
        <v>10.56</v>
      </c>
      <c r="Q3328" s="11" t="s">
        <v>8316</v>
      </c>
      <c r="R3328" t="s">
        <v>8334</v>
      </c>
      <c r="S3328" s="15">
        <f t="shared" si="258"/>
        <v>42396.973807870367</v>
      </c>
      <c r="T3328" s="15">
        <f t="shared" si="259"/>
        <v>42411.973807870367</v>
      </c>
      <c r="U3328">
        <f t="shared" si="260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56"/>
        <v>4</v>
      </c>
      <c r="P3329" s="9">
        <f t="shared" si="257"/>
        <v>10.5</v>
      </c>
      <c r="Q3329" s="11" t="s">
        <v>8319</v>
      </c>
      <c r="R3329" t="s">
        <v>8345</v>
      </c>
      <c r="S3329" s="15">
        <f t="shared" si="258"/>
        <v>42728.827407407407</v>
      </c>
      <c r="T3329" s="15">
        <f t="shared" si="259"/>
        <v>42747.695833333331</v>
      </c>
      <c r="U3329">
        <f t="shared" si="260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56"/>
        <v>0</v>
      </c>
      <c r="P3330" s="9">
        <f t="shared" si="257"/>
        <v>10.5</v>
      </c>
      <c r="Q3330" s="11" t="s">
        <v>8308</v>
      </c>
      <c r="R3330" t="s">
        <v>8318</v>
      </c>
      <c r="S3330" s="15">
        <f t="shared" si="258"/>
        <v>41859.925856481481</v>
      </c>
      <c r="T3330" s="15">
        <f t="shared" si="259"/>
        <v>41889.925856481481</v>
      </c>
      <c r="U3330">
        <f t="shared" si="260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61">ROUND(E3331/D3331*100,0)</f>
        <v>0</v>
      </c>
      <c r="P3331" s="9">
        <f t="shared" ref="P3331:P3394" si="262">IFERROR(ROUND(E3331/L3331,2),0)</f>
        <v>6.83</v>
      </c>
      <c r="Q3331" s="11" t="s">
        <v>8316</v>
      </c>
      <c r="R3331" t="s">
        <v>8334</v>
      </c>
      <c r="S3331" s="15">
        <f t="shared" ref="S3331:S3394" si="263">(((J3331/60)/60)/24)+DATE(1970,1,1)</f>
        <v>42538.77243055556</v>
      </c>
      <c r="T3331" s="15">
        <f t="shared" ref="T3331:T3394" si="264">(((I3331/60)/60)/24)+DATE(1970,1,1)</f>
        <v>42565.758333333331</v>
      </c>
      <c r="U3331">
        <f t="shared" si="260"/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61"/>
        <v>4</v>
      </c>
      <c r="P3332" s="9">
        <f t="shared" si="262"/>
        <v>10.25</v>
      </c>
      <c r="Q3332" s="11" t="s">
        <v>8323</v>
      </c>
      <c r="R3332" t="s">
        <v>8324</v>
      </c>
      <c r="S3332" s="15">
        <f t="shared" si="263"/>
        <v>42241.429120370376</v>
      </c>
      <c r="T3332" s="15">
        <f t="shared" si="264"/>
        <v>42263.916666666672</v>
      </c>
      <c r="U3332">
        <f t="shared" si="260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61"/>
        <v>2</v>
      </c>
      <c r="P3333" s="9">
        <f t="shared" si="262"/>
        <v>10.25</v>
      </c>
      <c r="Q3333" s="11" t="s">
        <v>8323</v>
      </c>
      <c r="R3333" t="s">
        <v>8326</v>
      </c>
      <c r="S3333" s="15">
        <f t="shared" si="263"/>
        <v>41883.916678240741</v>
      </c>
      <c r="T3333" s="15">
        <f t="shared" si="264"/>
        <v>41906.916678240741</v>
      </c>
      <c r="U3333">
        <f t="shared" si="260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61"/>
        <v>0</v>
      </c>
      <c r="P3334" s="9">
        <f t="shared" si="262"/>
        <v>20</v>
      </c>
      <c r="Q3334" s="11" t="s">
        <v>8321</v>
      </c>
      <c r="R3334" t="s">
        <v>8337</v>
      </c>
      <c r="S3334" s="15">
        <f t="shared" si="263"/>
        <v>42397.281666666662</v>
      </c>
      <c r="T3334" s="15">
        <f t="shared" si="264"/>
        <v>42427.281666666662</v>
      </c>
      <c r="U3334">
        <f t="shared" si="260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61"/>
        <v>3</v>
      </c>
      <c r="P3335" s="9">
        <f t="shared" si="262"/>
        <v>13.33</v>
      </c>
      <c r="Q3335" s="11" t="s">
        <v>8321</v>
      </c>
      <c r="R3335" t="s">
        <v>8337</v>
      </c>
      <c r="S3335" s="15">
        <f t="shared" si="263"/>
        <v>42115.547395833331</v>
      </c>
      <c r="T3335" s="15">
        <f t="shared" si="264"/>
        <v>42158.547395833331</v>
      </c>
      <c r="U3335">
        <f t="shared" si="260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61"/>
        <v>1</v>
      </c>
      <c r="P3336" s="9">
        <f t="shared" si="262"/>
        <v>20</v>
      </c>
      <c r="Q3336" s="11" t="s">
        <v>8327</v>
      </c>
      <c r="R3336" t="s">
        <v>8350</v>
      </c>
      <c r="S3336" s="15">
        <f t="shared" si="263"/>
        <v>41551.798113425924</v>
      </c>
      <c r="T3336" s="15">
        <f t="shared" si="264"/>
        <v>41581.839780092596</v>
      </c>
      <c r="U3336">
        <f t="shared" si="260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61"/>
        <v>1</v>
      </c>
      <c r="P3337" s="9">
        <f t="shared" si="262"/>
        <v>20</v>
      </c>
      <c r="Q3337" s="11" t="s">
        <v>8327</v>
      </c>
      <c r="R3337" t="s">
        <v>8350</v>
      </c>
      <c r="S3337" s="15">
        <f t="shared" si="263"/>
        <v>41416.763171296298</v>
      </c>
      <c r="T3337" s="15">
        <f t="shared" si="264"/>
        <v>41455.831944444442</v>
      </c>
      <c r="U3337">
        <f t="shared" si="260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61"/>
        <v>1</v>
      </c>
      <c r="P3338" s="9">
        <f t="shared" si="262"/>
        <v>40</v>
      </c>
      <c r="Q3338" s="11" t="s">
        <v>8327</v>
      </c>
      <c r="R3338" t="s">
        <v>8354</v>
      </c>
      <c r="S3338" s="15">
        <f t="shared" si="263"/>
        <v>41506.848032407412</v>
      </c>
      <c r="T3338" s="15">
        <f t="shared" si="264"/>
        <v>41553.848032407412</v>
      </c>
      <c r="U3338">
        <f t="shared" si="260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61"/>
        <v>1</v>
      </c>
      <c r="P3339" s="9">
        <f t="shared" si="262"/>
        <v>10</v>
      </c>
      <c r="Q3339" s="11" t="s">
        <v>8313</v>
      </c>
      <c r="R3339" t="s">
        <v>8314</v>
      </c>
      <c r="S3339" s="15">
        <f t="shared" si="263"/>
        <v>41956.250034722223</v>
      </c>
      <c r="T3339" s="15">
        <f t="shared" si="264"/>
        <v>42016.250034722223</v>
      </c>
      <c r="U3339">
        <f t="shared" si="260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61"/>
        <v>1</v>
      </c>
      <c r="P3340" s="9">
        <f t="shared" si="262"/>
        <v>20</v>
      </c>
      <c r="Q3340" s="11" t="s">
        <v>8313</v>
      </c>
      <c r="R3340" t="s">
        <v>8314</v>
      </c>
      <c r="S3340" s="15">
        <f t="shared" si="263"/>
        <v>41940.89166666667</v>
      </c>
      <c r="T3340" s="15">
        <f t="shared" si="264"/>
        <v>41970.933333333334</v>
      </c>
      <c r="U3340">
        <f t="shared" si="260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61"/>
        <v>0</v>
      </c>
      <c r="P3341" s="9">
        <f t="shared" si="262"/>
        <v>1.54</v>
      </c>
      <c r="Q3341" s="11" t="s">
        <v>8313</v>
      </c>
      <c r="R3341" t="s">
        <v>8314</v>
      </c>
      <c r="S3341" s="15">
        <f t="shared" si="263"/>
        <v>41876.433680555558</v>
      </c>
      <c r="T3341" s="15">
        <f t="shared" si="264"/>
        <v>41936.166666666664</v>
      </c>
      <c r="U3341">
        <f t="shared" si="260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61"/>
        <v>1</v>
      </c>
      <c r="P3342" s="9">
        <f t="shared" si="262"/>
        <v>13.33</v>
      </c>
      <c r="Q3342" s="11" t="s">
        <v>8319</v>
      </c>
      <c r="R3342" t="s">
        <v>8345</v>
      </c>
      <c r="S3342" s="15">
        <f t="shared" si="263"/>
        <v>41834.138495370367</v>
      </c>
      <c r="T3342" s="15">
        <f t="shared" si="264"/>
        <v>41864.138495370367</v>
      </c>
      <c r="U3342">
        <f t="shared" si="260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61"/>
        <v>2</v>
      </c>
      <c r="P3343" s="9">
        <f t="shared" si="262"/>
        <v>13.33</v>
      </c>
      <c r="Q3343" s="11" t="s">
        <v>8323</v>
      </c>
      <c r="R3343" t="s">
        <v>8326</v>
      </c>
      <c r="S3343" s="15">
        <f t="shared" si="263"/>
        <v>42172.613506944443</v>
      </c>
      <c r="T3343" s="15">
        <f t="shared" si="264"/>
        <v>42202.554166666669</v>
      </c>
      <c r="U3343">
        <f t="shared" si="260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61"/>
        <v>0</v>
      </c>
      <c r="P3344" s="9">
        <f t="shared" si="262"/>
        <v>13.33</v>
      </c>
      <c r="Q3344" s="11" t="s">
        <v>8323</v>
      </c>
      <c r="R3344" t="s">
        <v>8324</v>
      </c>
      <c r="S3344" s="15">
        <f t="shared" si="263"/>
        <v>41862.761724537035</v>
      </c>
      <c r="T3344" s="15">
        <f t="shared" si="264"/>
        <v>41914.165972222225</v>
      </c>
      <c r="U3344">
        <f t="shared" si="260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61"/>
        <v>3</v>
      </c>
      <c r="P3345" s="9">
        <f t="shared" si="262"/>
        <v>13.33</v>
      </c>
      <c r="Q3345" s="11" t="s">
        <v>8323</v>
      </c>
      <c r="R3345" t="s">
        <v>8335</v>
      </c>
      <c r="S3345" s="15">
        <f t="shared" si="263"/>
        <v>42763.780671296292</v>
      </c>
      <c r="T3345" s="15">
        <f t="shared" si="264"/>
        <v>42823.739004629635</v>
      </c>
      <c r="U3345">
        <f t="shared" si="260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61"/>
        <v>1</v>
      </c>
      <c r="P3346" s="9">
        <f t="shared" si="262"/>
        <v>20</v>
      </c>
      <c r="Q3346" s="11" t="s">
        <v>8323</v>
      </c>
      <c r="R3346" t="s">
        <v>8326</v>
      </c>
      <c r="S3346" s="15">
        <f t="shared" si="263"/>
        <v>41872.807696759257</v>
      </c>
      <c r="T3346" s="15">
        <f t="shared" si="264"/>
        <v>41932.807696759257</v>
      </c>
      <c r="U3346">
        <f t="shared" si="260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61"/>
        <v>0</v>
      </c>
      <c r="P3347" s="9">
        <f t="shared" si="262"/>
        <v>13</v>
      </c>
      <c r="Q3347" s="11" t="s">
        <v>8308</v>
      </c>
      <c r="R3347" t="s">
        <v>8342</v>
      </c>
      <c r="S3347" s="15">
        <f t="shared" si="263"/>
        <v>42615.79896990741</v>
      </c>
      <c r="T3347" s="15">
        <f t="shared" si="264"/>
        <v>42660.79896990741</v>
      </c>
      <c r="U3347">
        <f t="shared" si="260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61"/>
        <v>1</v>
      </c>
      <c r="P3348" s="9">
        <f t="shared" si="262"/>
        <v>9.75</v>
      </c>
      <c r="Q3348" s="11" t="s">
        <v>8323</v>
      </c>
      <c r="R3348" t="s">
        <v>8326</v>
      </c>
      <c r="S3348" s="15">
        <f t="shared" si="263"/>
        <v>42196.166874999995</v>
      </c>
      <c r="T3348" s="15">
        <f t="shared" si="264"/>
        <v>42256.166874999995</v>
      </c>
      <c r="U3348">
        <f t="shared" si="260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61"/>
        <v>4</v>
      </c>
      <c r="P3349" s="9">
        <f t="shared" si="262"/>
        <v>9.5</v>
      </c>
      <c r="Q3349" s="11" t="s">
        <v>8323</v>
      </c>
      <c r="R3349" t="s">
        <v>8326</v>
      </c>
      <c r="S3349" s="15">
        <f t="shared" si="263"/>
        <v>41975.124340277776</v>
      </c>
      <c r="T3349" s="15">
        <f t="shared" si="264"/>
        <v>42005.124340277776</v>
      </c>
      <c r="U3349">
        <f t="shared" si="260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61"/>
        <v>1</v>
      </c>
      <c r="P3350" s="9">
        <f t="shared" si="262"/>
        <v>18.5</v>
      </c>
      <c r="Q3350" s="11" t="s">
        <v>8323</v>
      </c>
      <c r="R3350" t="s">
        <v>8326</v>
      </c>
      <c r="S3350" s="15">
        <f t="shared" si="263"/>
        <v>42078.34520833334</v>
      </c>
      <c r="T3350" s="15">
        <f t="shared" si="264"/>
        <v>42133.166666666672</v>
      </c>
      <c r="U3350">
        <f t="shared" si="260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61"/>
        <v>0</v>
      </c>
      <c r="P3351" s="9">
        <f t="shared" si="262"/>
        <v>18</v>
      </c>
      <c r="Q3351" s="11" t="s">
        <v>8316</v>
      </c>
      <c r="R3351" t="s">
        <v>8344</v>
      </c>
      <c r="S3351" s="15">
        <f t="shared" si="263"/>
        <v>42164.615856481483</v>
      </c>
      <c r="T3351" s="15">
        <f t="shared" si="264"/>
        <v>42193.697916666672</v>
      </c>
      <c r="U3351">
        <f t="shared" si="260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61"/>
        <v>1</v>
      </c>
      <c r="P3352" s="9">
        <f t="shared" si="262"/>
        <v>12</v>
      </c>
      <c r="Q3352" s="11" t="s">
        <v>8308</v>
      </c>
      <c r="R3352" t="s">
        <v>8315</v>
      </c>
      <c r="S3352" s="15">
        <f t="shared" si="263"/>
        <v>42200.261793981481</v>
      </c>
      <c r="T3352" s="15">
        <f t="shared" si="264"/>
        <v>42230.261793981481</v>
      </c>
      <c r="U3352">
        <f t="shared" si="260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61"/>
        <v>0</v>
      </c>
      <c r="P3353" s="9">
        <f t="shared" si="262"/>
        <v>12</v>
      </c>
      <c r="Q3353" s="11" t="s">
        <v>8319</v>
      </c>
      <c r="R3353" t="s">
        <v>8345</v>
      </c>
      <c r="S3353" s="15">
        <f t="shared" si="263"/>
        <v>42034.75509259259</v>
      </c>
      <c r="T3353" s="15">
        <f t="shared" si="264"/>
        <v>42064.75509259259</v>
      </c>
      <c r="U3353">
        <f t="shared" si="260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61"/>
        <v>1</v>
      </c>
      <c r="P3354" s="9">
        <f t="shared" si="262"/>
        <v>9</v>
      </c>
      <c r="Q3354" s="11" t="s">
        <v>8311</v>
      </c>
      <c r="R3354" t="s">
        <v>8356</v>
      </c>
      <c r="S3354" s="15">
        <f t="shared" si="263"/>
        <v>41247.063576388886</v>
      </c>
      <c r="T3354" s="15">
        <f t="shared" si="264"/>
        <v>41277.063576388886</v>
      </c>
      <c r="U3354">
        <f t="shared" si="260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61"/>
        <v>1</v>
      </c>
      <c r="P3355" s="9">
        <f t="shared" si="262"/>
        <v>8.75</v>
      </c>
      <c r="Q3355" s="11" t="s">
        <v>8308</v>
      </c>
      <c r="R3355" t="s">
        <v>8342</v>
      </c>
      <c r="S3355" s="15">
        <f t="shared" si="263"/>
        <v>42753.678761574076</v>
      </c>
      <c r="T3355" s="15">
        <f t="shared" si="264"/>
        <v>42766.208333333328</v>
      </c>
      <c r="U3355">
        <f t="shared" si="260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61"/>
        <v>0</v>
      </c>
      <c r="P3356" s="9">
        <f t="shared" si="262"/>
        <v>11.67</v>
      </c>
      <c r="Q3356" s="11" t="s">
        <v>8319</v>
      </c>
      <c r="R3356" t="s">
        <v>8345</v>
      </c>
      <c r="S3356" s="15">
        <f t="shared" si="263"/>
        <v>41952.09175925926</v>
      </c>
      <c r="T3356" s="15">
        <f t="shared" si="264"/>
        <v>41982.09175925926</v>
      </c>
      <c r="U3356">
        <f t="shared" si="260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61"/>
        <v>0</v>
      </c>
      <c r="P3357" s="9">
        <f t="shared" si="262"/>
        <v>17.5</v>
      </c>
      <c r="Q3357" s="11" t="s">
        <v>8319</v>
      </c>
      <c r="R3357" t="s">
        <v>8345</v>
      </c>
      <c r="S3357" s="15">
        <f t="shared" si="263"/>
        <v>41876.683611111112</v>
      </c>
      <c r="T3357" s="15">
        <f t="shared" si="264"/>
        <v>41907.683611111112</v>
      </c>
      <c r="U3357">
        <f t="shared" si="260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61"/>
        <v>5</v>
      </c>
      <c r="P3358" s="9">
        <f t="shared" si="262"/>
        <v>11.67</v>
      </c>
      <c r="Q3358" s="11" t="s">
        <v>8313</v>
      </c>
      <c r="R3358" t="s">
        <v>8355</v>
      </c>
      <c r="S3358" s="15">
        <f t="shared" si="263"/>
        <v>42185.397673611107</v>
      </c>
      <c r="T3358" s="15">
        <f t="shared" si="264"/>
        <v>42244.508333333331</v>
      </c>
      <c r="U3358">
        <f t="shared" si="260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61"/>
        <v>1</v>
      </c>
      <c r="P3359" s="9">
        <f t="shared" si="262"/>
        <v>11.67</v>
      </c>
      <c r="Q3359" s="11" t="s">
        <v>8327</v>
      </c>
      <c r="R3359" t="s">
        <v>8330</v>
      </c>
      <c r="S3359" s="15">
        <f t="shared" si="263"/>
        <v>41869.534618055557</v>
      </c>
      <c r="T3359" s="15">
        <f t="shared" si="264"/>
        <v>41899.534618055557</v>
      </c>
      <c r="U3359">
        <f t="shared" si="260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61"/>
        <v>1</v>
      </c>
      <c r="P3360" s="9">
        <f t="shared" si="262"/>
        <v>8.75</v>
      </c>
      <c r="Q3360" s="11" t="s">
        <v>8327</v>
      </c>
      <c r="R3360" t="s">
        <v>8330</v>
      </c>
      <c r="S3360" s="15">
        <f t="shared" si="263"/>
        <v>41912.932430555556</v>
      </c>
      <c r="T3360" s="15">
        <f t="shared" si="264"/>
        <v>41942.932430555556</v>
      </c>
      <c r="U3360">
        <f t="shared" si="260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61"/>
        <v>0</v>
      </c>
      <c r="P3361" s="9">
        <f t="shared" si="262"/>
        <v>17.5</v>
      </c>
      <c r="Q3361" s="11" t="s">
        <v>8319</v>
      </c>
      <c r="R3361" t="s">
        <v>8345</v>
      </c>
      <c r="S3361" s="15">
        <f t="shared" si="263"/>
        <v>42089.724039351851</v>
      </c>
      <c r="T3361" s="15">
        <f t="shared" si="264"/>
        <v>42134.724039351851</v>
      </c>
      <c r="U3361">
        <f t="shared" si="260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61"/>
        <v>0</v>
      </c>
      <c r="P3362" s="9">
        <f t="shared" si="262"/>
        <v>8.75</v>
      </c>
      <c r="Q3362" s="11" t="s">
        <v>8311</v>
      </c>
      <c r="R3362" t="s">
        <v>8356</v>
      </c>
      <c r="S3362" s="15">
        <f t="shared" si="263"/>
        <v>41911.657430555555</v>
      </c>
      <c r="T3362" s="15">
        <f t="shared" si="264"/>
        <v>41932.088194444441</v>
      </c>
      <c r="U3362">
        <f t="shared" si="260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61"/>
        <v>2</v>
      </c>
      <c r="P3363" s="9">
        <f t="shared" si="262"/>
        <v>35</v>
      </c>
      <c r="Q3363" s="11" t="s">
        <v>8323</v>
      </c>
      <c r="R3363" t="s">
        <v>8326</v>
      </c>
      <c r="S3363" s="15">
        <f t="shared" si="263"/>
        <v>42233.362314814818</v>
      </c>
      <c r="T3363" s="15">
        <f t="shared" si="264"/>
        <v>42293.362314814818</v>
      </c>
      <c r="U3363">
        <f t="shared" si="260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61"/>
        <v>0</v>
      </c>
      <c r="P3364" s="9">
        <f t="shared" si="262"/>
        <v>17.5</v>
      </c>
      <c r="Q3364" s="11" t="s">
        <v>8323</v>
      </c>
      <c r="R3364" t="s">
        <v>8335</v>
      </c>
      <c r="S3364" s="15">
        <f t="shared" si="263"/>
        <v>42170.447013888886</v>
      </c>
      <c r="T3364" s="15">
        <f t="shared" si="264"/>
        <v>42200.447013888886</v>
      </c>
      <c r="U3364">
        <f t="shared" si="260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61"/>
        <v>2</v>
      </c>
      <c r="P3365" s="9">
        <f t="shared" si="262"/>
        <v>17.5</v>
      </c>
      <c r="Q3365" s="11" t="s">
        <v>8323</v>
      </c>
      <c r="R3365" t="s">
        <v>8335</v>
      </c>
      <c r="S3365" s="15">
        <f t="shared" si="263"/>
        <v>42079.857974537037</v>
      </c>
      <c r="T3365" s="15">
        <f t="shared" si="264"/>
        <v>42125.916666666672</v>
      </c>
      <c r="U3365">
        <f t="shared" si="260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61"/>
        <v>1</v>
      </c>
      <c r="P3366" s="9">
        <f t="shared" si="262"/>
        <v>34.950000000000003</v>
      </c>
      <c r="Q3366" s="11" t="s">
        <v>8323</v>
      </c>
      <c r="R3366" t="s">
        <v>8326</v>
      </c>
      <c r="S3366" s="15">
        <f t="shared" si="263"/>
        <v>42718.963599537034</v>
      </c>
      <c r="T3366" s="15">
        <f t="shared" si="264"/>
        <v>42748.961805555555</v>
      </c>
      <c r="U3366">
        <f t="shared" si="260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61"/>
        <v>1</v>
      </c>
      <c r="P3367" s="9">
        <f t="shared" si="262"/>
        <v>34</v>
      </c>
      <c r="Q3367" s="11" t="s">
        <v>8327</v>
      </c>
      <c r="R3367" t="s">
        <v>8330</v>
      </c>
      <c r="S3367" s="15">
        <f t="shared" si="263"/>
        <v>42341.59129629629</v>
      </c>
      <c r="T3367" s="15">
        <f t="shared" si="264"/>
        <v>42387.541666666672</v>
      </c>
      <c r="U3367">
        <f t="shared" si="260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61"/>
        <v>0</v>
      </c>
      <c r="P3368" s="9">
        <f t="shared" si="262"/>
        <v>8.5</v>
      </c>
      <c r="Q3368" s="11" t="s">
        <v>8316</v>
      </c>
      <c r="R3368" t="s">
        <v>8334</v>
      </c>
      <c r="S3368" s="15">
        <f t="shared" si="263"/>
        <v>41974.911087962959</v>
      </c>
      <c r="T3368" s="15">
        <f t="shared" si="264"/>
        <v>42014.332638888889</v>
      </c>
      <c r="U3368">
        <f t="shared" si="260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61"/>
        <v>1</v>
      </c>
      <c r="P3369" s="9">
        <f t="shared" si="262"/>
        <v>11.33</v>
      </c>
      <c r="Q3369" s="11" t="s">
        <v>8311</v>
      </c>
      <c r="R3369" t="s">
        <v>8356</v>
      </c>
      <c r="S3369" s="15">
        <f t="shared" si="263"/>
        <v>42172.958912037036</v>
      </c>
      <c r="T3369" s="15">
        <f t="shared" si="264"/>
        <v>42232.958912037036</v>
      </c>
      <c r="U3369">
        <f t="shared" si="260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61"/>
        <v>1</v>
      </c>
      <c r="P3370" s="9">
        <f t="shared" si="262"/>
        <v>16</v>
      </c>
      <c r="Q3370" s="11" t="s">
        <v>8311</v>
      </c>
      <c r="R3370" t="s">
        <v>8352</v>
      </c>
      <c r="S3370" s="15">
        <f t="shared" si="263"/>
        <v>42100.735937499994</v>
      </c>
      <c r="T3370" s="15">
        <f t="shared" si="264"/>
        <v>42134.959027777775</v>
      </c>
      <c r="U3370">
        <f t="shared" si="260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61"/>
        <v>2</v>
      </c>
      <c r="P3371" s="9">
        <f t="shared" si="262"/>
        <v>8</v>
      </c>
      <c r="Q3371" s="11" t="s">
        <v>8323</v>
      </c>
      <c r="R3371" t="s">
        <v>8326</v>
      </c>
      <c r="S3371" s="15">
        <f t="shared" si="263"/>
        <v>42230.08116898148</v>
      </c>
      <c r="T3371" s="15">
        <f t="shared" si="264"/>
        <v>42245.08116898148</v>
      </c>
      <c r="U3371">
        <f t="shared" si="260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61"/>
        <v>3</v>
      </c>
      <c r="P3372" s="9">
        <f t="shared" si="262"/>
        <v>10.67</v>
      </c>
      <c r="Q3372" s="11" t="s">
        <v>8323</v>
      </c>
      <c r="R3372" t="s">
        <v>8326</v>
      </c>
      <c r="S3372" s="15">
        <f t="shared" si="263"/>
        <v>42209.67288194444</v>
      </c>
      <c r="T3372" s="15">
        <f t="shared" si="264"/>
        <v>42223.625</v>
      </c>
      <c r="U3372">
        <f t="shared" si="260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61"/>
        <v>0</v>
      </c>
      <c r="P3373" s="9">
        <f t="shared" si="262"/>
        <v>10.33</v>
      </c>
      <c r="Q3373" s="11" t="s">
        <v>8321</v>
      </c>
      <c r="R3373" t="s">
        <v>8339</v>
      </c>
      <c r="S3373" s="15">
        <f t="shared" si="263"/>
        <v>41799.830613425926</v>
      </c>
      <c r="T3373" s="15">
        <f t="shared" si="264"/>
        <v>41823.125</v>
      </c>
      <c r="U3373">
        <f t="shared" si="260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61"/>
        <v>0</v>
      </c>
      <c r="P3374" s="9">
        <f t="shared" si="262"/>
        <v>15.5</v>
      </c>
      <c r="Q3374" s="11" t="s">
        <v>8308</v>
      </c>
      <c r="R3374" t="s">
        <v>8342</v>
      </c>
      <c r="S3374" s="15">
        <f t="shared" si="263"/>
        <v>42047.812523148154</v>
      </c>
      <c r="T3374" s="15">
        <f t="shared" si="264"/>
        <v>42071.636111111111</v>
      </c>
      <c r="U3374">
        <f t="shared" si="260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61"/>
        <v>0</v>
      </c>
      <c r="P3375" s="9">
        <f t="shared" si="262"/>
        <v>15</v>
      </c>
      <c r="Q3375" s="11" t="s">
        <v>8321</v>
      </c>
      <c r="R3375" t="s">
        <v>8337</v>
      </c>
      <c r="S3375" s="15">
        <f t="shared" si="263"/>
        <v>41875.077546296299</v>
      </c>
      <c r="T3375" s="15">
        <f t="shared" si="264"/>
        <v>41905.077546296299</v>
      </c>
      <c r="U3375">
        <f t="shared" si="260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61"/>
        <v>1</v>
      </c>
      <c r="P3376" s="9">
        <f t="shared" si="262"/>
        <v>10</v>
      </c>
      <c r="Q3376" s="11" t="s">
        <v>8321</v>
      </c>
      <c r="R3376" t="s">
        <v>8339</v>
      </c>
      <c r="S3376" s="15">
        <f t="shared" si="263"/>
        <v>41945.037789351853</v>
      </c>
      <c r="T3376" s="15">
        <f t="shared" si="264"/>
        <v>41998.208333333328</v>
      </c>
      <c r="U3376">
        <f t="shared" si="260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61"/>
        <v>1</v>
      </c>
      <c r="P3377" s="9">
        <f t="shared" si="262"/>
        <v>30</v>
      </c>
      <c r="Q3377" s="11" t="s">
        <v>8327</v>
      </c>
      <c r="R3377" t="s">
        <v>8328</v>
      </c>
      <c r="S3377" s="15">
        <f t="shared" si="263"/>
        <v>40877.25099537037</v>
      </c>
      <c r="T3377" s="15">
        <f t="shared" si="264"/>
        <v>40922.25099537037</v>
      </c>
      <c r="U3377">
        <f t="shared" si="260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61"/>
        <v>1</v>
      </c>
      <c r="P3378" s="9">
        <f t="shared" si="262"/>
        <v>15</v>
      </c>
      <c r="Q3378" s="11" t="s">
        <v>8327</v>
      </c>
      <c r="R3378" t="s">
        <v>8350</v>
      </c>
      <c r="S3378" s="15">
        <f t="shared" si="263"/>
        <v>41194.109340277777</v>
      </c>
      <c r="T3378" s="15">
        <f t="shared" si="264"/>
        <v>41254.151006944441</v>
      </c>
      <c r="U3378">
        <f t="shared" si="260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61"/>
        <v>1</v>
      </c>
      <c r="P3379" s="9">
        <f t="shared" si="262"/>
        <v>30</v>
      </c>
      <c r="Q3379" s="11" t="s">
        <v>8327</v>
      </c>
      <c r="R3379" t="s">
        <v>8350</v>
      </c>
      <c r="S3379" s="15">
        <f t="shared" si="263"/>
        <v>41802.94363425926</v>
      </c>
      <c r="T3379" s="15">
        <f t="shared" si="264"/>
        <v>41834.104166666664</v>
      </c>
      <c r="U3379">
        <f t="shared" si="260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61"/>
        <v>0</v>
      </c>
      <c r="P3380" s="9">
        <f t="shared" si="262"/>
        <v>30</v>
      </c>
      <c r="Q3380" s="11" t="s">
        <v>8319</v>
      </c>
      <c r="R3380" t="s">
        <v>8345</v>
      </c>
      <c r="S3380" s="15">
        <f t="shared" si="263"/>
        <v>42184.185844907406</v>
      </c>
      <c r="T3380" s="15">
        <f t="shared" si="264"/>
        <v>42219.185844907406</v>
      </c>
      <c r="U3380">
        <f t="shared" si="260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61"/>
        <v>1</v>
      </c>
      <c r="P3381" s="9">
        <f t="shared" si="262"/>
        <v>15</v>
      </c>
      <c r="Q3381" s="11" t="s">
        <v>8311</v>
      </c>
      <c r="R3381" t="s">
        <v>8352</v>
      </c>
      <c r="S3381" s="15">
        <f t="shared" si="263"/>
        <v>40682.884791666671</v>
      </c>
      <c r="T3381" s="15">
        <f t="shared" si="264"/>
        <v>40712.884791666671</v>
      </c>
      <c r="U3381">
        <f t="shared" si="260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61"/>
        <v>120</v>
      </c>
      <c r="P3382" s="9">
        <f t="shared" si="262"/>
        <v>7.5</v>
      </c>
      <c r="Q3382" s="11" t="s">
        <v>8313</v>
      </c>
      <c r="R3382" t="s">
        <v>8314</v>
      </c>
      <c r="S3382" s="15">
        <f t="shared" si="263"/>
        <v>42252.788900462961</v>
      </c>
      <c r="T3382" s="15">
        <f t="shared" si="264"/>
        <v>42282.788900462961</v>
      </c>
      <c r="U3382">
        <f t="shared" si="260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61"/>
        <v>0</v>
      </c>
      <c r="P3383" s="9">
        <f t="shared" si="262"/>
        <v>30</v>
      </c>
      <c r="Q3383" s="11" t="s">
        <v>8308</v>
      </c>
      <c r="R3383" t="s">
        <v>8342</v>
      </c>
      <c r="S3383" s="15">
        <f t="shared" si="263"/>
        <v>42179.653379629628</v>
      </c>
      <c r="T3383" s="15">
        <f t="shared" si="264"/>
        <v>42210.915972222225</v>
      </c>
      <c r="U3383">
        <f t="shared" si="260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61"/>
        <v>0</v>
      </c>
      <c r="P3384" s="9">
        <f t="shared" si="262"/>
        <v>15</v>
      </c>
      <c r="Q3384" s="11" t="s">
        <v>8319</v>
      </c>
      <c r="R3384" t="s">
        <v>8345</v>
      </c>
      <c r="S3384" s="15">
        <f t="shared" si="263"/>
        <v>41919.140706018516</v>
      </c>
      <c r="T3384" s="15">
        <f t="shared" si="264"/>
        <v>41949.182372685187</v>
      </c>
      <c r="U3384">
        <f t="shared" si="260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61"/>
        <v>1</v>
      </c>
      <c r="P3385" s="9">
        <f t="shared" si="262"/>
        <v>15</v>
      </c>
      <c r="Q3385" s="11" t="s">
        <v>8319</v>
      </c>
      <c r="R3385" t="s">
        <v>8357</v>
      </c>
      <c r="S3385" s="15">
        <f t="shared" si="263"/>
        <v>42258.297094907408</v>
      </c>
      <c r="T3385" s="15">
        <f t="shared" si="264"/>
        <v>42280.875</v>
      </c>
      <c r="U3385">
        <f t="shared" si="260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61"/>
        <v>5</v>
      </c>
      <c r="P3386" s="9">
        <f t="shared" si="262"/>
        <v>30</v>
      </c>
      <c r="Q3386" s="11" t="s">
        <v>8323</v>
      </c>
      <c r="R3386" t="s">
        <v>8326</v>
      </c>
      <c r="S3386" s="15">
        <f t="shared" si="263"/>
        <v>42709.546064814815</v>
      </c>
      <c r="T3386" s="15">
        <f t="shared" si="264"/>
        <v>42739.546064814815</v>
      </c>
      <c r="U3386">
        <f t="shared" si="260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61"/>
        <v>6</v>
      </c>
      <c r="P3387" s="9">
        <f t="shared" si="262"/>
        <v>15</v>
      </c>
      <c r="Q3387" s="11" t="s">
        <v>8323</v>
      </c>
      <c r="R3387" t="s">
        <v>8335</v>
      </c>
      <c r="S3387" s="15">
        <f t="shared" si="263"/>
        <v>42598.749155092592</v>
      </c>
      <c r="T3387" s="15">
        <f t="shared" si="264"/>
        <v>42643.749155092592</v>
      </c>
      <c r="U3387">
        <f t="shared" si="260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61"/>
        <v>0</v>
      </c>
      <c r="P3388" s="9">
        <f t="shared" si="262"/>
        <v>5.8</v>
      </c>
      <c r="Q3388" s="11" t="s">
        <v>8316</v>
      </c>
      <c r="R3388" t="s">
        <v>8334</v>
      </c>
      <c r="S3388" s="15">
        <f t="shared" si="263"/>
        <v>42412.934212962966</v>
      </c>
      <c r="T3388" s="15">
        <f t="shared" si="264"/>
        <v>42442.892546296294</v>
      </c>
      <c r="U3388">
        <f t="shared" si="260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61"/>
        <v>116</v>
      </c>
      <c r="P3389" s="9">
        <f t="shared" si="262"/>
        <v>7.25</v>
      </c>
      <c r="Q3389" s="11" t="s">
        <v>8327</v>
      </c>
      <c r="R3389" t="s">
        <v>8341</v>
      </c>
      <c r="S3389" s="15">
        <f t="shared" si="263"/>
        <v>41464.106087962966</v>
      </c>
      <c r="T3389" s="15">
        <f t="shared" si="264"/>
        <v>41485.106087962966</v>
      </c>
      <c r="U3389">
        <f t="shared" si="260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61"/>
        <v>0</v>
      </c>
      <c r="P3390" s="9">
        <f t="shared" si="262"/>
        <v>29</v>
      </c>
      <c r="Q3390" s="11" t="s">
        <v>8323</v>
      </c>
      <c r="R3390" t="s">
        <v>8326</v>
      </c>
      <c r="S3390" s="15">
        <f t="shared" si="263"/>
        <v>42359.725243055553</v>
      </c>
      <c r="T3390" s="15">
        <f t="shared" si="264"/>
        <v>42389.725243055553</v>
      </c>
      <c r="U3390">
        <f t="shared" si="260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61"/>
        <v>1</v>
      </c>
      <c r="P3391" s="9">
        <f t="shared" si="262"/>
        <v>7.25</v>
      </c>
      <c r="Q3391" s="11" t="s">
        <v>8323</v>
      </c>
      <c r="R3391" t="s">
        <v>8326</v>
      </c>
      <c r="S3391" s="15">
        <f t="shared" si="263"/>
        <v>42417.675879629634</v>
      </c>
      <c r="T3391" s="15">
        <f t="shared" si="264"/>
        <v>42475.686111111107</v>
      </c>
      <c r="U3391">
        <f t="shared" ref="U3391:U3454" si="265">YEAR(S3391)</f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61"/>
        <v>1</v>
      </c>
      <c r="P3392" s="9">
        <f t="shared" si="262"/>
        <v>28</v>
      </c>
      <c r="Q3392" s="11" t="s">
        <v>8308</v>
      </c>
      <c r="R3392" t="s">
        <v>8310</v>
      </c>
      <c r="S3392" s="15">
        <f t="shared" si="263"/>
        <v>42082.702800925923</v>
      </c>
      <c r="T3392" s="15">
        <f t="shared" si="264"/>
        <v>42112.702800925923</v>
      </c>
      <c r="U3392">
        <f t="shared" si="265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61"/>
        <v>1</v>
      </c>
      <c r="P3393" s="9">
        <f t="shared" si="262"/>
        <v>14</v>
      </c>
      <c r="Q3393" s="11" t="s">
        <v>8311</v>
      </c>
      <c r="R3393" t="s">
        <v>8349</v>
      </c>
      <c r="S3393" s="15">
        <f t="shared" si="263"/>
        <v>41481.996423611112</v>
      </c>
      <c r="T3393" s="15">
        <f t="shared" si="264"/>
        <v>41514.996423611112</v>
      </c>
      <c r="U3393">
        <f t="shared" si="265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61"/>
        <v>1</v>
      </c>
      <c r="P3394" s="9">
        <f t="shared" si="262"/>
        <v>6.75</v>
      </c>
      <c r="Q3394" s="11" t="s">
        <v>8323</v>
      </c>
      <c r="R3394" t="s">
        <v>8326</v>
      </c>
      <c r="S3394" s="15">
        <f t="shared" si="263"/>
        <v>41833.951516203706</v>
      </c>
      <c r="T3394" s="15">
        <f t="shared" si="264"/>
        <v>41863.951516203706</v>
      </c>
      <c r="U3394">
        <f t="shared" si="265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66">ROUND(E3395/D3395*100,0)</f>
        <v>0</v>
      </c>
      <c r="P3395" s="9">
        <f t="shared" ref="P3395:P3458" si="267">IFERROR(ROUND(E3395/L3395,2),0)</f>
        <v>13.01</v>
      </c>
      <c r="Q3395" s="11" t="s">
        <v>8319</v>
      </c>
      <c r="R3395" t="s">
        <v>8345</v>
      </c>
      <c r="S3395" s="15">
        <f t="shared" ref="S3395:S3458" si="268">(((J3395/60)/60)/24)+DATE(1970,1,1)</f>
        <v>41787.898240740738</v>
      </c>
      <c r="T3395" s="15">
        <f t="shared" ref="T3395:T3458" si="269">(((I3395/60)/60)/24)+DATE(1970,1,1)</f>
        <v>41817.898240740738</v>
      </c>
      <c r="U3395">
        <f t="shared" si="265"/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66"/>
        <v>0</v>
      </c>
      <c r="P3396" s="9">
        <f t="shared" si="267"/>
        <v>13</v>
      </c>
      <c r="Q3396" s="11" t="s">
        <v>8321</v>
      </c>
      <c r="R3396" t="s">
        <v>8339</v>
      </c>
      <c r="S3396" s="15">
        <f t="shared" si="268"/>
        <v>42038.824988425928</v>
      </c>
      <c r="T3396" s="15">
        <f t="shared" si="269"/>
        <v>42054.824988425928</v>
      </c>
      <c r="U3396">
        <f t="shared" si="265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66"/>
        <v>0</v>
      </c>
      <c r="P3397" s="9">
        <f t="shared" si="267"/>
        <v>13</v>
      </c>
      <c r="Q3397" s="11" t="s">
        <v>8308</v>
      </c>
      <c r="R3397" t="s">
        <v>8342</v>
      </c>
      <c r="S3397" s="15">
        <f t="shared" si="268"/>
        <v>42446.780162037037</v>
      </c>
      <c r="T3397" s="15">
        <f t="shared" si="269"/>
        <v>42476.780162037037</v>
      </c>
      <c r="U3397">
        <f t="shared" si="265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66"/>
        <v>0</v>
      </c>
      <c r="P3398" s="9">
        <f t="shared" si="267"/>
        <v>13</v>
      </c>
      <c r="Q3398" s="11" t="s">
        <v>8308</v>
      </c>
      <c r="R3398" t="s">
        <v>8310</v>
      </c>
      <c r="S3398" s="15">
        <f t="shared" si="268"/>
        <v>41855.784305555557</v>
      </c>
      <c r="T3398" s="15">
        <f t="shared" si="269"/>
        <v>41885.784305555557</v>
      </c>
      <c r="U3398">
        <f t="shared" si="265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66"/>
        <v>0</v>
      </c>
      <c r="P3399" s="9">
        <f t="shared" si="267"/>
        <v>13</v>
      </c>
      <c r="Q3399" s="11" t="s">
        <v>8311</v>
      </c>
      <c r="R3399" t="s">
        <v>8348</v>
      </c>
      <c r="S3399" s="15">
        <f t="shared" si="268"/>
        <v>42604.239629629628</v>
      </c>
      <c r="T3399" s="15">
        <f t="shared" si="269"/>
        <v>42634.239629629628</v>
      </c>
      <c r="U3399">
        <f t="shared" si="265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66"/>
        <v>0</v>
      </c>
      <c r="P3400" s="9">
        <f t="shared" si="267"/>
        <v>13</v>
      </c>
      <c r="Q3400" s="11" t="s">
        <v>8316</v>
      </c>
      <c r="R3400" t="s">
        <v>8344</v>
      </c>
      <c r="S3400" s="15">
        <f t="shared" si="268"/>
        <v>42529.969131944439</v>
      </c>
      <c r="T3400" s="15">
        <f t="shared" si="269"/>
        <v>42549.969131944439</v>
      </c>
      <c r="U3400">
        <f t="shared" si="265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66"/>
        <v>1</v>
      </c>
      <c r="P3401" s="9">
        <f t="shared" si="267"/>
        <v>13</v>
      </c>
      <c r="Q3401" s="11" t="s">
        <v>8316</v>
      </c>
      <c r="R3401" t="s">
        <v>8334</v>
      </c>
      <c r="S3401" s="15">
        <f t="shared" si="268"/>
        <v>40710.731180555551</v>
      </c>
      <c r="T3401" s="15">
        <f t="shared" si="269"/>
        <v>40740.731180555551</v>
      </c>
      <c r="U3401">
        <f t="shared" si="265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66"/>
        <v>0</v>
      </c>
      <c r="P3402" s="9">
        <f t="shared" si="267"/>
        <v>13</v>
      </c>
      <c r="Q3402" s="11" t="s">
        <v>8319</v>
      </c>
      <c r="R3402" t="s">
        <v>8345</v>
      </c>
      <c r="S3402" s="15">
        <f t="shared" si="268"/>
        <v>42180.18604166666</v>
      </c>
      <c r="T3402" s="15">
        <f t="shared" si="269"/>
        <v>42220.18604166666</v>
      </c>
      <c r="U3402">
        <f t="shared" si="265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66"/>
        <v>2</v>
      </c>
      <c r="P3403" s="9">
        <f t="shared" si="267"/>
        <v>13</v>
      </c>
      <c r="Q3403" s="11" t="s">
        <v>8319</v>
      </c>
      <c r="R3403" t="s">
        <v>8345</v>
      </c>
      <c r="S3403" s="15">
        <f t="shared" si="268"/>
        <v>42382.906527777777</v>
      </c>
      <c r="T3403" s="15">
        <f t="shared" si="269"/>
        <v>42442.864861111113</v>
      </c>
      <c r="U3403">
        <f t="shared" si="265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66"/>
        <v>0</v>
      </c>
      <c r="P3404" s="9">
        <f t="shared" si="267"/>
        <v>13</v>
      </c>
      <c r="Q3404" s="11" t="s">
        <v>8323</v>
      </c>
      <c r="R3404" t="s">
        <v>8324</v>
      </c>
      <c r="S3404" s="15">
        <f t="shared" si="268"/>
        <v>42062.680486111116</v>
      </c>
      <c r="T3404" s="15">
        <f t="shared" si="269"/>
        <v>42122.638819444444</v>
      </c>
      <c r="U3404">
        <f t="shared" si="265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66"/>
        <v>0</v>
      </c>
      <c r="P3405" s="9">
        <f t="shared" si="267"/>
        <v>6.5</v>
      </c>
      <c r="Q3405" s="11" t="s">
        <v>8323</v>
      </c>
      <c r="R3405" t="s">
        <v>8324</v>
      </c>
      <c r="S3405" s="15">
        <f t="shared" si="268"/>
        <v>41977.780104166668</v>
      </c>
      <c r="T3405" s="15">
        <f t="shared" si="269"/>
        <v>42037.780104166668</v>
      </c>
      <c r="U3405">
        <f t="shared" si="265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66"/>
        <v>0</v>
      </c>
      <c r="P3406" s="9">
        <f t="shared" si="267"/>
        <v>13</v>
      </c>
      <c r="Q3406" s="11" t="s">
        <v>8323</v>
      </c>
      <c r="R3406" t="s">
        <v>8326</v>
      </c>
      <c r="S3406" s="15">
        <f t="shared" si="268"/>
        <v>41848.84002314815</v>
      </c>
      <c r="T3406" s="15">
        <f t="shared" si="269"/>
        <v>41883.84002314815</v>
      </c>
      <c r="U3406">
        <f t="shared" si="265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66"/>
        <v>1</v>
      </c>
      <c r="P3407" s="9">
        <f t="shared" si="267"/>
        <v>13</v>
      </c>
      <c r="Q3407" s="11" t="s">
        <v>8323</v>
      </c>
      <c r="R3407" t="s">
        <v>8326</v>
      </c>
      <c r="S3407" s="15">
        <f t="shared" si="268"/>
        <v>42021.301192129627</v>
      </c>
      <c r="T3407" s="15">
        <f t="shared" si="269"/>
        <v>42051.301192129627</v>
      </c>
      <c r="U3407">
        <f t="shared" si="265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66"/>
        <v>0</v>
      </c>
      <c r="P3408" s="9">
        <f t="shared" si="267"/>
        <v>25</v>
      </c>
      <c r="Q3408" s="11" t="s">
        <v>8321</v>
      </c>
      <c r="R3408" t="s">
        <v>8339</v>
      </c>
      <c r="S3408" s="15">
        <f t="shared" si="268"/>
        <v>40800.6403587963</v>
      </c>
      <c r="T3408" s="15">
        <f t="shared" si="269"/>
        <v>40860.682025462964</v>
      </c>
      <c r="U3408">
        <f t="shared" si="265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66"/>
        <v>0</v>
      </c>
      <c r="P3409" s="9">
        <f t="shared" si="267"/>
        <v>12.5</v>
      </c>
      <c r="Q3409" s="11" t="s">
        <v>8321</v>
      </c>
      <c r="R3409" t="s">
        <v>8339</v>
      </c>
      <c r="S3409" s="15">
        <f t="shared" si="268"/>
        <v>41759.542534722219</v>
      </c>
      <c r="T3409" s="15">
        <f t="shared" si="269"/>
        <v>41791.166666666664</v>
      </c>
      <c r="U3409">
        <f t="shared" si="265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66"/>
        <v>1</v>
      </c>
      <c r="P3410" s="9">
        <f t="shared" si="267"/>
        <v>25</v>
      </c>
      <c r="Q3410" s="11" t="s">
        <v>8308</v>
      </c>
      <c r="R3410" t="s">
        <v>8342</v>
      </c>
      <c r="S3410" s="15">
        <f t="shared" si="268"/>
        <v>42276.046689814815</v>
      </c>
      <c r="T3410" s="15">
        <f t="shared" si="269"/>
        <v>42306.046689814815</v>
      </c>
      <c r="U3410">
        <f t="shared" si="265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66"/>
        <v>0</v>
      </c>
      <c r="P3411" s="9">
        <f t="shared" si="267"/>
        <v>25</v>
      </c>
      <c r="Q3411" s="11" t="s">
        <v>8327</v>
      </c>
      <c r="R3411" t="s">
        <v>8350</v>
      </c>
      <c r="S3411" s="15">
        <f t="shared" si="268"/>
        <v>41124.479722222226</v>
      </c>
      <c r="T3411" s="15">
        <f t="shared" si="269"/>
        <v>41154.479722222226</v>
      </c>
      <c r="U3411">
        <f t="shared" si="265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66"/>
        <v>13</v>
      </c>
      <c r="P3412" s="9">
        <f t="shared" si="267"/>
        <v>12.5</v>
      </c>
      <c r="Q3412" s="11" t="s">
        <v>8316</v>
      </c>
      <c r="R3412" t="s">
        <v>8334</v>
      </c>
      <c r="S3412" s="15">
        <f t="shared" si="268"/>
        <v>42440.820277777777</v>
      </c>
      <c r="T3412" s="15">
        <f t="shared" si="269"/>
        <v>42470.778611111105</v>
      </c>
      <c r="U3412">
        <f t="shared" si="265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66"/>
        <v>1</v>
      </c>
      <c r="P3413" s="9">
        <f t="shared" si="267"/>
        <v>25</v>
      </c>
      <c r="Q3413" s="11" t="s">
        <v>8316</v>
      </c>
      <c r="R3413" t="s">
        <v>8334</v>
      </c>
      <c r="S3413" s="15">
        <f t="shared" si="268"/>
        <v>42107.836435185185</v>
      </c>
      <c r="T3413" s="15">
        <f t="shared" si="269"/>
        <v>42137.836435185185</v>
      </c>
      <c r="U3413">
        <f t="shared" si="265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66"/>
        <v>0</v>
      </c>
      <c r="P3414" s="9">
        <f t="shared" si="267"/>
        <v>25</v>
      </c>
      <c r="Q3414" s="11" t="s">
        <v>8319</v>
      </c>
      <c r="R3414" t="s">
        <v>8345</v>
      </c>
      <c r="S3414" s="15">
        <f t="shared" si="268"/>
        <v>41938.804710648146</v>
      </c>
      <c r="T3414" s="15">
        <f t="shared" si="269"/>
        <v>41956.846377314811</v>
      </c>
      <c r="U3414">
        <f t="shared" si="265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66"/>
        <v>1</v>
      </c>
      <c r="P3415" s="9">
        <f t="shared" si="267"/>
        <v>25</v>
      </c>
      <c r="Q3415" s="11" t="s">
        <v>8327</v>
      </c>
      <c r="R3415" t="s">
        <v>8354</v>
      </c>
      <c r="S3415" s="15">
        <f t="shared" si="268"/>
        <v>40985.459803240738</v>
      </c>
      <c r="T3415" s="15">
        <f t="shared" si="269"/>
        <v>41015.666666666664</v>
      </c>
      <c r="U3415">
        <f t="shared" si="265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66"/>
        <v>2</v>
      </c>
      <c r="P3416" s="9">
        <f t="shared" si="267"/>
        <v>6.25</v>
      </c>
      <c r="Q3416" s="11" t="s">
        <v>8313</v>
      </c>
      <c r="R3416" t="s">
        <v>8314</v>
      </c>
      <c r="S3416" s="15">
        <f t="shared" si="268"/>
        <v>41820.752268518518</v>
      </c>
      <c r="T3416" s="15">
        <f t="shared" si="269"/>
        <v>41850.752268518518</v>
      </c>
      <c r="U3416">
        <f t="shared" si="265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66"/>
        <v>0</v>
      </c>
      <c r="P3417" s="9">
        <f t="shared" si="267"/>
        <v>25</v>
      </c>
      <c r="Q3417" s="11" t="s">
        <v>8313</v>
      </c>
      <c r="R3417" t="s">
        <v>8353</v>
      </c>
      <c r="S3417" s="15">
        <f t="shared" si="268"/>
        <v>42206.763217592597</v>
      </c>
      <c r="T3417" s="15">
        <f t="shared" si="269"/>
        <v>42236.763217592597</v>
      </c>
      <c r="U3417">
        <f t="shared" si="265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66"/>
        <v>0</v>
      </c>
      <c r="P3418" s="9">
        <f t="shared" si="267"/>
        <v>25</v>
      </c>
      <c r="Q3418" s="11" t="s">
        <v>8316</v>
      </c>
      <c r="R3418" t="s">
        <v>8334</v>
      </c>
      <c r="S3418" s="15">
        <f t="shared" si="268"/>
        <v>41843.772789351853</v>
      </c>
      <c r="T3418" s="15">
        <f t="shared" si="269"/>
        <v>41903.772789351853</v>
      </c>
      <c r="U3418">
        <f t="shared" si="265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66"/>
        <v>5</v>
      </c>
      <c r="P3419" s="9">
        <f t="shared" si="267"/>
        <v>8.33</v>
      </c>
      <c r="Q3419" s="11" t="s">
        <v>8316</v>
      </c>
      <c r="R3419" t="s">
        <v>8334</v>
      </c>
      <c r="S3419" s="15">
        <f t="shared" si="268"/>
        <v>42167.207071759258</v>
      </c>
      <c r="T3419" s="15">
        <f t="shared" si="269"/>
        <v>42197.207071759258</v>
      </c>
      <c r="U3419">
        <f t="shared" si="265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66"/>
        <v>0</v>
      </c>
      <c r="P3420" s="9">
        <f t="shared" si="267"/>
        <v>25</v>
      </c>
      <c r="Q3420" s="11" t="s">
        <v>8308</v>
      </c>
      <c r="R3420" t="s">
        <v>8342</v>
      </c>
      <c r="S3420" s="15">
        <f t="shared" si="268"/>
        <v>41954.722916666666</v>
      </c>
      <c r="T3420" s="15">
        <f t="shared" si="269"/>
        <v>42014.722916666666</v>
      </c>
      <c r="U3420">
        <f t="shared" si="265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66"/>
        <v>0</v>
      </c>
      <c r="P3421" s="9">
        <f t="shared" si="267"/>
        <v>25</v>
      </c>
      <c r="Q3421" s="11" t="s">
        <v>8308</v>
      </c>
      <c r="R3421" t="s">
        <v>8342</v>
      </c>
      <c r="S3421" s="15">
        <f t="shared" si="268"/>
        <v>42064.794490740736</v>
      </c>
      <c r="T3421" s="15">
        <f t="shared" si="269"/>
        <v>42094.752824074079</v>
      </c>
      <c r="U3421">
        <f t="shared" si="265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66"/>
        <v>1</v>
      </c>
      <c r="P3422" s="9">
        <f t="shared" si="267"/>
        <v>8.33</v>
      </c>
      <c r="Q3422" s="11" t="s">
        <v>8319</v>
      </c>
      <c r="R3422" t="s">
        <v>8345</v>
      </c>
      <c r="S3422" s="15">
        <f t="shared" si="268"/>
        <v>41760.10974537037</v>
      </c>
      <c r="T3422" s="15">
        <f t="shared" si="269"/>
        <v>41790.979166666664</v>
      </c>
      <c r="U3422">
        <f t="shared" si="265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66"/>
        <v>1</v>
      </c>
      <c r="P3423" s="9">
        <f t="shared" si="267"/>
        <v>25</v>
      </c>
      <c r="Q3423" s="11" t="s">
        <v>8319</v>
      </c>
      <c r="R3423" t="s">
        <v>8345</v>
      </c>
      <c r="S3423" s="15">
        <f t="shared" si="268"/>
        <v>42058.334027777775</v>
      </c>
      <c r="T3423" s="15">
        <f t="shared" si="269"/>
        <v>42088.292361111111</v>
      </c>
      <c r="U3423">
        <f t="shared" si="265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66"/>
        <v>1</v>
      </c>
      <c r="P3424" s="9">
        <f t="shared" si="267"/>
        <v>25</v>
      </c>
      <c r="Q3424" s="11" t="s">
        <v>8311</v>
      </c>
      <c r="R3424" t="s">
        <v>8356</v>
      </c>
      <c r="S3424" s="15">
        <f t="shared" si="268"/>
        <v>40927.036979166667</v>
      </c>
      <c r="T3424" s="15">
        <f t="shared" si="269"/>
        <v>40986.995312500003</v>
      </c>
      <c r="U3424">
        <f t="shared" si="265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66"/>
        <v>1</v>
      </c>
      <c r="P3425" s="9">
        <f t="shared" si="267"/>
        <v>12.5</v>
      </c>
      <c r="Q3425" s="11" t="s">
        <v>8323</v>
      </c>
      <c r="R3425" t="s">
        <v>8326</v>
      </c>
      <c r="S3425" s="15">
        <f t="shared" si="268"/>
        <v>41953.773090277777</v>
      </c>
      <c r="T3425" s="15">
        <f t="shared" si="269"/>
        <v>42013.083333333328</v>
      </c>
      <c r="U3425">
        <f t="shared" si="265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66"/>
        <v>0</v>
      </c>
      <c r="P3426" s="9">
        <f t="shared" si="267"/>
        <v>25</v>
      </c>
      <c r="Q3426" s="11" t="s">
        <v>8323</v>
      </c>
      <c r="R3426" t="s">
        <v>8326</v>
      </c>
      <c r="S3426" s="15">
        <f t="shared" si="268"/>
        <v>42210.439768518518</v>
      </c>
      <c r="T3426" s="15">
        <f t="shared" si="269"/>
        <v>42240.439768518518</v>
      </c>
      <c r="U3426">
        <f t="shared" si="265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66"/>
        <v>3</v>
      </c>
      <c r="P3427" s="9">
        <f t="shared" si="267"/>
        <v>12.5</v>
      </c>
      <c r="Q3427" s="11" t="s">
        <v>8323</v>
      </c>
      <c r="R3427" t="s">
        <v>8324</v>
      </c>
      <c r="S3427" s="15">
        <f t="shared" si="268"/>
        <v>42297.823113425926</v>
      </c>
      <c r="T3427" s="15">
        <f t="shared" si="269"/>
        <v>42327.864780092597</v>
      </c>
      <c r="U3427">
        <f t="shared" si="265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66"/>
        <v>0</v>
      </c>
      <c r="P3428" s="9">
        <f t="shared" si="267"/>
        <v>25</v>
      </c>
      <c r="Q3428" s="11" t="s">
        <v>8323</v>
      </c>
      <c r="R3428" t="s">
        <v>8324</v>
      </c>
      <c r="S3428" s="15">
        <f t="shared" si="268"/>
        <v>42207.795787037037</v>
      </c>
      <c r="T3428" s="15">
        <f t="shared" si="269"/>
        <v>42267.795787037037</v>
      </c>
      <c r="U3428">
        <f t="shared" si="265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66"/>
        <v>1</v>
      </c>
      <c r="P3429" s="9">
        <f t="shared" si="267"/>
        <v>12.5</v>
      </c>
      <c r="Q3429" s="11" t="s">
        <v>8323</v>
      </c>
      <c r="R3429" t="s">
        <v>8335</v>
      </c>
      <c r="S3429" s="15">
        <f t="shared" si="268"/>
        <v>41861.767094907409</v>
      </c>
      <c r="T3429" s="15">
        <f t="shared" si="269"/>
        <v>41882.767094907409</v>
      </c>
      <c r="U3429">
        <f t="shared" si="265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66"/>
        <v>1</v>
      </c>
      <c r="P3430" s="9">
        <f t="shared" si="267"/>
        <v>25</v>
      </c>
      <c r="Q3430" s="11" t="s">
        <v>8323</v>
      </c>
      <c r="R3430" t="s">
        <v>8326</v>
      </c>
      <c r="S3430" s="15">
        <f t="shared" si="268"/>
        <v>42164.299722222218</v>
      </c>
      <c r="T3430" s="15">
        <f t="shared" si="269"/>
        <v>42190.957638888889</v>
      </c>
      <c r="U3430">
        <f t="shared" si="265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66"/>
        <v>3</v>
      </c>
      <c r="P3431" s="9">
        <f t="shared" si="267"/>
        <v>25</v>
      </c>
      <c r="Q3431" s="11" t="s">
        <v>8323</v>
      </c>
      <c r="R3431" t="s">
        <v>8326</v>
      </c>
      <c r="S3431" s="15">
        <f t="shared" si="268"/>
        <v>42059.970729166671</v>
      </c>
      <c r="T3431" s="15">
        <f t="shared" si="269"/>
        <v>42089.929062499999</v>
      </c>
      <c r="U3431">
        <f t="shared" si="265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66"/>
        <v>5</v>
      </c>
      <c r="P3432" s="9">
        <f t="shared" si="267"/>
        <v>25</v>
      </c>
      <c r="Q3432" s="11" t="s">
        <v>8323</v>
      </c>
      <c r="R3432" t="s">
        <v>8335</v>
      </c>
      <c r="S3432" s="15">
        <f t="shared" si="268"/>
        <v>42756.018506944441</v>
      </c>
      <c r="T3432" s="15">
        <f t="shared" si="269"/>
        <v>42786.018506944441</v>
      </c>
      <c r="U3432">
        <f t="shared" si="265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66"/>
        <v>1</v>
      </c>
      <c r="P3433" s="9">
        <f t="shared" si="267"/>
        <v>25</v>
      </c>
      <c r="Q3433" s="11" t="s">
        <v>8323</v>
      </c>
      <c r="R3433" t="s">
        <v>8326</v>
      </c>
      <c r="S3433" s="15">
        <f t="shared" si="268"/>
        <v>42317.826377314821</v>
      </c>
      <c r="T3433" s="15">
        <f t="shared" si="269"/>
        <v>42357.826377314821</v>
      </c>
      <c r="U3433">
        <f t="shared" si="265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66"/>
        <v>1</v>
      </c>
      <c r="P3434" s="9">
        <f t="shared" si="267"/>
        <v>12.5</v>
      </c>
      <c r="Q3434" s="11" t="s">
        <v>8323</v>
      </c>
      <c r="R3434" t="s">
        <v>8326</v>
      </c>
      <c r="S3434" s="15">
        <f t="shared" si="268"/>
        <v>41830.267407407409</v>
      </c>
      <c r="T3434" s="15">
        <f t="shared" si="269"/>
        <v>41860.267407407409</v>
      </c>
      <c r="U3434">
        <f t="shared" si="265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66"/>
        <v>1</v>
      </c>
      <c r="P3435" s="9">
        <f t="shared" si="267"/>
        <v>25</v>
      </c>
      <c r="Q3435" s="11" t="s">
        <v>8323</v>
      </c>
      <c r="R3435" t="s">
        <v>8326</v>
      </c>
      <c r="S3435" s="15">
        <f t="shared" si="268"/>
        <v>42439.702314814815</v>
      </c>
      <c r="T3435" s="15">
        <f t="shared" si="269"/>
        <v>42468.774305555555</v>
      </c>
      <c r="U3435">
        <f t="shared" si="265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66"/>
        <v>0</v>
      </c>
      <c r="P3436" s="9">
        <f t="shared" si="267"/>
        <v>25</v>
      </c>
      <c r="Q3436" s="11" t="s">
        <v>8323</v>
      </c>
      <c r="R3436" t="s">
        <v>8326</v>
      </c>
      <c r="S3436" s="15">
        <f t="shared" si="268"/>
        <v>42243.790393518517</v>
      </c>
      <c r="T3436" s="15">
        <f t="shared" si="269"/>
        <v>42303.790393518517</v>
      </c>
      <c r="U3436">
        <f t="shared" si="265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66"/>
        <v>0</v>
      </c>
      <c r="P3437" s="9">
        <f t="shared" si="267"/>
        <v>25</v>
      </c>
      <c r="Q3437" s="11" t="s">
        <v>8323</v>
      </c>
      <c r="R3437" t="s">
        <v>8326</v>
      </c>
      <c r="S3437" s="15">
        <f t="shared" si="268"/>
        <v>42479.039212962962</v>
      </c>
      <c r="T3437" s="15">
        <f t="shared" si="269"/>
        <v>42509.039212962962</v>
      </c>
      <c r="U3437">
        <f t="shared" si="265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66"/>
        <v>2</v>
      </c>
      <c r="P3438" s="9">
        <f t="shared" si="267"/>
        <v>4.8</v>
      </c>
      <c r="Q3438" s="11" t="s">
        <v>8321</v>
      </c>
      <c r="R3438" t="s">
        <v>8339</v>
      </c>
      <c r="S3438" s="15">
        <f t="shared" si="268"/>
        <v>41513.107256944444</v>
      </c>
      <c r="T3438" s="15">
        <f t="shared" si="269"/>
        <v>41528.107256944444</v>
      </c>
      <c r="U3438">
        <f t="shared" si="265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66"/>
        <v>0</v>
      </c>
      <c r="P3439" s="9">
        <f t="shared" si="267"/>
        <v>2.67</v>
      </c>
      <c r="Q3439" s="11" t="s">
        <v>8323</v>
      </c>
      <c r="R3439" t="s">
        <v>8324</v>
      </c>
      <c r="S3439" s="15">
        <f t="shared" si="268"/>
        <v>42097.649224537032</v>
      </c>
      <c r="T3439" s="15">
        <f t="shared" si="269"/>
        <v>42157.649224537032</v>
      </c>
      <c r="U3439">
        <f t="shared" si="265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66"/>
        <v>5</v>
      </c>
      <c r="P3440" s="9">
        <f t="shared" si="267"/>
        <v>5.75</v>
      </c>
      <c r="Q3440" s="11" t="s">
        <v>8323</v>
      </c>
      <c r="R3440" t="s">
        <v>8326</v>
      </c>
      <c r="S3440" s="15">
        <f t="shared" si="268"/>
        <v>41811.555462962962</v>
      </c>
      <c r="T3440" s="15">
        <f t="shared" si="269"/>
        <v>41812.875</v>
      </c>
      <c r="U3440">
        <f t="shared" si="265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66"/>
        <v>2</v>
      </c>
      <c r="P3441" s="9">
        <f t="shared" si="267"/>
        <v>5.75</v>
      </c>
      <c r="Q3441" s="11" t="s">
        <v>8323</v>
      </c>
      <c r="R3441" t="s">
        <v>8326</v>
      </c>
      <c r="S3441" s="15">
        <f t="shared" si="268"/>
        <v>41879.043530092589</v>
      </c>
      <c r="T3441" s="15">
        <f t="shared" si="269"/>
        <v>41909.043530092589</v>
      </c>
      <c r="U3441">
        <f t="shared" si="265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66"/>
        <v>1</v>
      </c>
      <c r="P3442" s="9">
        <f t="shared" si="267"/>
        <v>22</v>
      </c>
      <c r="Q3442" s="11" t="s">
        <v>8327</v>
      </c>
      <c r="R3442" t="s">
        <v>8330</v>
      </c>
      <c r="S3442" s="15">
        <f t="shared" si="268"/>
        <v>42286.861493055556</v>
      </c>
      <c r="T3442" s="15">
        <f t="shared" si="269"/>
        <v>42316.90315972222</v>
      </c>
      <c r="U3442">
        <f t="shared" si="265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66"/>
        <v>0</v>
      </c>
      <c r="P3443" s="9">
        <f t="shared" si="267"/>
        <v>7.33</v>
      </c>
      <c r="Q3443" s="11" t="s">
        <v>8323</v>
      </c>
      <c r="R3443" t="s">
        <v>8324</v>
      </c>
      <c r="S3443" s="15">
        <f t="shared" si="268"/>
        <v>42409.571284722217</v>
      </c>
      <c r="T3443" s="15">
        <f t="shared" si="269"/>
        <v>42439.571284722217</v>
      </c>
      <c r="U3443">
        <f t="shared" si="265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66"/>
        <v>1</v>
      </c>
      <c r="P3444" s="9">
        <f t="shared" si="267"/>
        <v>7</v>
      </c>
      <c r="Q3444" s="11" t="s">
        <v>8311</v>
      </c>
      <c r="R3444" t="s">
        <v>8352</v>
      </c>
      <c r="S3444" s="15">
        <f t="shared" si="268"/>
        <v>41456.981215277774</v>
      </c>
      <c r="T3444" s="15">
        <f t="shared" si="269"/>
        <v>41486.981215277774</v>
      </c>
      <c r="U3444">
        <f t="shared" si="265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66"/>
        <v>0</v>
      </c>
      <c r="P3445" s="9">
        <f t="shared" si="267"/>
        <v>10.5</v>
      </c>
      <c r="Q3445" s="11" t="s">
        <v>8327</v>
      </c>
      <c r="R3445" t="s">
        <v>8350</v>
      </c>
      <c r="S3445" s="15">
        <f t="shared" si="268"/>
        <v>42429.84956018519</v>
      </c>
      <c r="T3445" s="15">
        <f t="shared" si="269"/>
        <v>42459.807893518519</v>
      </c>
      <c r="U3445">
        <f t="shared" si="265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66"/>
        <v>1</v>
      </c>
      <c r="P3446" s="9">
        <f t="shared" si="267"/>
        <v>3</v>
      </c>
      <c r="Q3446" s="11" t="s">
        <v>8316</v>
      </c>
      <c r="R3446" t="s">
        <v>8334</v>
      </c>
      <c r="S3446" s="15">
        <f t="shared" si="268"/>
        <v>41250.025902777779</v>
      </c>
      <c r="T3446" s="15">
        <f t="shared" si="269"/>
        <v>41280.025902777779</v>
      </c>
      <c r="U3446">
        <f t="shared" si="265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66"/>
        <v>0</v>
      </c>
      <c r="P3447" s="9">
        <f t="shared" si="267"/>
        <v>10.5</v>
      </c>
      <c r="Q3447" s="11" t="s">
        <v>8316</v>
      </c>
      <c r="R3447" t="s">
        <v>8344</v>
      </c>
      <c r="S3447" s="15">
        <f t="shared" si="268"/>
        <v>42496.264965277776</v>
      </c>
      <c r="T3447" s="15">
        <f t="shared" si="269"/>
        <v>42526.264965277776</v>
      </c>
      <c r="U3447">
        <f t="shared" si="265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66"/>
        <v>1</v>
      </c>
      <c r="P3448" s="9">
        <f t="shared" si="267"/>
        <v>10.5</v>
      </c>
      <c r="Q3448" s="11" t="s">
        <v>8319</v>
      </c>
      <c r="R3448" t="s">
        <v>8345</v>
      </c>
      <c r="S3448" s="15">
        <f t="shared" si="268"/>
        <v>42382.130833333329</v>
      </c>
      <c r="T3448" s="15">
        <f t="shared" si="269"/>
        <v>42412.130833333329</v>
      </c>
      <c r="U3448">
        <f t="shared" si="265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66"/>
        <v>1</v>
      </c>
      <c r="P3449" s="9">
        <f t="shared" si="267"/>
        <v>7</v>
      </c>
      <c r="Q3449" s="11" t="s">
        <v>8323</v>
      </c>
      <c r="R3449" t="s">
        <v>8326</v>
      </c>
      <c r="S3449" s="15">
        <f t="shared" si="268"/>
        <v>41831.742962962962</v>
      </c>
      <c r="T3449" s="15">
        <f t="shared" si="269"/>
        <v>41860.125</v>
      </c>
      <c r="U3449">
        <f t="shared" si="265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66"/>
        <v>0</v>
      </c>
      <c r="P3450" s="9">
        <f t="shared" si="267"/>
        <v>10.5</v>
      </c>
      <c r="Q3450" s="11" t="s">
        <v>8323</v>
      </c>
      <c r="R3450" t="s">
        <v>8326</v>
      </c>
      <c r="S3450" s="15">
        <f t="shared" si="268"/>
        <v>41745.891319444447</v>
      </c>
      <c r="T3450" s="15">
        <f t="shared" si="269"/>
        <v>41767.891319444447</v>
      </c>
      <c r="U3450">
        <f t="shared" si="265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66"/>
        <v>0</v>
      </c>
      <c r="P3451" s="9">
        <f t="shared" si="267"/>
        <v>10.5</v>
      </c>
      <c r="Q3451" s="11" t="s">
        <v>8323</v>
      </c>
      <c r="R3451" t="s">
        <v>8326</v>
      </c>
      <c r="S3451" s="15">
        <f t="shared" si="268"/>
        <v>42559.474004629628</v>
      </c>
      <c r="T3451" s="15">
        <f t="shared" si="269"/>
        <v>42619.474004629628</v>
      </c>
      <c r="U3451">
        <f t="shared" si="265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66"/>
        <v>0</v>
      </c>
      <c r="P3452" s="9">
        <f t="shared" si="267"/>
        <v>7</v>
      </c>
      <c r="Q3452" s="11" t="s">
        <v>8323</v>
      </c>
      <c r="R3452" t="s">
        <v>8326</v>
      </c>
      <c r="S3452" s="15">
        <f t="shared" si="268"/>
        <v>41995.084074074075</v>
      </c>
      <c r="T3452" s="15">
        <f t="shared" si="269"/>
        <v>42024.802777777775</v>
      </c>
      <c r="U3452">
        <f t="shared" si="265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66"/>
        <v>0</v>
      </c>
      <c r="P3453" s="9">
        <f t="shared" si="267"/>
        <v>20</v>
      </c>
      <c r="Q3453" s="11" t="s">
        <v>8321</v>
      </c>
      <c r="R3453" t="s">
        <v>8325</v>
      </c>
      <c r="S3453" s="15">
        <f t="shared" si="268"/>
        <v>42202.594293981485</v>
      </c>
      <c r="T3453" s="15">
        <f t="shared" si="269"/>
        <v>42232.587974537033</v>
      </c>
      <c r="U3453">
        <f t="shared" si="265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66"/>
        <v>1</v>
      </c>
      <c r="P3454" s="9">
        <f t="shared" si="267"/>
        <v>20</v>
      </c>
      <c r="Q3454" s="11" t="s">
        <v>8308</v>
      </c>
      <c r="R3454" t="s">
        <v>8342</v>
      </c>
      <c r="S3454" s="15">
        <f t="shared" si="268"/>
        <v>42340.847361111111</v>
      </c>
      <c r="T3454" s="15">
        <f t="shared" si="269"/>
        <v>42370.847361111111</v>
      </c>
      <c r="U3454">
        <f t="shared" si="265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66"/>
        <v>0</v>
      </c>
      <c r="P3455" s="9">
        <f t="shared" si="267"/>
        <v>10</v>
      </c>
      <c r="Q3455" s="11" t="s">
        <v>8308</v>
      </c>
      <c r="R3455" t="s">
        <v>8342</v>
      </c>
      <c r="S3455" s="15">
        <f t="shared" si="268"/>
        <v>42545.705266203702</v>
      </c>
      <c r="T3455" s="15">
        <f t="shared" si="269"/>
        <v>42582.666666666672</v>
      </c>
      <c r="U3455">
        <f t="shared" ref="U3455:U3518" si="270">YEAR(S3455)</f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66"/>
        <v>1</v>
      </c>
      <c r="P3456" s="9">
        <f t="shared" si="267"/>
        <v>10</v>
      </c>
      <c r="Q3456" s="11" t="s">
        <v>8327</v>
      </c>
      <c r="R3456" t="s">
        <v>8328</v>
      </c>
      <c r="S3456" s="15">
        <f t="shared" si="268"/>
        <v>40981.802615740737</v>
      </c>
      <c r="T3456" s="15">
        <f t="shared" si="269"/>
        <v>41041.104861111111</v>
      </c>
      <c r="U3456">
        <f t="shared" si="270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66"/>
        <v>1</v>
      </c>
      <c r="P3457" s="9">
        <f t="shared" si="267"/>
        <v>20</v>
      </c>
      <c r="Q3457" s="11" t="s">
        <v>8316</v>
      </c>
      <c r="R3457" t="s">
        <v>8344</v>
      </c>
      <c r="S3457" s="15">
        <f t="shared" si="268"/>
        <v>41821.407187500001</v>
      </c>
      <c r="T3457" s="15">
        <f t="shared" si="269"/>
        <v>41851.407187500001</v>
      </c>
      <c r="U3457">
        <f t="shared" si="270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66"/>
        <v>4</v>
      </c>
      <c r="P3458" s="9">
        <f t="shared" si="267"/>
        <v>20</v>
      </c>
      <c r="Q3458" s="11" t="s">
        <v>8313</v>
      </c>
      <c r="R3458" t="s">
        <v>8355</v>
      </c>
      <c r="S3458" s="15">
        <f t="shared" si="268"/>
        <v>42170.996527777781</v>
      </c>
      <c r="T3458" s="15">
        <f t="shared" si="269"/>
        <v>42185.996527777781</v>
      </c>
      <c r="U3458">
        <f t="shared" si="270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71">ROUND(E3459/D3459*100,0)</f>
        <v>0</v>
      </c>
      <c r="P3459" s="9">
        <f t="shared" ref="P3459:P3522" si="272">IFERROR(ROUND(E3459/L3459,2),0)</f>
        <v>20</v>
      </c>
      <c r="Q3459" s="11" t="s">
        <v>8327</v>
      </c>
      <c r="R3459" t="s">
        <v>8330</v>
      </c>
      <c r="S3459" s="15">
        <f t="shared" ref="S3459:S3522" si="273">(((J3459/60)/60)/24)+DATE(1970,1,1)</f>
        <v>41884.874328703707</v>
      </c>
      <c r="T3459" s="15">
        <f t="shared" ref="T3459:T3522" si="274">(((I3459/60)/60)/24)+DATE(1970,1,1)</f>
        <v>41914.874328703707</v>
      </c>
      <c r="U3459">
        <f t="shared" si="270"/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71"/>
        <v>0</v>
      </c>
      <c r="P3460" s="9">
        <f t="shared" si="272"/>
        <v>20</v>
      </c>
      <c r="Q3460" s="11" t="s">
        <v>8323</v>
      </c>
      <c r="R3460" t="s">
        <v>8326</v>
      </c>
      <c r="S3460" s="15">
        <f t="shared" si="273"/>
        <v>41831.675034722226</v>
      </c>
      <c r="T3460" s="15">
        <f t="shared" si="274"/>
        <v>41891.675034722226</v>
      </c>
      <c r="U3460">
        <f t="shared" si="270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71"/>
        <v>0</v>
      </c>
      <c r="P3461" s="9">
        <f t="shared" si="272"/>
        <v>20</v>
      </c>
      <c r="Q3461" s="11" t="s">
        <v>8323</v>
      </c>
      <c r="R3461" t="s">
        <v>8326</v>
      </c>
      <c r="S3461" s="15">
        <f t="shared" si="273"/>
        <v>41929.266215277778</v>
      </c>
      <c r="T3461" s="15">
        <f t="shared" si="274"/>
        <v>41968.823611111111</v>
      </c>
      <c r="U3461">
        <f t="shared" si="270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71"/>
        <v>13</v>
      </c>
      <c r="P3462" s="9">
        <f t="shared" si="272"/>
        <v>10</v>
      </c>
      <c r="Q3462" s="11" t="s">
        <v>8323</v>
      </c>
      <c r="R3462" t="s">
        <v>8326</v>
      </c>
      <c r="S3462" s="15">
        <f t="shared" si="273"/>
        <v>42122.693159722221</v>
      </c>
      <c r="T3462" s="15">
        <f t="shared" si="274"/>
        <v>42152.693159722221</v>
      </c>
      <c r="U3462">
        <f t="shared" si="270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71"/>
        <v>0</v>
      </c>
      <c r="P3463" s="9">
        <f t="shared" si="272"/>
        <v>10</v>
      </c>
      <c r="Q3463" s="11" t="s">
        <v>8323</v>
      </c>
      <c r="R3463" t="s">
        <v>8326</v>
      </c>
      <c r="S3463" s="15">
        <f t="shared" si="273"/>
        <v>42065.190694444449</v>
      </c>
      <c r="T3463" s="15">
        <f t="shared" si="274"/>
        <v>42090.149027777778</v>
      </c>
      <c r="U3463">
        <f t="shared" si="270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71"/>
        <v>0</v>
      </c>
      <c r="P3464" s="9">
        <f t="shared" si="272"/>
        <v>20</v>
      </c>
      <c r="Q3464" s="11" t="s">
        <v>8323</v>
      </c>
      <c r="R3464" t="s">
        <v>8326</v>
      </c>
      <c r="S3464" s="15">
        <f t="shared" si="273"/>
        <v>42039.194988425923</v>
      </c>
      <c r="T3464" s="15">
        <f t="shared" si="274"/>
        <v>42099.153321759266</v>
      </c>
      <c r="U3464">
        <f t="shared" si="270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71"/>
        <v>0</v>
      </c>
      <c r="P3465" s="9">
        <f t="shared" si="272"/>
        <v>3.8</v>
      </c>
      <c r="Q3465" s="11" t="s">
        <v>8308</v>
      </c>
      <c r="R3465" t="s">
        <v>8315</v>
      </c>
      <c r="S3465" s="15">
        <f t="shared" si="273"/>
        <v>42272.713171296295</v>
      </c>
      <c r="T3465" s="15">
        <f t="shared" si="274"/>
        <v>42332.754837962959</v>
      </c>
      <c r="U3465">
        <f t="shared" si="270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71"/>
        <v>8</v>
      </c>
      <c r="P3466" s="9">
        <f t="shared" si="272"/>
        <v>4.75</v>
      </c>
      <c r="Q3466" s="11" t="s">
        <v>8323</v>
      </c>
      <c r="R3466" t="s">
        <v>8326</v>
      </c>
      <c r="S3466" s="15">
        <f t="shared" si="273"/>
        <v>42002.54488425926</v>
      </c>
      <c r="T3466" s="15">
        <f t="shared" si="274"/>
        <v>42032.54488425926</v>
      </c>
      <c r="U3466">
        <f t="shared" si="270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71"/>
        <v>0</v>
      </c>
      <c r="P3467" s="9">
        <f t="shared" si="272"/>
        <v>3</v>
      </c>
      <c r="Q3467" s="11" t="s">
        <v>8308</v>
      </c>
      <c r="R3467" t="s">
        <v>8342</v>
      </c>
      <c r="S3467" s="15">
        <f t="shared" si="273"/>
        <v>42759.593310185184</v>
      </c>
      <c r="T3467" s="15">
        <f t="shared" si="274"/>
        <v>42819.55164351852</v>
      </c>
      <c r="U3467">
        <f t="shared" si="270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71"/>
        <v>0</v>
      </c>
      <c r="P3468" s="9">
        <f t="shared" si="272"/>
        <v>18</v>
      </c>
      <c r="Q3468" s="11" t="s">
        <v>8327</v>
      </c>
      <c r="R3468" t="s">
        <v>8330</v>
      </c>
      <c r="S3468" s="15">
        <f t="shared" si="273"/>
        <v>42792.843969907408</v>
      </c>
      <c r="T3468" s="15">
        <f t="shared" si="274"/>
        <v>42852.802303240736</v>
      </c>
      <c r="U3468">
        <f t="shared" si="270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71"/>
        <v>0</v>
      </c>
      <c r="P3469" s="9">
        <f t="shared" si="272"/>
        <v>5.67</v>
      </c>
      <c r="Q3469" s="11" t="s">
        <v>8321</v>
      </c>
      <c r="R3469" t="s">
        <v>8325</v>
      </c>
      <c r="S3469" s="15">
        <f t="shared" si="273"/>
        <v>41899.792037037041</v>
      </c>
      <c r="T3469" s="15">
        <f t="shared" si="274"/>
        <v>41929.792037037041</v>
      </c>
      <c r="U3469">
        <f t="shared" si="270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71"/>
        <v>0</v>
      </c>
      <c r="P3470" s="9">
        <f t="shared" si="272"/>
        <v>5.67</v>
      </c>
      <c r="Q3470" s="11" t="s">
        <v>8319</v>
      </c>
      <c r="R3470" t="s">
        <v>8345</v>
      </c>
      <c r="S3470" s="15">
        <f t="shared" si="273"/>
        <v>42027.353738425925</v>
      </c>
      <c r="T3470" s="15">
        <f t="shared" si="274"/>
        <v>42057.353738425925</v>
      </c>
      <c r="U3470">
        <f t="shared" si="270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71"/>
        <v>2</v>
      </c>
      <c r="P3471" s="9">
        <f t="shared" si="272"/>
        <v>5.33</v>
      </c>
      <c r="Q3471" s="11" t="s">
        <v>8316</v>
      </c>
      <c r="R3471" t="s">
        <v>8334</v>
      </c>
      <c r="S3471" s="15">
        <f t="shared" si="273"/>
        <v>40619.097210648149</v>
      </c>
      <c r="T3471" s="15">
        <f t="shared" si="274"/>
        <v>40657.290972222225</v>
      </c>
      <c r="U3471">
        <f t="shared" si="270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71"/>
        <v>0</v>
      </c>
      <c r="P3472" s="9">
        <f t="shared" si="272"/>
        <v>16</v>
      </c>
      <c r="Q3472" s="11" t="s">
        <v>8323</v>
      </c>
      <c r="R3472" t="s">
        <v>8326</v>
      </c>
      <c r="S3472" s="15">
        <f t="shared" si="273"/>
        <v>42169.958506944444</v>
      </c>
      <c r="T3472" s="15">
        <f t="shared" si="274"/>
        <v>42199.958506944444</v>
      </c>
      <c r="U3472">
        <f t="shared" si="270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71"/>
        <v>0</v>
      </c>
      <c r="P3473" s="9">
        <f t="shared" si="272"/>
        <v>7.5</v>
      </c>
      <c r="Q3473" s="11" t="s">
        <v>8308</v>
      </c>
      <c r="R3473" t="s">
        <v>8310</v>
      </c>
      <c r="S3473" s="15">
        <f t="shared" si="273"/>
        <v>41803.116053240738</v>
      </c>
      <c r="T3473" s="15">
        <f t="shared" si="274"/>
        <v>41863.116053240738</v>
      </c>
      <c r="U3473">
        <f t="shared" si="270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71"/>
        <v>1</v>
      </c>
      <c r="P3474" s="9">
        <f t="shared" si="272"/>
        <v>15</v>
      </c>
      <c r="Q3474" s="11" t="s">
        <v>8346</v>
      </c>
      <c r="R3474" t="s">
        <v>8347</v>
      </c>
      <c r="S3474" s="15">
        <f t="shared" si="273"/>
        <v>42775.172824074078</v>
      </c>
      <c r="T3474" s="15">
        <f t="shared" si="274"/>
        <v>42800.172824074078</v>
      </c>
      <c r="U3474">
        <f t="shared" si="270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71"/>
        <v>0</v>
      </c>
      <c r="P3475" s="9">
        <f t="shared" si="272"/>
        <v>7.5</v>
      </c>
      <c r="Q3475" s="11" t="s">
        <v>8316</v>
      </c>
      <c r="R3475" t="s">
        <v>8334</v>
      </c>
      <c r="S3475" s="15">
        <f t="shared" si="273"/>
        <v>41845.866793981484</v>
      </c>
      <c r="T3475" s="15">
        <f t="shared" si="274"/>
        <v>41875.866793981484</v>
      </c>
      <c r="U3475">
        <f t="shared" si="270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71"/>
        <v>0</v>
      </c>
      <c r="P3476" s="9">
        <f t="shared" si="272"/>
        <v>5</v>
      </c>
      <c r="Q3476" s="11" t="s">
        <v>8311</v>
      </c>
      <c r="R3476" t="s">
        <v>8348</v>
      </c>
      <c r="S3476" s="15">
        <f t="shared" si="273"/>
        <v>42297.432951388888</v>
      </c>
      <c r="T3476" s="15">
        <f t="shared" si="274"/>
        <v>42350.416666666672</v>
      </c>
      <c r="U3476">
        <f t="shared" si="270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71"/>
        <v>1</v>
      </c>
      <c r="P3477" s="9">
        <f t="shared" si="272"/>
        <v>7.5</v>
      </c>
      <c r="Q3477" s="11" t="s">
        <v>8311</v>
      </c>
      <c r="R3477" t="s">
        <v>8348</v>
      </c>
      <c r="S3477" s="15">
        <f t="shared" si="273"/>
        <v>41838.536782407406</v>
      </c>
      <c r="T3477" s="15">
        <f t="shared" si="274"/>
        <v>41863.536782407406</v>
      </c>
      <c r="U3477">
        <f t="shared" si="270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71"/>
        <v>0</v>
      </c>
      <c r="P3478" s="9">
        <f t="shared" si="272"/>
        <v>7.5</v>
      </c>
      <c r="Q3478" s="11" t="s">
        <v>8311</v>
      </c>
      <c r="R3478" t="s">
        <v>8348</v>
      </c>
      <c r="S3478" s="15">
        <f t="shared" si="273"/>
        <v>42258.780324074076</v>
      </c>
      <c r="T3478" s="15">
        <f t="shared" si="274"/>
        <v>42288.780324074076</v>
      </c>
      <c r="U3478">
        <f t="shared" si="270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71"/>
        <v>1</v>
      </c>
      <c r="P3479" s="9">
        <f t="shared" si="272"/>
        <v>15</v>
      </c>
      <c r="Q3479" s="11" t="s">
        <v>8311</v>
      </c>
      <c r="R3479" t="s">
        <v>8348</v>
      </c>
      <c r="S3479" s="15">
        <f t="shared" si="273"/>
        <v>42463.866666666669</v>
      </c>
      <c r="T3479" s="15">
        <f t="shared" si="274"/>
        <v>42484.915972222225</v>
      </c>
      <c r="U3479">
        <f t="shared" si="270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71"/>
        <v>0</v>
      </c>
      <c r="P3480" s="9">
        <f t="shared" si="272"/>
        <v>15</v>
      </c>
      <c r="Q3480" s="11" t="s">
        <v>8313</v>
      </c>
      <c r="R3480" t="s">
        <v>8351</v>
      </c>
      <c r="S3480" s="15">
        <f t="shared" si="273"/>
        <v>41877.904988425929</v>
      </c>
      <c r="T3480" s="15">
        <f t="shared" si="274"/>
        <v>41907.904988425929</v>
      </c>
      <c r="U3480">
        <f t="shared" si="270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71"/>
        <v>3</v>
      </c>
      <c r="P3481" s="9">
        <f t="shared" si="272"/>
        <v>7.5</v>
      </c>
      <c r="Q3481" s="11" t="s">
        <v>8313</v>
      </c>
      <c r="R3481" t="s">
        <v>8314</v>
      </c>
      <c r="S3481" s="15">
        <f t="shared" si="273"/>
        <v>41860.91002314815</v>
      </c>
      <c r="T3481" s="15">
        <f t="shared" si="274"/>
        <v>41872.91002314815</v>
      </c>
      <c r="U3481">
        <f t="shared" si="270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71"/>
        <v>2</v>
      </c>
      <c r="P3482" s="9">
        <f t="shared" si="272"/>
        <v>15</v>
      </c>
      <c r="Q3482" s="11" t="s">
        <v>8308</v>
      </c>
      <c r="R3482" t="s">
        <v>8342</v>
      </c>
      <c r="S3482" s="15">
        <f t="shared" si="273"/>
        <v>42577.607361111113</v>
      </c>
      <c r="T3482" s="15">
        <f t="shared" si="274"/>
        <v>42607.607361111113</v>
      </c>
      <c r="U3482">
        <f t="shared" si="270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71"/>
        <v>1</v>
      </c>
      <c r="P3483" s="9">
        <f t="shared" si="272"/>
        <v>15</v>
      </c>
      <c r="Q3483" s="11" t="s">
        <v>8308</v>
      </c>
      <c r="R3483" t="s">
        <v>8315</v>
      </c>
      <c r="S3483" s="15">
        <f t="shared" si="273"/>
        <v>41880.827118055553</v>
      </c>
      <c r="T3483" s="15">
        <f t="shared" si="274"/>
        <v>41897.839583333334</v>
      </c>
      <c r="U3483">
        <f t="shared" si="270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71"/>
        <v>2</v>
      </c>
      <c r="P3484" s="9">
        <f t="shared" si="272"/>
        <v>7.5</v>
      </c>
      <c r="Q3484" s="11" t="s">
        <v>8323</v>
      </c>
      <c r="R3484" t="s">
        <v>8335</v>
      </c>
      <c r="S3484" s="15">
        <f t="shared" si="273"/>
        <v>42297.816284722227</v>
      </c>
      <c r="T3484" s="15">
        <f t="shared" si="274"/>
        <v>42338.708333333328</v>
      </c>
      <c r="U3484">
        <f t="shared" si="270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71"/>
        <v>10</v>
      </c>
      <c r="P3485" s="9">
        <f t="shared" si="272"/>
        <v>5</v>
      </c>
      <c r="Q3485" s="11" t="s">
        <v>8323</v>
      </c>
      <c r="R3485" t="s">
        <v>8326</v>
      </c>
      <c r="S3485" s="15">
        <f t="shared" si="273"/>
        <v>41820.870821759258</v>
      </c>
      <c r="T3485" s="15">
        <f t="shared" si="274"/>
        <v>41850.870821759258</v>
      </c>
      <c r="U3485">
        <f t="shared" si="270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71"/>
        <v>0</v>
      </c>
      <c r="P3486" s="9">
        <f t="shared" si="272"/>
        <v>15</v>
      </c>
      <c r="Q3486" s="11" t="s">
        <v>8323</v>
      </c>
      <c r="R3486" t="s">
        <v>8326</v>
      </c>
      <c r="S3486" s="15">
        <f t="shared" si="273"/>
        <v>41970.085046296299</v>
      </c>
      <c r="T3486" s="15">
        <f t="shared" si="274"/>
        <v>42000.085046296299</v>
      </c>
      <c r="U3486">
        <f t="shared" si="270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71"/>
        <v>0</v>
      </c>
      <c r="P3487" s="9">
        <f t="shared" si="272"/>
        <v>4.83</v>
      </c>
      <c r="Q3487" s="11" t="s">
        <v>8321</v>
      </c>
      <c r="R3487" t="s">
        <v>8339</v>
      </c>
      <c r="S3487" s="15">
        <f t="shared" si="273"/>
        <v>41682.23646990741</v>
      </c>
      <c r="T3487" s="15">
        <f t="shared" si="274"/>
        <v>41712.194803240738</v>
      </c>
      <c r="U3487">
        <f t="shared" si="270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71"/>
        <v>0</v>
      </c>
      <c r="P3488" s="9">
        <f t="shared" si="272"/>
        <v>2</v>
      </c>
      <c r="Q3488" s="11" t="s">
        <v>8308</v>
      </c>
      <c r="R3488" t="s">
        <v>8342</v>
      </c>
      <c r="S3488" s="15">
        <f t="shared" si="273"/>
        <v>42230.578622685185</v>
      </c>
      <c r="T3488" s="15">
        <f t="shared" si="274"/>
        <v>42254.578622685185</v>
      </c>
      <c r="U3488">
        <f t="shared" si="270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71"/>
        <v>100</v>
      </c>
      <c r="P3489" s="9">
        <f t="shared" si="272"/>
        <v>13</v>
      </c>
      <c r="Q3489" s="11" t="s">
        <v>8321</v>
      </c>
      <c r="R3489" t="s">
        <v>8332</v>
      </c>
      <c r="S3489" s="15">
        <f t="shared" si="273"/>
        <v>42376.79206018518</v>
      </c>
      <c r="T3489" s="15">
        <f t="shared" si="274"/>
        <v>42394.79206018518</v>
      </c>
      <c r="U3489">
        <f t="shared" si="270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71"/>
        <v>130</v>
      </c>
      <c r="P3490" s="9">
        <f t="shared" si="272"/>
        <v>3.25</v>
      </c>
      <c r="Q3490" s="11" t="s">
        <v>8323</v>
      </c>
      <c r="R3490" t="s">
        <v>8326</v>
      </c>
      <c r="S3490" s="15">
        <f t="shared" si="273"/>
        <v>42628.849120370374</v>
      </c>
      <c r="T3490" s="15">
        <f t="shared" si="274"/>
        <v>42656.849120370374</v>
      </c>
      <c r="U3490">
        <f t="shared" si="270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71"/>
        <v>0</v>
      </c>
      <c r="P3491" s="9">
        <f t="shared" si="272"/>
        <v>4</v>
      </c>
      <c r="Q3491" s="11" t="s">
        <v>8308</v>
      </c>
      <c r="R3491" t="s">
        <v>8342</v>
      </c>
      <c r="S3491" s="15">
        <f t="shared" si="273"/>
        <v>41960.771354166667</v>
      </c>
      <c r="T3491" s="15">
        <f t="shared" si="274"/>
        <v>41990.771354166667</v>
      </c>
      <c r="U3491">
        <f t="shared" si="270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71"/>
        <v>0</v>
      </c>
      <c r="P3492" s="9">
        <f t="shared" si="272"/>
        <v>3</v>
      </c>
      <c r="Q3492" s="11" t="s">
        <v>8316</v>
      </c>
      <c r="R3492" t="s">
        <v>8334</v>
      </c>
      <c r="S3492" s="15">
        <f t="shared" si="273"/>
        <v>42002.926990740743</v>
      </c>
      <c r="T3492" s="15">
        <f t="shared" si="274"/>
        <v>42032.926990740743</v>
      </c>
      <c r="U3492">
        <f t="shared" si="270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71"/>
        <v>1</v>
      </c>
      <c r="P3493" s="9">
        <f t="shared" si="272"/>
        <v>4</v>
      </c>
      <c r="Q3493" s="11" t="s">
        <v>8308</v>
      </c>
      <c r="R3493" t="s">
        <v>8318</v>
      </c>
      <c r="S3493" s="15">
        <f t="shared" si="273"/>
        <v>42037.789895833332</v>
      </c>
      <c r="T3493" s="15">
        <f t="shared" si="274"/>
        <v>42067.789895833332</v>
      </c>
      <c r="U3493">
        <f t="shared" si="270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71"/>
        <v>0</v>
      </c>
      <c r="P3494" s="9">
        <f t="shared" si="272"/>
        <v>5.5</v>
      </c>
      <c r="Q3494" s="11" t="s">
        <v>8321</v>
      </c>
      <c r="R3494" t="s">
        <v>8325</v>
      </c>
      <c r="S3494" s="15">
        <f t="shared" si="273"/>
        <v>42160.927488425921</v>
      </c>
      <c r="T3494" s="15">
        <f t="shared" si="274"/>
        <v>42220.927488425921</v>
      </c>
      <c r="U3494">
        <f t="shared" si="270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71"/>
        <v>0</v>
      </c>
      <c r="P3495" s="9">
        <f t="shared" si="272"/>
        <v>5.5</v>
      </c>
      <c r="Q3495" s="11" t="s">
        <v>8321</v>
      </c>
      <c r="R3495" t="s">
        <v>8339</v>
      </c>
      <c r="S3495" s="15">
        <f t="shared" si="273"/>
        <v>42649.742210648154</v>
      </c>
      <c r="T3495" s="15">
        <f t="shared" si="274"/>
        <v>42694.783877314811</v>
      </c>
      <c r="U3495">
        <f t="shared" si="270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71"/>
        <v>0</v>
      </c>
      <c r="P3496" s="9">
        <f t="shared" si="272"/>
        <v>2.75</v>
      </c>
      <c r="Q3496" s="11" t="s">
        <v>8308</v>
      </c>
      <c r="R3496" t="s">
        <v>8310</v>
      </c>
      <c r="S3496" s="15">
        <f t="shared" si="273"/>
        <v>41830.947013888886</v>
      </c>
      <c r="T3496" s="15">
        <f t="shared" si="274"/>
        <v>41860.947013888886</v>
      </c>
      <c r="U3496">
        <f t="shared" si="270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71"/>
        <v>0</v>
      </c>
      <c r="P3497" s="9">
        <f t="shared" si="272"/>
        <v>3.67</v>
      </c>
      <c r="Q3497" s="11" t="s">
        <v>8316</v>
      </c>
      <c r="R3497" t="s">
        <v>8334</v>
      </c>
      <c r="S3497" s="15">
        <f t="shared" si="273"/>
        <v>41718.5237037037</v>
      </c>
      <c r="T3497" s="15">
        <f t="shared" si="274"/>
        <v>41748.5237037037</v>
      </c>
      <c r="U3497">
        <f t="shared" si="270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71"/>
        <v>0</v>
      </c>
      <c r="P3498" s="9">
        <f t="shared" si="272"/>
        <v>3.67</v>
      </c>
      <c r="Q3498" s="11" t="s">
        <v>8316</v>
      </c>
      <c r="R3498" t="s">
        <v>8344</v>
      </c>
      <c r="S3498" s="15">
        <f t="shared" si="273"/>
        <v>41908.996527777781</v>
      </c>
      <c r="T3498" s="15">
        <f t="shared" si="274"/>
        <v>41969.038194444445</v>
      </c>
      <c r="U3498">
        <f t="shared" si="270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71"/>
        <v>0</v>
      </c>
      <c r="P3499" s="9">
        <f t="shared" si="272"/>
        <v>5.5</v>
      </c>
      <c r="Q3499" s="11" t="s">
        <v>8327</v>
      </c>
      <c r="R3499" t="s">
        <v>8330</v>
      </c>
      <c r="S3499" s="15">
        <f t="shared" si="273"/>
        <v>42064.217418981483</v>
      </c>
      <c r="T3499" s="15">
        <f t="shared" si="274"/>
        <v>42094.140277777777</v>
      </c>
      <c r="U3499">
        <f t="shared" si="270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71"/>
        <v>0</v>
      </c>
      <c r="P3500" s="9">
        <f t="shared" si="272"/>
        <v>5.5</v>
      </c>
      <c r="Q3500" s="11" t="s">
        <v>8323</v>
      </c>
      <c r="R3500" t="s">
        <v>8324</v>
      </c>
      <c r="S3500" s="15">
        <f t="shared" si="273"/>
        <v>42107.156319444446</v>
      </c>
      <c r="T3500" s="15">
        <f t="shared" si="274"/>
        <v>42167.156319444446</v>
      </c>
      <c r="U3500">
        <f t="shared" si="270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71"/>
        <v>1</v>
      </c>
      <c r="P3501" s="9">
        <f t="shared" si="272"/>
        <v>5.5</v>
      </c>
      <c r="Q3501" s="11" t="s">
        <v>8323</v>
      </c>
      <c r="R3501" t="s">
        <v>8326</v>
      </c>
      <c r="S3501" s="15">
        <f t="shared" si="273"/>
        <v>42402.947002314817</v>
      </c>
      <c r="T3501" s="15">
        <f t="shared" si="274"/>
        <v>42452.145138888889</v>
      </c>
      <c r="U3501">
        <f t="shared" si="270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71"/>
        <v>0</v>
      </c>
      <c r="P3502" s="9">
        <f t="shared" si="272"/>
        <v>5.5</v>
      </c>
      <c r="Q3502" s="11" t="s">
        <v>8323</v>
      </c>
      <c r="R3502" t="s">
        <v>8326</v>
      </c>
      <c r="S3502" s="15">
        <f t="shared" si="273"/>
        <v>41961.492488425924</v>
      </c>
      <c r="T3502" s="15">
        <f t="shared" si="274"/>
        <v>42006.492488425924</v>
      </c>
      <c r="U3502">
        <f t="shared" si="270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71"/>
        <v>0</v>
      </c>
      <c r="P3503" s="9">
        <f t="shared" si="272"/>
        <v>5.5</v>
      </c>
      <c r="Q3503" s="11" t="s">
        <v>8323</v>
      </c>
      <c r="R3503" t="s">
        <v>8326</v>
      </c>
      <c r="S3503" s="15">
        <f t="shared" si="273"/>
        <v>42447.863553240735</v>
      </c>
      <c r="T3503" s="15">
        <f t="shared" si="274"/>
        <v>42477.863553240735</v>
      </c>
      <c r="U3503">
        <f t="shared" si="270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71"/>
        <v>0</v>
      </c>
      <c r="P3504" s="9">
        <f t="shared" si="272"/>
        <v>10</v>
      </c>
      <c r="Q3504" s="11" t="s">
        <v>8321</v>
      </c>
      <c r="R3504" t="s">
        <v>8337</v>
      </c>
      <c r="S3504" s="15">
        <f t="shared" si="273"/>
        <v>42616.049849537041</v>
      </c>
      <c r="T3504" s="15">
        <f t="shared" si="274"/>
        <v>42646.049849537041</v>
      </c>
      <c r="U3504">
        <f t="shared" si="270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71"/>
        <v>0</v>
      </c>
      <c r="P3505" s="9">
        <f t="shared" si="272"/>
        <v>10</v>
      </c>
      <c r="Q3505" s="11" t="s">
        <v>8321</v>
      </c>
      <c r="R3505" t="s">
        <v>8337</v>
      </c>
      <c r="S3505" s="15">
        <f t="shared" si="273"/>
        <v>41938.893263888887</v>
      </c>
      <c r="T3505" s="15">
        <f t="shared" si="274"/>
        <v>41959.934930555552</v>
      </c>
      <c r="U3505">
        <f t="shared" si="270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71"/>
        <v>0</v>
      </c>
      <c r="P3506" s="9">
        <f t="shared" si="272"/>
        <v>10</v>
      </c>
      <c r="Q3506" s="11" t="s">
        <v>8321</v>
      </c>
      <c r="R3506" t="s">
        <v>8337</v>
      </c>
      <c r="S3506" s="15">
        <f t="shared" si="273"/>
        <v>42514.434548611112</v>
      </c>
      <c r="T3506" s="15">
        <f t="shared" si="274"/>
        <v>42554.434548611112</v>
      </c>
      <c r="U3506">
        <f t="shared" si="270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71"/>
        <v>0</v>
      </c>
      <c r="P3507" s="9">
        <f t="shared" si="272"/>
        <v>10</v>
      </c>
      <c r="Q3507" s="11" t="s">
        <v>8321</v>
      </c>
      <c r="R3507" t="s">
        <v>8325</v>
      </c>
      <c r="S3507" s="15">
        <f t="shared" si="273"/>
        <v>42375.230115740742</v>
      </c>
      <c r="T3507" s="15">
        <f t="shared" si="274"/>
        <v>42417.999305555553</v>
      </c>
      <c r="U3507">
        <f t="shared" si="270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71"/>
        <v>0</v>
      </c>
      <c r="P3508" s="9">
        <f t="shared" si="272"/>
        <v>5</v>
      </c>
      <c r="Q3508" s="11" t="s">
        <v>8321</v>
      </c>
      <c r="R3508" t="s">
        <v>8339</v>
      </c>
      <c r="S3508" s="15">
        <f t="shared" si="273"/>
        <v>41650.015057870369</v>
      </c>
      <c r="T3508" s="15">
        <f t="shared" si="274"/>
        <v>41680.015057870369</v>
      </c>
      <c r="U3508">
        <f t="shared" si="270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71"/>
        <v>0</v>
      </c>
      <c r="P3509" s="9">
        <f t="shared" si="272"/>
        <v>10</v>
      </c>
      <c r="Q3509" s="11" t="s">
        <v>8321</v>
      </c>
      <c r="R3509" t="s">
        <v>8339</v>
      </c>
      <c r="S3509" s="15">
        <f t="shared" si="273"/>
        <v>42447.896875000006</v>
      </c>
      <c r="T3509" s="15">
        <f t="shared" si="274"/>
        <v>42474.606944444444</v>
      </c>
      <c r="U3509">
        <f t="shared" si="270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71"/>
        <v>0</v>
      </c>
      <c r="P3510" s="9">
        <f t="shared" si="272"/>
        <v>10</v>
      </c>
      <c r="Q3510" s="11" t="s">
        <v>8321</v>
      </c>
      <c r="R3510" t="s">
        <v>8339</v>
      </c>
      <c r="S3510" s="15">
        <f t="shared" si="273"/>
        <v>42153.631597222222</v>
      </c>
      <c r="T3510" s="15">
        <f t="shared" si="274"/>
        <v>42183.631597222222</v>
      </c>
      <c r="U3510">
        <f t="shared" si="270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71"/>
        <v>0</v>
      </c>
      <c r="P3511" s="9">
        <f t="shared" si="272"/>
        <v>10</v>
      </c>
      <c r="Q3511" s="11" t="s">
        <v>8308</v>
      </c>
      <c r="R3511" t="s">
        <v>8342</v>
      </c>
      <c r="S3511" s="15">
        <f t="shared" si="273"/>
        <v>42450.589143518519</v>
      </c>
      <c r="T3511" s="15">
        <f t="shared" si="274"/>
        <v>42510.589143518519</v>
      </c>
      <c r="U3511">
        <f t="shared" si="270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71"/>
        <v>1</v>
      </c>
      <c r="P3512" s="9">
        <f t="shared" si="272"/>
        <v>5</v>
      </c>
      <c r="Q3512" s="11" t="s">
        <v>8308</v>
      </c>
      <c r="R3512" t="s">
        <v>8342</v>
      </c>
      <c r="S3512" s="15">
        <f t="shared" si="273"/>
        <v>42049.716620370367</v>
      </c>
      <c r="T3512" s="15">
        <f t="shared" si="274"/>
        <v>42079.674953703703</v>
      </c>
      <c r="U3512">
        <f t="shared" si="270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71"/>
        <v>0</v>
      </c>
      <c r="P3513" s="9">
        <f t="shared" si="272"/>
        <v>10</v>
      </c>
      <c r="Q3513" s="11" t="s">
        <v>8308</v>
      </c>
      <c r="R3513" t="s">
        <v>8342</v>
      </c>
      <c r="S3513" s="15">
        <f t="shared" si="273"/>
        <v>42102.650567129633</v>
      </c>
      <c r="T3513" s="15">
        <f t="shared" si="274"/>
        <v>42148.625</v>
      </c>
      <c r="U3513">
        <f t="shared" si="270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71"/>
        <v>0</v>
      </c>
      <c r="P3514" s="9">
        <f t="shared" si="272"/>
        <v>10</v>
      </c>
      <c r="Q3514" s="11" t="s">
        <v>8308</v>
      </c>
      <c r="R3514" t="s">
        <v>8342</v>
      </c>
      <c r="S3514" s="15">
        <f t="shared" si="273"/>
        <v>42223.619456018518</v>
      </c>
      <c r="T3514" s="15">
        <f t="shared" si="274"/>
        <v>42253.215277777781</v>
      </c>
      <c r="U3514">
        <f t="shared" si="270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71"/>
        <v>0</v>
      </c>
      <c r="P3515" s="9">
        <f t="shared" si="272"/>
        <v>10</v>
      </c>
      <c r="Q3515" s="11" t="s">
        <v>8311</v>
      </c>
      <c r="R3515" t="s">
        <v>8352</v>
      </c>
      <c r="S3515" s="15">
        <f t="shared" si="273"/>
        <v>42349.824097222227</v>
      </c>
      <c r="T3515" s="15">
        <f t="shared" si="274"/>
        <v>42399.824097222227</v>
      </c>
      <c r="U3515">
        <f t="shared" si="270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71"/>
        <v>100</v>
      </c>
      <c r="P3516" s="9">
        <f t="shared" si="272"/>
        <v>10</v>
      </c>
      <c r="Q3516" s="11" t="s">
        <v>8327</v>
      </c>
      <c r="R3516" t="s">
        <v>8336</v>
      </c>
      <c r="S3516" s="15">
        <f t="shared" si="273"/>
        <v>42165.79833333334</v>
      </c>
      <c r="T3516" s="15">
        <f t="shared" si="274"/>
        <v>42195.79833333334</v>
      </c>
      <c r="U3516">
        <f t="shared" si="270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71"/>
        <v>2</v>
      </c>
      <c r="P3517" s="9">
        <f t="shared" si="272"/>
        <v>10</v>
      </c>
      <c r="Q3517" s="11" t="s">
        <v>8346</v>
      </c>
      <c r="R3517" t="s">
        <v>8347</v>
      </c>
      <c r="S3517" s="15">
        <f t="shared" si="273"/>
        <v>41851.696157407408</v>
      </c>
      <c r="T3517" s="15">
        <f t="shared" si="274"/>
        <v>41894.416666666664</v>
      </c>
      <c r="U3517">
        <f t="shared" si="270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71"/>
        <v>1</v>
      </c>
      <c r="P3518" s="9">
        <f t="shared" si="272"/>
        <v>10</v>
      </c>
      <c r="Q3518" s="11" t="s">
        <v>8316</v>
      </c>
      <c r="R3518" t="s">
        <v>8334</v>
      </c>
      <c r="S3518" s="15">
        <f t="shared" si="273"/>
        <v>40802.964594907404</v>
      </c>
      <c r="T3518" s="15">
        <f t="shared" si="274"/>
        <v>40832.964594907404</v>
      </c>
      <c r="U3518">
        <f t="shared" si="270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71"/>
        <v>0</v>
      </c>
      <c r="P3519" s="9">
        <f t="shared" si="272"/>
        <v>3.33</v>
      </c>
      <c r="Q3519" s="11" t="s">
        <v>8316</v>
      </c>
      <c r="R3519" t="s">
        <v>8334</v>
      </c>
      <c r="S3519" s="15">
        <f t="shared" si="273"/>
        <v>41526.345914351856</v>
      </c>
      <c r="T3519" s="15">
        <f t="shared" si="274"/>
        <v>41556.345914351856</v>
      </c>
      <c r="U3519">
        <f t="shared" ref="U3519:U3582" si="275">YEAR(S3519)</f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71"/>
        <v>1</v>
      </c>
      <c r="P3520" s="9">
        <f t="shared" si="272"/>
        <v>5</v>
      </c>
      <c r="Q3520" s="11" t="s">
        <v>8316</v>
      </c>
      <c r="R3520" t="s">
        <v>8344</v>
      </c>
      <c r="S3520" s="15">
        <f t="shared" si="273"/>
        <v>42535.327476851846</v>
      </c>
      <c r="T3520" s="15">
        <f t="shared" si="274"/>
        <v>42565.327476851846</v>
      </c>
      <c r="U3520">
        <f t="shared" si="275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71"/>
        <v>0</v>
      </c>
      <c r="P3521" s="9">
        <f t="shared" si="272"/>
        <v>10</v>
      </c>
      <c r="Q3521" s="11" t="s">
        <v>8319</v>
      </c>
      <c r="R3521" t="s">
        <v>8345</v>
      </c>
      <c r="S3521" s="15">
        <f t="shared" si="273"/>
        <v>42746.019652777773</v>
      </c>
      <c r="T3521" s="15">
        <f t="shared" si="274"/>
        <v>42800.541666666672</v>
      </c>
      <c r="U3521">
        <f t="shared" si="275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71"/>
        <v>0</v>
      </c>
      <c r="P3522" s="9">
        <f t="shared" si="272"/>
        <v>10</v>
      </c>
      <c r="Q3522" s="11" t="s">
        <v>8313</v>
      </c>
      <c r="R3522" t="s">
        <v>8355</v>
      </c>
      <c r="S3522" s="15">
        <f t="shared" si="273"/>
        <v>41935.509652777779</v>
      </c>
      <c r="T3522" s="15">
        <f t="shared" si="274"/>
        <v>41965.551319444443</v>
      </c>
      <c r="U3522">
        <f t="shared" si="275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76">ROUND(E3523/D3523*100,0)</f>
        <v>0</v>
      </c>
      <c r="P3523" s="9">
        <f t="shared" ref="P3523:P3586" si="277">IFERROR(ROUND(E3523/L3523,2),0)</f>
        <v>10</v>
      </c>
      <c r="Q3523" s="11" t="s">
        <v>8311</v>
      </c>
      <c r="R3523" t="s">
        <v>8349</v>
      </c>
      <c r="S3523" s="15">
        <f t="shared" ref="S3523:S3586" si="278">(((J3523/60)/60)/24)+DATE(1970,1,1)</f>
        <v>42121.367002314815</v>
      </c>
      <c r="T3523" s="15">
        <f t="shared" ref="T3523:T3586" si="279">(((I3523/60)/60)/24)+DATE(1970,1,1)</f>
        <v>42152.836805555555</v>
      </c>
      <c r="U3523">
        <f t="shared" si="275"/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76"/>
        <v>0</v>
      </c>
      <c r="P3524" s="9">
        <f t="shared" si="277"/>
        <v>5</v>
      </c>
      <c r="Q3524" s="11" t="s">
        <v>8327</v>
      </c>
      <c r="R3524" t="s">
        <v>8330</v>
      </c>
      <c r="S3524" s="15">
        <f t="shared" si="278"/>
        <v>41989.664409722223</v>
      </c>
      <c r="T3524" s="15">
        <f t="shared" si="279"/>
        <v>42019.664409722223</v>
      </c>
      <c r="U3524">
        <f t="shared" si="275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76"/>
        <v>0</v>
      </c>
      <c r="P3525" s="9">
        <f t="shared" si="277"/>
        <v>5</v>
      </c>
      <c r="Q3525" s="11" t="s">
        <v>8316</v>
      </c>
      <c r="R3525" t="s">
        <v>8344</v>
      </c>
      <c r="S3525" s="15">
        <f t="shared" si="278"/>
        <v>41772.797280092593</v>
      </c>
      <c r="T3525" s="15">
        <f t="shared" si="279"/>
        <v>41802.797280092593</v>
      </c>
      <c r="U3525">
        <f t="shared" si="275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76"/>
        <v>0</v>
      </c>
      <c r="P3526" s="9">
        <f t="shared" si="277"/>
        <v>10</v>
      </c>
      <c r="Q3526" s="11" t="s">
        <v>8316</v>
      </c>
      <c r="R3526" t="s">
        <v>8344</v>
      </c>
      <c r="S3526" s="15">
        <f t="shared" si="278"/>
        <v>42649.924907407403</v>
      </c>
      <c r="T3526" s="15">
        <f t="shared" si="279"/>
        <v>42679.924907407403</v>
      </c>
      <c r="U3526">
        <f t="shared" si="275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76"/>
        <v>0</v>
      </c>
      <c r="P3527" s="9">
        <f t="shared" si="277"/>
        <v>10</v>
      </c>
      <c r="Q3527" s="11" t="s">
        <v>8308</v>
      </c>
      <c r="R3527" t="s">
        <v>8318</v>
      </c>
      <c r="S3527" s="15">
        <f t="shared" si="278"/>
        <v>41830.033958333333</v>
      </c>
      <c r="T3527" s="15">
        <f t="shared" si="279"/>
        <v>41860.033958333333</v>
      </c>
      <c r="U3527">
        <f t="shared" si="275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76"/>
        <v>0</v>
      </c>
      <c r="P3528" s="9">
        <f t="shared" si="277"/>
        <v>5</v>
      </c>
      <c r="Q3528" s="11" t="s">
        <v>8316</v>
      </c>
      <c r="R3528" t="s">
        <v>8334</v>
      </c>
      <c r="S3528" s="15">
        <f t="shared" si="278"/>
        <v>41951.973229166666</v>
      </c>
      <c r="T3528" s="15">
        <f t="shared" si="279"/>
        <v>41981.973229166666</v>
      </c>
      <c r="U3528">
        <f t="shared" si="275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76"/>
        <v>200</v>
      </c>
      <c r="P3529" s="9">
        <f t="shared" si="277"/>
        <v>10</v>
      </c>
      <c r="Q3529" s="11" t="s">
        <v>8327</v>
      </c>
      <c r="R3529" t="s">
        <v>8329</v>
      </c>
      <c r="S3529" s="15">
        <f t="shared" si="278"/>
        <v>42109.826145833329</v>
      </c>
      <c r="T3529" s="15">
        <f t="shared" si="279"/>
        <v>42139.826145833329</v>
      </c>
      <c r="U3529">
        <f t="shared" si="275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76"/>
        <v>0</v>
      </c>
      <c r="P3530" s="9">
        <f t="shared" si="277"/>
        <v>10</v>
      </c>
      <c r="Q3530" s="11" t="s">
        <v>8308</v>
      </c>
      <c r="R3530" t="s">
        <v>8342</v>
      </c>
      <c r="S3530" s="15">
        <f t="shared" si="278"/>
        <v>42017.843287037031</v>
      </c>
      <c r="T3530" s="15">
        <f t="shared" si="279"/>
        <v>42047.843287037031</v>
      </c>
      <c r="U3530">
        <f t="shared" si="275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76"/>
        <v>0</v>
      </c>
      <c r="P3531" s="9">
        <f t="shared" si="277"/>
        <v>10</v>
      </c>
      <c r="Q3531" s="11" t="s">
        <v>8308</v>
      </c>
      <c r="R3531" t="s">
        <v>8342</v>
      </c>
      <c r="S3531" s="15">
        <f t="shared" si="278"/>
        <v>42262.849050925928</v>
      </c>
      <c r="T3531" s="15">
        <f t="shared" si="279"/>
        <v>42292.849050925928</v>
      </c>
      <c r="U3531">
        <f t="shared" si="275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76"/>
        <v>0</v>
      </c>
      <c r="P3532" s="9">
        <f t="shared" si="277"/>
        <v>5</v>
      </c>
      <c r="Q3532" s="11" t="s">
        <v>8319</v>
      </c>
      <c r="R3532" t="s">
        <v>8345</v>
      </c>
      <c r="S3532" s="15">
        <f t="shared" si="278"/>
        <v>42383.899456018517</v>
      </c>
      <c r="T3532" s="15">
        <f t="shared" si="279"/>
        <v>42413.899456018517</v>
      </c>
      <c r="U3532">
        <f t="shared" si="275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76"/>
        <v>0</v>
      </c>
      <c r="P3533" s="9">
        <f t="shared" si="277"/>
        <v>10</v>
      </c>
      <c r="Q3533" s="11" t="s">
        <v>8319</v>
      </c>
      <c r="R3533" t="s">
        <v>8345</v>
      </c>
      <c r="S3533" s="15">
        <f t="shared" si="278"/>
        <v>42061.69594907407</v>
      </c>
      <c r="T3533" s="15">
        <f t="shared" si="279"/>
        <v>42121.654282407413</v>
      </c>
      <c r="U3533">
        <f t="shared" si="275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76"/>
        <v>1</v>
      </c>
      <c r="P3534" s="9">
        <f t="shared" si="277"/>
        <v>5</v>
      </c>
      <c r="Q3534" s="11" t="s">
        <v>8311</v>
      </c>
      <c r="R3534" t="s">
        <v>8356</v>
      </c>
      <c r="S3534" s="15">
        <f t="shared" si="278"/>
        <v>42573.65662037037</v>
      </c>
      <c r="T3534" s="15">
        <f t="shared" si="279"/>
        <v>42588.65662037037</v>
      </c>
      <c r="U3534">
        <f t="shared" si="275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76"/>
        <v>0</v>
      </c>
      <c r="P3535" s="9">
        <f t="shared" si="277"/>
        <v>10</v>
      </c>
      <c r="Q3535" s="11" t="s">
        <v>8311</v>
      </c>
      <c r="R3535" t="s">
        <v>8356</v>
      </c>
      <c r="S3535" s="15">
        <f t="shared" si="278"/>
        <v>42172.669027777782</v>
      </c>
      <c r="T3535" s="15">
        <f t="shared" si="279"/>
        <v>42202.669027777782</v>
      </c>
      <c r="U3535">
        <f t="shared" si="275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76"/>
        <v>1</v>
      </c>
      <c r="P3536" s="9">
        <f t="shared" si="277"/>
        <v>10</v>
      </c>
      <c r="Q3536" s="11" t="s">
        <v>8323</v>
      </c>
      <c r="R3536" t="s">
        <v>8326</v>
      </c>
      <c r="S3536" s="15">
        <f t="shared" si="278"/>
        <v>42291.739548611105</v>
      </c>
      <c r="T3536" s="15">
        <f t="shared" si="279"/>
        <v>42351.781215277777</v>
      </c>
      <c r="U3536">
        <f t="shared" si="275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76"/>
        <v>5</v>
      </c>
      <c r="P3537" s="9">
        <f t="shared" si="277"/>
        <v>10</v>
      </c>
      <c r="Q3537" s="11" t="s">
        <v>8323</v>
      </c>
      <c r="R3537" t="s">
        <v>8326</v>
      </c>
      <c r="S3537" s="15">
        <f t="shared" si="278"/>
        <v>42261.632916666669</v>
      </c>
      <c r="T3537" s="15">
        <f t="shared" si="279"/>
        <v>42266.165972222225</v>
      </c>
      <c r="U3537">
        <f t="shared" si="275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76"/>
        <v>0</v>
      </c>
      <c r="P3538" s="9">
        <f t="shared" si="277"/>
        <v>5</v>
      </c>
      <c r="Q3538" s="11" t="s">
        <v>8323</v>
      </c>
      <c r="R3538" t="s">
        <v>8324</v>
      </c>
      <c r="S3538" s="15">
        <f t="shared" si="278"/>
        <v>41825.055231481485</v>
      </c>
      <c r="T3538" s="15">
        <f t="shared" si="279"/>
        <v>41850.055231481485</v>
      </c>
      <c r="U3538">
        <f t="shared" si="275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76"/>
        <v>0</v>
      </c>
      <c r="P3539" s="9">
        <f t="shared" si="277"/>
        <v>10</v>
      </c>
      <c r="Q3539" s="11" t="s">
        <v>8323</v>
      </c>
      <c r="R3539" t="s">
        <v>8324</v>
      </c>
      <c r="S3539" s="15">
        <f t="shared" si="278"/>
        <v>42745.031469907408</v>
      </c>
      <c r="T3539" s="15">
        <f t="shared" si="279"/>
        <v>42785.031469907408</v>
      </c>
      <c r="U3539">
        <f t="shared" si="275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76"/>
        <v>1</v>
      </c>
      <c r="P3540" s="9">
        <f t="shared" si="277"/>
        <v>10</v>
      </c>
      <c r="Q3540" s="11" t="s">
        <v>8323</v>
      </c>
      <c r="R3540" t="s">
        <v>8324</v>
      </c>
      <c r="S3540" s="15">
        <f t="shared" si="278"/>
        <v>41848.679803240739</v>
      </c>
      <c r="T3540" s="15">
        <f t="shared" si="279"/>
        <v>41908.679803240739</v>
      </c>
      <c r="U3540">
        <f t="shared" si="275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76"/>
        <v>1</v>
      </c>
      <c r="P3541" s="9">
        <f t="shared" si="277"/>
        <v>10</v>
      </c>
      <c r="Q3541" s="11" t="s">
        <v>8323</v>
      </c>
      <c r="R3541" t="s">
        <v>8326</v>
      </c>
      <c r="S3541" s="15">
        <f t="shared" si="278"/>
        <v>42803.842812499999</v>
      </c>
      <c r="T3541" s="15">
        <f t="shared" si="279"/>
        <v>42843.801145833335</v>
      </c>
      <c r="U3541">
        <f t="shared" si="275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76"/>
        <v>0</v>
      </c>
      <c r="P3542" s="9">
        <f t="shared" si="277"/>
        <v>10</v>
      </c>
      <c r="Q3542" s="11" t="s">
        <v>8323</v>
      </c>
      <c r="R3542" t="s">
        <v>8326</v>
      </c>
      <c r="S3542" s="15">
        <f t="shared" si="278"/>
        <v>42786.350231481483</v>
      </c>
      <c r="T3542" s="15">
        <f t="shared" si="279"/>
        <v>42846.308564814812</v>
      </c>
      <c r="U3542">
        <f t="shared" si="275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76"/>
        <v>1</v>
      </c>
      <c r="P3543" s="9">
        <f t="shared" si="277"/>
        <v>10</v>
      </c>
      <c r="Q3543" s="11" t="s">
        <v>8323</v>
      </c>
      <c r="R3543" t="s">
        <v>8326</v>
      </c>
      <c r="S3543" s="15">
        <f t="shared" si="278"/>
        <v>42048.711724537032</v>
      </c>
      <c r="T3543" s="15">
        <f t="shared" si="279"/>
        <v>42086.75</v>
      </c>
      <c r="U3543">
        <f t="shared" si="275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76"/>
        <v>10</v>
      </c>
      <c r="P3544" s="9">
        <f t="shared" si="277"/>
        <v>10</v>
      </c>
      <c r="Q3544" s="11" t="s">
        <v>8323</v>
      </c>
      <c r="R3544" t="s">
        <v>8326</v>
      </c>
      <c r="S3544" s="15">
        <f t="shared" si="278"/>
        <v>41831.697939814818</v>
      </c>
      <c r="T3544" s="15">
        <f t="shared" si="279"/>
        <v>41861.697939814818</v>
      </c>
      <c r="U3544">
        <f t="shared" si="275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76"/>
        <v>2</v>
      </c>
      <c r="P3545" s="9">
        <f t="shared" si="277"/>
        <v>5</v>
      </c>
      <c r="Q3545" s="11" t="s">
        <v>8323</v>
      </c>
      <c r="R3545" t="s">
        <v>8335</v>
      </c>
      <c r="S3545" s="15">
        <f t="shared" si="278"/>
        <v>42201.436226851853</v>
      </c>
      <c r="T3545" s="15">
        <f t="shared" si="279"/>
        <v>42244.9375</v>
      </c>
      <c r="U3545">
        <f t="shared" si="275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76"/>
        <v>2</v>
      </c>
      <c r="P3546" s="9">
        <f t="shared" si="277"/>
        <v>10</v>
      </c>
      <c r="Q3546" s="11" t="s">
        <v>8323</v>
      </c>
      <c r="R3546" t="s">
        <v>8326</v>
      </c>
      <c r="S3546" s="15">
        <f t="shared" si="278"/>
        <v>42128.431064814817</v>
      </c>
      <c r="T3546" s="15">
        <f t="shared" si="279"/>
        <v>42146.875</v>
      </c>
      <c r="U3546">
        <f t="shared" si="275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76"/>
        <v>0</v>
      </c>
      <c r="P3547" s="9">
        <f t="shared" si="277"/>
        <v>10</v>
      </c>
      <c r="Q3547" s="11" t="s">
        <v>8323</v>
      </c>
      <c r="R3547" t="s">
        <v>8335</v>
      </c>
      <c r="S3547" s="15">
        <f t="shared" si="278"/>
        <v>41865.659780092588</v>
      </c>
      <c r="T3547" s="15">
        <f t="shared" si="279"/>
        <v>41890.659780092588</v>
      </c>
      <c r="U3547">
        <f t="shared" si="275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76"/>
        <v>0</v>
      </c>
      <c r="P3548" s="9">
        <f t="shared" si="277"/>
        <v>10</v>
      </c>
      <c r="Q3548" s="11" t="s">
        <v>8323</v>
      </c>
      <c r="R3548" t="s">
        <v>8335</v>
      </c>
      <c r="S3548" s="15">
        <f t="shared" si="278"/>
        <v>42154.818819444445</v>
      </c>
      <c r="T3548" s="15">
        <f t="shared" si="279"/>
        <v>42185.165972222225</v>
      </c>
      <c r="U3548">
        <f t="shared" si="275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76"/>
        <v>0</v>
      </c>
      <c r="P3549" s="9">
        <f t="shared" si="277"/>
        <v>10</v>
      </c>
      <c r="Q3549" s="11" t="s">
        <v>8323</v>
      </c>
      <c r="R3549" t="s">
        <v>8326</v>
      </c>
      <c r="S3549" s="15">
        <f t="shared" si="278"/>
        <v>41863.527326388888</v>
      </c>
      <c r="T3549" s="15">
        <f t="shared" si="279"/>
        <v>41893.527326388888</v>
      </c>
      <c r="U3549">
        <f t="shared" si="275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76"/>
        <v>0</v>
      </c>
      <c r="P3550" s="9">
        <f t="shared" si="277"/>
        <v>10</v>
      </c>
      <c r="Q3550" s="11" t="s">
        <v>8323</v>
      </c>
      <c r="R3550" t="s">
        <v>8326</v>
      </c>
      <c r="S3550" s="15">
        <f t="shared" si="278"/>
        <v>42437.64534722222</v>
      </c>
      <c r="T3550" s="15">
        <f t="shared" si="279"/>
        <v>42497.603680555556</v>
      </c>
      <c r="U3550">
        <f t="shared" si="275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76"/>
        <v>1</v>
      </c>
      <c r="P3551" s="9">
        <f t="shared" si="277"/>
        <v>10</v>
      </c>
      <c r="Q3551" s="11" t="s">
        <v>8323</v>
      </c>
      <c r="R3551" t="s">
        <v>8326</v>
      </c>
      <c r="S3551" s="15">
        <f t="shared" si="278"/>
        <v>42217.670104166667</v>
      </c>
      <c r="T3551" s="15">
        <f t="shared" si="279"/>
        <v>42247.670104166667</v>
      </c>
      <c r="U3551">
        <f t="shared" si="275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76"/>
        <v>0</v>
      </c>
      <c r="P3552" s="9">
        <f t="shared" si="277"/>
        <v>10</v>
      </c>
      <c r="Q3552" s="11" t="s">
        <v>8323</v>
      </c>
      <c r="R3552" t="s">
        <v>8326</v>
      </c>
      <c r="S3552" s="15">
        <f t="shared" si="278"/>
        <v>42622.436412037037</v>
      </c>
      <c r="T3552" s="15">
        <f t="shared" si="279"/>
        <v>42652.436412037037</v>
      </c>
      <c r="U3552">
        <f t="shared" si="275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76"/>
        <v>0</v>
      </c>
      <c r="P3553" s="9">
        <f t="shared" si="277"/>
        <v>10</v>
      </c>
      <c r="Q3553" s="11" t="s">
        <v>8323</v>
      </c>
      <c r="R3553" t="s">
        <v>8326</v>
      </c>
      <c r="S3553" s="15">
        <f t="shared" si="278"/>
        <v>42058.603877314818</v>
      </c>
      <c r="T3553" s="15">
        <f t="shared" si="279"/>
        <v>42087.165972222225</v>
      </c>
      <c r="U3553">
        <f t="shared" si="275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76"/>
        <v>0</v>
      </c>
      <c r="P3554" s="9">
        <f t="shared" si="277"/>
        <v>9</v>
      </c>
      <c r="Q3554" s="11" t="s">
        <v>8308</v>
      </c>
      <c r="R3554" t="s">
        <v>8342</v>
      </c>
      <c r="S3554" s="15">
        <f t="shared" si="278"/>
        <v>42276.903333333335</v>
      </c>
      <c r="T3554" s="15">
        <f t="shared" si="279"/>
        <v>42306.903333333335</v>
      </c>
      <c r="U3554">
        <f t="shared" si="275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76"/>
        <v>0</v>
      </c>
      <c r="P3555" s="9">
        <f t="shared" si="277"/>
        <v>4</v>
      </c>
      <c r="Q3555" s="11" t="s">
        <v>8321</v>
      </c>
      <c r="R3555" t="s">
        <v>8337</v>
      </c>
      <c r="S3555" s="15">
        <f t="shared" si="278"/>
        <v>42396.911712962959</v>
      </c>
      <c r="T3555" s="15">
        <f t="shared" si="279"/>
        <v>42426.911712962959</v>
      </c>
      <c r="U3555">
        <f t="shared" si="275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76"/>
        <v>0</v>
      </c>
      <c r="P3556" s="9">
        <f t="shared" si="277"/>
        <v>2</v>
      </c>
      <c r="Q3556" s="11" t="s">
        <v>8308</v>
      </c>
      <c r="R3556" t="s">
        <v>8310</v>
      </c>
      <c r="S3556" s="15">
        <f t="shared" si="278"/>
        <v>41838.832152777781</v>
      </c>
      <c r="T3556" s="15">
        <f t="shared" si="279"/>
        <v>41868.832152777781</v>
      </c>
      <c r="U3556">
        <f t="shared" si="275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76"/>
        <v>2</v>
      </c>
      <c r="P3557" s="9">
        <f t="shared" si="277"/>
        <v>2</v>
      </c>
      <c r="Q3557" s="11" t="s">
        <v>8308</v>
      </c>
      <c r="R3557" t="s">
        <v>8318</v>
      </c>
      <c r="S3557" s="15">
        <f t="shared" si="278"/>
        <v>41864.04886574074</v>
      </c>
      <c r="T3557" s="15">
        <f t="shared" si="279"/>
        <v>41884.04886574074</v>
      </c>
      <c r="U3557">
        <f t="shared" si="275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76"/>
        <v>1</v>
      </c>
      <c r="P3558" s="9">
        <f t="shared" si="277"/>
        <v>1</v>
      </c>
      <c r="Q3558" s="11" t="s">
        <v>8308</v>
      </c>
      <c r="R3558" t="s">
        <v>8342</v>
      </c>
      <c r="S3558" s="15">
        <f t="shared" si="278"/>
        <v>41927.067627314813</v>
      </c>
      <c r="T3558" s="15">
        <f t="shared" si="279"/>
        <v>41957.109293981484</v>
      </c>
      <c r="U3558">
        <f t="shared" si="275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76"/>
        <v>0</v>
      </c>
      <c r="P3559" s="9">
        <f t="shared" si="277"/>
        <v>8</v>
      </c>
      <c r="Q3559" s="11" t="s">
        <v>8319</v>
      </c>
      <c r="R3559" t="s">
        <v>8345</v>
      </c>
      <c r="S3559" s="15">
        <f t="shared" si="278"/>
        <v>41974.704745370371</v>
      </c>
      <c r="T3559" s="15">
        <f t="shared" si="279"/>
        <v>42004.704745370371</v>
      </c>
      <c r="U3559">
        <f t="shared" si="275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76"/>
        <v>0</v>
      </c>
      <c r="P3560" s="9">
        <f t="shared" si="277"/>
        <v>2.33</v>
      </c>
      <c r="Q3560" s="11" t="s">
        <v>8311</v>
      </c>
      <c r="R3560" t="s">
        <v>8348</v>
      </c>
      <c r="S3560" s="15">
        <f t="shared" si="278"/>
        <v>42013.059027777781</v>
      </c>
      <c r="T3560" s="15">
        <f t="shared" si="279"/>
        <v>42041.059027777781</v>
      </c>
      <c r="U3560">
        <f t="shared" si="275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76"/>
        <v>0</v>
      </c>
      <c r="P3561" s="9">
        <f t="shared" si="277"/>
        <v>2.33</v>
      </c>
      <c r="Q3561" s="11" t="s">
        <v>8323</v>
      </c>
      <c r="R3561" t="s">
        <v>8326</v>
      </c>
      <c r="S3561" s="15">
        <f t="shared" si="278"/>
        <v>42465.128391203703</v>
      </c>
      <c r="T3561" s="15">
        <f t="shared" si="279"/>
        <v>42495.128391203703</v>
      </c>
      <c r="U3561">
        <f t="shared" si="275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76"/>
        <v>0</v>
      </c>
      <c r="P3562" s="9">
        <f t="shared" si="277"/>
        <v>7</v>
      </c>
      <c r="Q3562" s="11" t="s">
        <v>8323</v>
      </c>
      <c r="R3562" t="s">
        <v>8326</v>
      </c>
      <c r="S3562" s="15">
        <f t="shared" si="278"/>
        <v>42513.976319444439</v>
      </c>
      <c r="T3562" s="15">
        <f t="shared" si="279"/>
        <v>42559.976319444439</v>
      </c>
      <c r="U3562">
        <f t="shared" si="275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76"/>
        <v>0</v>
      </c>
      <c r="P3563" s="9">
        <f t="shared" si="277"/>
        <v>3</v>
      </c>
      <c r="Q3563" s="11" t="s">
        <v>8321</v>
      </c>
      <c r="R3563" t="s">
        <v>8339</v>
      </c>
      <c r="S3563" s="15">
        <f t="shared" si="278"/>
        <v>42275.861157407402</v>
      </c>
      <c r="T3563" s="15">
        <f t="shared" si="279"/>
        <v>42335.902824074074</v>
      </c>
      <c r="U3563">
        <f t="shared" si="275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76"/>
        <v>1</v>
      </c>
      <c r="P3564" s="9">
        <f t="shared" si="277"/>
        <v>3</v>
      </c>
      <c r="Q3564" s="11" t="s">
        <v>8308</v>
      </c>
      <c r="R3564" t="s">
        <v>8342</v>
      </c>
      <c r="S3564" s="15">
        <f t="shared" si="278"/>
        <v>42525.656944444447</v>
      </c>
      <c r="T3564" s="15">
        <f t="shared" si="279"/>
        <v>42555.656944444447</v>
      </c>
      <c r="U3564">
        <f t="shared" si="275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76"/>
        <v>0</v>
      </c>
      <c r="P3565" s="9">
        <f t="shared" si="277"/>
        <v>3</v>
      </c>
      <c r="Q3565" s="11" t="s">
        <v>8308</v>
      </c>
      <c r="R3565" t="s">
        <v>8342</v>
      </c>
      <c r="S3565" s="15">
        <f t="shared" si="278"/>
        <v>42646.896898148145</v>
      </c>
      <c r="T3565" s="15">
        <f t="shared" si="279"/>
        <v>42676.896898148145</v>
      </c>
      <c r="U3565">
        <f t="shared" si="275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76"/>
        <v>0</v>
      </c>
      <c r="P3566" s="9">
        <f t="shared" si="277"/>
        <v>3</v>
      </c>
      <c r="Q3566" s="11" t="s">
        <v>8346</v>
      </c>
      <c r="R3566" t="s">
        <v>8347</v>
      </c>
      <c r="S3566" s="15">
        <f t="shared" si="278"/>
        <v>42011.925937499997</v>
      </c>
      <c r="T3566" s="15">
        <f t="shared" si="279"/>
        <v>42068.852083333331</v>
      </c>
      <c r="U3566">
        <f t="shared" si="275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76"/>
        <v>0</v>
      </c>
      <c r="P3567" s="9">
        <f t="shared" si="277"/>
        <v>6</v>
      </c>
      <c r="Q3567" s="11" t="s">
        <v>8311</v>
      </c>
      <c r="R3567" t="s">
        <v>8348</v>
      </c>
      <c r="S3567" s="15">
        <f t="shared" si="278"/>
        <v>42395.456412037034</v>
      </c>
      <c r="T3567" s="15">
        <f t="shared" si="279"/>
        <v>42425.456412037034</v>
      </c>
      <c r="U3567">
        <f t="shared" si="275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76"/>
        <v>0</v>
      </c>
      <c r="P3568" s="9">
        <f t="shared" si="277"/>
        <v>3</v>
      </c>
      <c r="Q3568" s="11" t="s">
        <v>8313</v>
      </c>
      <c r="R3568" t="s">
        <v>8355</v>
      </c>
      <c r="S3568" s="15">
        <f t="shared" si="278"/>
        <v>41974.712245370371</v>
      </c>
      <c r="T3568" s="15">
        <f t="shared" si="279"/>
        <v>42004.712245370371</v>
      </c>
      <c r="U3568">
        <f t="shared" si="275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76"/>
        <v>0</v>
      </c>
      <c r="P3569" s="9">
        <f t="shared" si="277"/>
        <v>3</v>
      </c>
      <c r="Q3569" s="11" t="s">
        <v>8316</v>
      </c>
      <c r="R3569" t="s">
        <v>8344</v>
      </c>
      <c r="S3569" s="15">
        <f t="shared" si="278"/>
        <v>42413.649641203709</v>
      </c>
      <c r="T3569" s="15">
        <f t="shared" si="279"/>
        <v>42443.607974537037</v>
      </c>
      <c r="U3569">
        <f t="shared" si="275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76"/>
        <v>1</v>
      </c>
      <c r="P3570" s="9">
        <f t="shared" si="277"/>
        <v>3</v>
      </c>
      <c r="Q3570" s="11" t="s">
        <v>8323</v>
      </c>
      <c r="R3570" t="s">
        <v>8326</v>
      </c>
      <c r="S3570" s="15">
        <f t="shared" si="278"/>
        <v>41982.904386574075</v>
      </c>
      <c r="T3570" s="15">
        <f t="shared" si="279"/>
        <v>42042.904386574075</v>
      </c>
      <c r="U3570">
        <f t="shared" si="275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76"/>
        <v>0</v>
      </c>
      <c r="P3571" s="9">
        <f t="shared" si="277"/>
        <v>5</v>
      </c>
      <c r="Q3571" s="11" t="s">
        <v>8321</v>
      </c>
      <c r="R3571" t="s">
        <v>8325</v>
      </c>
      <c r="S3571" s="15">
        <f t="shared" si="278"/>
        <v>41792.687442129631</v>
      </c>
      <c r="T3571" s="15">
        <f t="shared" si="279"/>
        <v>41822.687442129631</v>
      </c>
      <c r="U3571">
        <f t="shared" si="275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76"/>
        <v>0</v>
      </c>
      <c r="P3572" s="9">
        <f t="shared" si="277"/>
        <v>5</v>
      </c>
      <c r="Q3572" s="11" t="s">
        <v>8321</v>
      </c>
      <c r="R3572" t="s">
        <v>8339</v>
      </c>
      <c r="S3572" s="15">
        <f t="shared" si="278"/>
        <v>42423.985567129625</v>
      </c>
      <c r="T3572" s="15">
        <f t="shared" si="279"/>
        <v>42453.943900462968</v>
      </c>
      <c r="U3572">
        <f t="shared" si="275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76"/>
        <v>0</v>
      </c>
      <c r="P3573" s="9">
        <f t="shared" si="277"/>
        <v>5</v>
      </c>
      <c r="Q3573" s="11" t="s">
        <v>8321</v>
      </c>
      <c r="R3573" t="s">
        <v>8339</v>
      </c>
      <c r="S3573" s="15">
        <f t="shared" si="278"/>
        <v>41331.555127314816</v>
      </c>
      <c r="T3573" s="15">
        <f t="shared" si="279"/>
        <v>41356.513460648144</v>
      </c>
      <c r="U3573">
        <f t="shared" si="275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76"/>
        <v>1</v>
      </c>
      <c r="P3574" s="9">
        <f t="shared" si="277"/>
        <v>5</v>
      </c>
      <c r="Q3574" s="11" t="s">
        <v>8308</v>
      </c>
      <c r="R3574" t="s">
        <v>8342</v>
      </c>
      <c r="S3574" s="15">
        <f t="shared" si="278"/>
        <v>42307.034074074079</v>
      </c>
      <c r="T3574" s="15">
        <f t="shared" si="279"/>
        <v>42337.075740740736</v>
      </c>
      <c r="U3574">
        <f t="shared" si="275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76"/>
        <v>0</v>
      </c>
      <c r="P3575" s="9">
        <f t="shared" si="277"/>
        <v>5</v>
      </c>
      <c r="Q3575" s="11" t="s">
        <v>8311</v>
      </c>
      <c r="R3575" t="s">
        <v>8352</v>
      </c>
      <c r="S3575" s="15">
        <f t="shared" si="278"/>
        <v>41471.446851851848</v>
      </c>
      <c r="T3575" s="15">
        <f t="shared" si="279"/>
        <v>41501.446851851848</v>
      </c>
      <c r="U3575">
        <f t="shared" si="275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76"/>
        <v>0</v>
      </c>
      <c r="P3576" s="9">
        <f t="shared" si="277"/>
        <v>5</v>
      </c>
      <c r="Q3576" s="11" t="s">
        <v>8316</v>
      </c>
      <c r="R3576" t="s">
        <v>8334</v>
      </c>
      <c r="S3576" s="15">
        <f t="shared" si="278"/>
        <v>42123.185798611114</v>
      </c>
      <c r="T3576" s="15">
        <f t="shared" si="279"/>
        <v>42153.185798611114</v>
      </c>
      <c r="U3576">
        <f t="shared" si="275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76"/>
        <v>1</v>
      </c>
      <c r="P3577" s="9">
        <f t="shared" si="277"/>
        <v>5</v>
      </c>
      <c r="Q3577" s="11" t="s">
        <v>8316</v>
      </c>
      <c r="R3577" t="s">
        <v>8334</v>
      </c>
      <c r="S3577" s="15">
        <f t="shared" si="278"/>
        <v>41835.977083333331</v>
      </c>
      <c r="T3577" s="15">
        <f t="shared" si="279"/>
        <v>41865.977083333331</v>
      </c>
      <c r="U3577">
        <f t="shared" si="275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76"/>
        <v>0</v>
      </c>
      <c r="P3578" s="9">
        <f t="shared" si="277"/>
        <v>5</v>
      </c>
      <c r="Q3578" s="11" t="s">
        <v>8316</v>
      </c>
      <c r="R3578" t="s">
        <v>8334</v>
      </c>
      <c r="S3578" s="15">
        <f t="shared" si="278"/>
        <v>41722.792407407411</v>
      </c>
      <c r="T3578" s="15">
        <f t="shared" si="279"/>
        <v>41735.792407407411</v>
      </c>
      <c r="U3578">
        <f t="shared" si="275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76"/>
        <v>0</v>
      </c>
      <c r="P3579" s="9">
        <f t="shared" si="277"/>
        <v>5</v>
      </c>
      <c r="Q3579" s="11" t="s">
        <v>8316</v>
      </c>
      <c r="R3579" t="s">
        <v>8344</v>
      </c>
      <c r="S3579" s="15">
        <f t="shared" si="278"/>
        <v>41975.347523148142</v>
      </c>
      <c r="T3579" s="15">
        <f t="shared" si="279"/>
        <v>42005.347523148142</v>
      </c>
      <c r="U3579">
        <f t="shared" si="275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76"/>
        <v>0</v>
      </c>
      <c r="P3580" s="9">
        <f t="shared" si="277"/>
        <v>5</v>
      </c>
      <c r="Q3580" s="11" t="s">
        <v>8319</v>
      </c>
      <c r="R3580" t="s">
        <v>8345</v>
      </c>
      <c r="S3580" s="15">
        <f t="shared" si="278"/>
        <v>41837.905694444446</v>
      </c>
      <c r="T3580" s="15">
        <f t="shared" si="279"/>
        <v>41867.905694444446</v>
      </c>
      <c r="U3580">
        <f t="shared" si="275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76"/>
        <v>1</v>
      </c>
      <c r="P3581" s="9">
        <f t="shared" si="277"/>
        <v>5</v>
      </c>
      <c r="Q3581" s="11" t="s">
        <v>8327</v>
      </c>
      <c r="R3581" t="s">
        <v>8354</v>
      </c>
      <c r="S3581" s="15">
        <f t="shared" si="278"/>
        <v>40782.165532407409</v>
      </c>
      <c r="T3581" s="15">
        <f t="shared" si="279"/>
        <v>40797.554166666669</v>
      </c>
      <c r="U3581">
        <f t="shared" si="275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76"/>
        <v>0</v>
      </c>
      <c r="P3582" s="9">
        <f t="shared" si="277"/>
        <v>5</v>
      </c>
      <c r="Q3582" s="11" t="s">
        <v>8311</v>
      </c>
      <c r="R3582" t="s">
        <v>8352</v>
      </c>
      <c r="S3582" s="15">
        <f t="shared" si="278"/>
        <v>41136.85805555556</v>
      </c>
      <c r="T3582" s="15">
        <f t="shared" si="279"/>
        <v>41159.32708333333</v>
      </c>
      <c r="U3582">
        <f t="shared" si="275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76"/>
        <v>0</v>
      </c>
      <c r="P3583" s="9">
        <f t="shared" si="277"/>
        <v>5</v>
      </c>
      <c r="Q3583" s="11" t="s">
        <v>8311</v>
      </c>
      <c r="R3583" t="s">
        <v>8352</v>
      </c>
      <c r="S3583" s="15">
        <f t="shared" si="278"/>
        <v>42527.007326388892</v>
      </c>
      <c r="T3583" s="15">
        <f t="shared" si="279"/>
        <v>42587.007326388892</v>
      </c>
      <c r="U3583">
        <f t="shared" ref="U3583:U3646" si="280">YEAR(S3583)</f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76"/>
        <v>1</v>
      </c>
      <c r="P3584" s="9">
        <f t="shared" si="277"/>
        <v>5</v>
      </c>
      <c r="Q3584" s="11" t="s">
        <v>8313</v>
      </c>
      <c r="R3584" t="s">
        <v>8351</v>
      </c>
      <c r="S3584" s="15">
        <f t="shared" si="278"/>
        <v>42325.448958333334</v>
      </c>
      <c r="T3584" s="15">
        <f t="shared" si="279"/>
        <v>42357.448958333334</v>
      </c>
      <c r="U3584">
        <f t="shared" si="280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76"/>
        <v>0</v>
      </c>
      <c r="P3585" s="9">
        <f t="shared" si="277"/>
        <v>5</v>
      </c>
      <c r="Q3585" s="11" t="s">
        <v>8327</v>
      </c>
      <c r="R3585" t="s">
        <v>8330</v>
      </c>
      <c r="S3585" s="15">
        <f t="shared" si="278"/>
        <v>42791.669837962967</v>
      </c>
      <c r="T3585" s="15">
        <f t="shared" si="279"/>
        <v>42821.191666666666</v>
      </c>
      <c r="U3585">
        <f t="shared" si="280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76"/>
        <v>0</v>
      </c>
      <c r="P3586" s="9">
        <f t="shared" si="277"/>
        <v>5</v>
      </c>
      <c r="Q3586" s="11" t="s">
        <v>8319</v>
      </c>
      <c r="R3586" t="s">
        <v>8345</v>
      </c>
      <c r="S3586" s="15">
        <f t="shared" si="278"/>
        <v>42019.737766203703</v>
      </c>
      <c r="T3586" s="15">
        <f t="shared" si="279"/>
        <v>42077.625</v>
      </c>
      <c r="U3586">
        <f t="shared" si="280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81">ROUND(E3587/D3587*100,0)</f>
        <v>0</v>
      </c>
      <c r="P3587" s="9">
        <f t="shared" ref="P3587:P3650" si="282">IFERROR(ROUND(E3587/L3587,2),0)</f>
        <v>1</v>
      </c>
      <c r="Q3587" s="11" t="s">
        <v>8319</v>
      </c>
      <c r="R3587" t="s">
        <v>8345</v>
      </c>
      <c r="S3587" s="15">
        <f t="shared" ref="S3587:S3650" si="283">(((J3587/60)/60)/24)+DATE(1970,1,1)</f>
        <v>42027.856990740736</v>
      </c>
      <c r="T3587" s="15">
        <f t="shared" ref="T3587:T3650" si="284">(((I3587/60)/60)/24)+DATE(1970,1,1)</f>
        <v>42087.815324074079</v>
      </c>
      <c r="U3587">
        <f t="shared" si="280"/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81"/>
        <v>1</v>
      </c>
      <c r="P3588" s="9">
        <f t="shared" si="282"/>
        <v>1</v>
      </c>
      <c r="Q3588" s="11" t="s">
        <v>8319</v>
      </c>
      <c r="R3588" t="s">
        <v>8345</v>
      </c>
      <c r="S3588" s="15">
        <f t="shared" si="283"/>
        <v>42019.76944444445</v>
      </c>
      <c r="T3588" s="15">
        <f t="shared" si="284"/>
        <v>42079.727777777778</v>
      </c>
      <c r="U3588">
        <f t="shared" si="280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81"/>
        <v>0</v>
      </c>
      <c r="P3589" s="9">
        <f t="shared" si="282"/>
        <v>5</v>
      </c>
      <c r="Q3589" s="11" t="s">
        <v>8319</v>
      </c>
      <c r="R3589" t="s">
        <v>8345</v>
      </c>
      <c r="S3589" s="15">
        <f t="shared" si="283"/>
        <v>42333.330277777779</v>
      </c>
      <c r="T3589" s="15">
        <f t="shared" si="284"/>
        <v>42363.330277777779</v>
      </c>
      <c r="U3589">
        <f t="shared" si="280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81"/>
        <v>0</v>
      </c>
      <c r="P3590" s="9">
        <f t="shared" si="282"/>
        <v>5</v>
      </c>
      <c r="Q3590" s="11" t="s">
        <v>8319</v>
      </c>
      <c r="R3590" t="s">
        <v>8345</v>
      </c>
      <c r="S3590" s="15">
        <f t="shared" si="283"/>
        <v>42422.536192129628</v>
      </c>
      <c r="T3590" s="15">
        <f t="shared" si="284"/>
        <v>42452.494525462964</v>
      </c>
      <c r="U3590">
        <f t="shared" si="280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81"/>
        <v>1</v>
      </c>
      <c r="P3591" s="9">
        <f t="shared" si="282"/>
        <v>5</v>
      </c>
      <c r="Q3591" s="11" t="s">
        <v>8323</v>
      </c>
      <c r="R3591" t="s">
        <v>8326</v>
      </c>
      <c r="S3591" s="15">
        <f t="shared" si="283"/>
        <v>42453.428240740745</v>
      </c>
      <c r="T3591" s="15">
        <f t="shared" si="284"/>
        <v>42483.428240740745</v>
      </c>
      <c r="U3591">
        <f t="shared" si="280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81"/>
        <v>0</v>
      </c>
      <c r="P3592" s="9">
        <f t="shared" si="282"/>
        <v>5</v>
      </c>
      <c r="Q3592" s="11" t="s">
        <v>8323</v>
      </c>
      <c r="R3592" t="s">
        <v>8326</v>
      </c>
      <c r="S3592" s="15">
        <f t="shared" si="283"/>
        <v>41985.427361111113</v>
      </c>
      <c r="T3592" s="15">
        <f t="shared" si="284"/>
        <v>42015.427361111113</v>
      </c>
      <c r="U3592">
        <f t="shared" si="280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81"/>
        <v>0</v>
      </c>
      <c r="P3593" s="9">
        <f t="shared" si="282"/>
        <v>5</v>
      </c>
      <c r="Q3593" s="11" t="s">
        <v>8323</v>
      </c>
      <c r="R3593" t="s">
        <v>8324</v>
      </c>
      <c r="S3593" s="15">
        <f t="shared" si="283"/>
        <v>42060.04550925926</v>
      </c>
      <c r="T3593" s="15">
        <f t="shared" si="284"/>
        <v>42090.003842592589</v>
      </c>
      <c r="U3593">
        <f t="shared" si="280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81"/>
        <v>0</v>
      </c>
      <c r="P3594" s="9">
        <f t="shared" si="282"/>
        <v>5</v>
      </c>
      <c r="Q3594" s="11" t="s">
        <v>8323</v>
      </c>
      <c r="R3594" t="s">
        <v>8335</v>
      </c>
      <c r="S3594" s="15">
        <f t="shared" si="283"/>
        <v>41799.259039351848</v>
      </c>
      <c r="T3594" s="15">
        <f t="shared" si="284"/>
        <v>41819.259039351848</v>
      </c>
      <c r="U3594">
        <f t="shared" si="280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81"/>
        <v>0</v>
      </c>
      <c r="P3595" s="9">
        <f t="shared" si="282"/>
        <v>5</v>
      </c>
      <c r="Q3595" s="11" t="s">
        <v>8323</v>
      </c>
      <c r="R3595" t="s">
        <v>8326</v>
      </c>
      <c r="S3595" s="15">
        <f t="shared" si="283"/>
        <v>42492.98505787037</v>
      </c>
      <c r="T3595" s="15">
        <f t="shared" si="284"/>
        <v>42522.98505787037</v>
      </c>
      <c r="U3595">
        <f t="shared" si="280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81"/>
        <v>0</v>
      </c>
      <c r="P3596" s="9">
        <f t="shared" si="282"/>
        <v>5</v>
      </c>
      <c r="Q3596" s="11" t="s">
        <v>8323</v>
      </c>
      <c r="R3596" t="s">
        <v>8326</v>
      </c>
      <c r="S3596" s="15">
        <f t="shared" si="283"/>
        <v>41915.400219907409</v>
      </c>
      <c r="T3596" s="15">
        <f t="shared" si="284"/>
        <v>41919.1875</v>
      </c>
      <c r="U3596">
        <f t="shared" si="280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81"/>
        <v>0</v>
      </c>
      <c r="P3597" s="9">
        <f t="shared" si="282"/>
        <v>5</v>
      </c>
      <c r="Q3597" s="11" t="s">
        <v>8323</v>
      </c>
      <c r="R3597" t="s">
        <v>8326</v>
      </c>
      <c r="S3597" s="15">
        <f t="shared" si="283"/>
        <v>42109.801712962959</v>
      </c>
      <c r="T3597" s="15">
        <f t="shared" si="284"/>
        <v>42139.801712962959</v>
      </c>
      <c r="U3597">
        <f t="shared" si="280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81"/>
        <v>0</v>
      </c>
      <c r="P3598" s="9">
        <f t="shared" si="282"/>
        <v>5</v>
      </c>
      <c r="Q3598" s="11" t="s">
        <v>8323</v>
      </c>
      <c r="R3598" t="s">
        <v>8326</v>
      </c>
      <c r="S3598" s="15">
        <f t="shared" si="283"/>
        <v>41809.389930555553</v>
      </c>
      <c r="T3598" s="15">
        <f t="shared" si="284"/>
        <v>41839.389930555553</v>
      </c>
      <c r="U3598">
        <f t="shared" si="280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81"/>
        <v>0</v>
      </c>
      <c r="P3599" s="9">
        <f t="shared" si="282"/>
        <v>5</v>
      </c>
      <c r="Q3599" s="11" t="s">
        <v>8323</v>
      </c>
      <c r="R3599" t="s">
        <v>8326</v>
      </c>
      <c r="S3599" s="15">
        <f t="shared" si="283"/>
        <v>41848.772928240738</v>
      </c>
      <c r="T3599" s="15">
        <f t="shared" si="284"/>
        <v>41877.686111111114</v>
      </c>
      <c r="U3599">
        <f t="shared" si="280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81"/>
        <v>0</v>
      </c>
      <c r="P3600" s="9">
        <f t="shared" si="282"/>
        <v>5</v>
      </c>
      <c r="Q3600" s="11" t="s">
        <v>8323</v>
      </c>
      <c r="R3600" t="s">
        <v>8326</v>
      </c>
      <c r="S3600" s="15">
        <f t="shared" si="283"/>
        <v>42510.938900462963</v>
      </c>
      <c r="T3600" s="15">
        <f t="shared" si="284"/>
        <v>42540.938900462963</v>
      </c>
      <c r="U3600">
        <f t="shared" si="280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81"/>
        <v>0</v>
      </c>
      <c r="P3601" s="9">
        <f t="shared" si="282"/>
        <v>4</v>
      </c>
      <c r="Q3601" s="11" t="s">
        <v>8308</v>
      </c>
      <c r="R3601" t="s">
        <v>8342</v>
      </c>
      <c r="S3601" s="15">
        <f t="shared" si="283"/>
        <v>42131.455439814818</v>
      </c>
      <c r="T3601" s="15">
        <f t="shared" si="284"/>
        <v>42161.44930555555</v>
      </c>
      <c r="U3601">
        <f t="shared" si="280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81"/>
        <v>0</v>
      </c>
      <c r="P3602" s="9">
        <f t="shared" si="282"/>
        <v>1.33</v>
      </c>
      <c r="Q3602" s="11" t="s">
        <v>8319</v>
      </c>
      <c r="R3602" t="s">
        <v>8345</v>
      </c>
      <c r="S3602" s="15">
        <f t="shared" si="283"/>
        <v>42034.339363425926</v>
      </c>
      <c r="T3602" s="15">
        <f t="shared" si="284"/>
        <v>42064.339363425926</v>
      </c>
      <c r="U3602">
        <f t="shared" si="280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81"/>
        <v>0</v>
      </c>
      <c r="P3603" s="9">
        <f t="shared" si="282"/>
        <v>2</v>
      </c>
      <c r="Q3603" s="11" t="s">
        <v>8316</v>
      </c>
      <c r="R3603" t="s">
        <v>8344</v>
      </c>
      <c r="S3603" s="15">
        <f t="shared" si="283"/>
        <v>42645.367442129631</v>
      </c>
      <c r="T3603" s="15">
        <f t="shared" si="284"/>
        <v>42680.409108796302</v>
      </c>
      <c r="U3603">
        <f t="shared" si="280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81"/>
        <v>0</v>
      </c>
      <c r="P3604" s="9">
        <f t="shared" si="282"/>
        <v>2</v>
      </c>
      <c r="Q3604" s="11" t="s">
        <v>8323</v>
      </c>
      <c r="R3604" t="s">
        <v>8326</v>
      </c>
      <c r="S3604" s="15">
        <f t="shared" si="283"/>
        <v>41812.77443287037</v>
      </c>
      <c r="T3604" s="15">
        <f t="shared" si="284"/>
        <v>41872.77443287037</v>
      </c>
      <c r="U3604">
        <f t="shared" si="280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81"/>
        <v>0</v>
      </c>
      <c r="P3605" s="9">
        <f t="shared" si="282"/>
        <v>1</v>
      </c>
      <c r="Q3605" s="11" t="s">
        <v>8321</v>
      </c>
      <c r="R3605" t="s">
        <v>8325</v>
      </c>
      <c r="S3605" s="15">
        <f t="shared" si="283"/>
        <v>42375.996886574074</v>
      </c>
      <c r="T3605" s="15">
        <f t="shared" si="284"/>
        <v>42435.996886574074</v>
      </c>
      <c r="U3605">
        <f t="shared" si="280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81"/>
        <v>0</v>
      </c>
      <c r="P3606" s="9">
        <f t="shared" si="282"/>
        <v>1</v>
      </c>
      <c r="Q3606" s="11" t="s">
        <v>8321</v>
      </c>
      <c r="R3606" t="s">
        <v>8339</v>
      </c>
      <c r="S3606" s="15">
        <f t="shared" si="283"/>
        <v>41500.747453703705</v>
      </c>
      <c r="T3606" s="15">
        <f t="shared" si="284"/>
        <v>41530.747453703705</v>
      </c>
      <c r="U3606">
        <f t="shared" si="280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81"/>
        <v>0</v>
      </c>
      <c r="P3607" s="9">
        <f t="shared" si="282"/>
        <v>1</v>
      </c>
      <c r="Q3607" s="11" t="s">
        <v>8308</v>
      </c>
      <c r="R3607" t="s">
        <v>8310</v>
      </c>
      <c r="S3607" s="15">
        <f t="shared" si="283"/>
        <v>42615.753310185188</v>
      </c>
      <c r="T3607" s="15">
        <f t="shared" si="284"/>
        <v>42645.753310185188</v>
      </c>
      <c r="U3607">
        <f t="shared" si="280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81"/>
        <v>3</v>
      </c>
      <c r="P3608" s="9">
        <f t="shared" si="282"/>
        <v>1</v>
      </c>
      <c r="Q3608" s="11" t="s">
        <v>8311</v>
      </c>
      <c r="R3608" t="s">
        <v>8348</v>
      </c>
      <c r="S3608" s="15">
        <f t="shared" si="283"/>
        <v>42524.667662037042</v>
      </c>
      <c r="T3608" s="15">
        <f t="shared" si="284"/>
        <v>42549.667662037042</v>
      </c>
      <c r="U3608">
        <f t="shared" si="280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81"/>
        <v>0</v>
      </c>
      <c r="P3609" s="9">
        <f t="shared" si="282"/>
        <v>1</v>
      </c>
      <c r="Q3609" s="11" t="s">
        <v>8313</v>
      </c>
      <c r="R3609" t="s">
        <v>8351</v>
      </c>
      <c r="S3609" s="15">
        <f t="shared" si="283"/>
        <v>42033.845543981486</v>
      </c>
      <c r="T3609" s="15">
        <f t="shared" si="284"/>
        <v>42063.845543981486</v>
      </c>
      <c r="U3609">
        <f t="shared" si="280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81"/>
        <v>0</v>
      </c>
      <c r="P3610" s="9">
        <f t="shared" si="282"/>
        <v>1.5</v>
      </c>
      <c r="Q3610" s="11" t="s">
        <v>8308</v>
      </c>
      <c r="R3610" t="s">
        <v>8342</v>
      </c>
      <c r="S3610" s="15">
        <f t="shared" si="283"/>
        <v>42031.362187499995</v>
      </c>
      <c r="T3610" s="15">
        <f t="shared" si="284"/>
        <v>42061.362187499995</v>
      </c>
      <c r="U3610">
        <f t="shared" si="280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81"/>
        <v>0</v>
      </c>
      <c r="P3611" s="9">
        <f t="shared" si="282"/>
        <v>1</v>
      </c>
      <c r="Q3611" s="11" t="s">
        <v>8323</v>
      </c>
      <c r="R3611" t="s">
        <v>8324</v>
      </c>
      <c r="S3611" s="15">
        <f t="shared" si="283"/>
        <v>42460.374305555553</v>
      </c>
      <c r="T3611" s="15">
        <f t="shared" si="284"/>
        <v>42510.374305555553</v>
      </c>
      <c r="U3611">
        <f t="shared" si="280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81"/>
        <v>0</v>
      </c>
      <c r="P3612" s="9">
        <f t="shared" si="282"/>
        <v>1.5</v>
      </c>
      <c r="Q3612" s="11" t="s">
        <v>8323</v>
      </c>
      <c r="R3612" t="s">
        <v>8335</v>
      </c>
      <c r="S3612" s="15">
        <f t="shared" si="283"/>
        <v>41849.887037037035</v>
      </c>
      <c r="T3612" s="15">
        <f t="shared" si="284"/>
        <v>41909.887037037035</v>
      </c>
      <c r="U3612">
        <f t="shared" si="280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81"/>
        <v>0</v>
      </c>
      <c r="P3613" s="9">
        <f t="shared" si="282"/>
        <v>1.5</v>
      </c>
      <c r="Q3613" s="11" t="s">
        <v>8323</v>
      </c>
      <c r="R3613" t="s">
        <v>8326</v>
      </c>
      <c r="S3613" s="15">
        <f t="shared" si="283"/>
        <v>42095.229166666672</v>
      </c>
      <c r="T3613" s="15">
        <f t="shared" si="284"/>
        <v>42109.211111111115</v>
      </c>
      <c r="U3613">
        <f t="shared" si="280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81"/>
        <v>0</v>
      </c>
      <c r="P3614" s="9">
        <f t="shared" si="282"/>
        <v>3</v>
      </c>
      <c r="Q3614" s="11" t="s">
        <v>8323</v>
      </c>
      <c r="R3614" t="s">
        <v>8326</v>
      </c>
      <c r="S3614" s="15">
        <f t="shared" si="283"/>
        <v>42107.864722222221</v>
      </c>
      <c r="T3614" s="15">
        <f t="shared" si="284"/>
        <v>42137.864722222221</v>
      </c>
      <c r="U3614">
        <f t="shared" si="280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81"/>
        <v>2</v>
      </c>
      <c r="P3615" s="9">
        <f t="shared" si="282"/>
        <v>1.5</v>
      </c>
      <c r="Q3615" s="11" t="s">
        <v>8323</v>
      </c>
      <c r="R3615" t="s">
        <v>8326</v>
      </c>
      <c r="S3615" s="15">
        <f t="shared" si="283"/>
        <v>42307.189270833333</v>
      </c>
      <c r="T3615" s="15">
        <f t="shared" si="284"/>
        <v>42322.958333333328</v>
      </c>
      <c r="U3615">
        <f t="shared" si="280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81"/>
        <v>0</v>
      </c>
      <c r="P3616" s="9">
        <f t="shared" si="282"/>
        <v>1</v>
      </c>
      <c r="Q3616" s="11" t="s">
        <v>8323</v>
      </c>
      <c r="R3616" t="s">
        <v>8326</v>
      </c>
      <c r="S3616" s="15">
        <f t="shared" si="283"/>
        <v>42358.573182870372</v>
      </c>
      <c r="T3616" s="15">
        <f t="shared" si="284"/>
        <v>42377.273611111115</v>
      </c>
      <c r="U3616">
        <f t="shared" si="280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81"/>
        <v>0</v>
      </c>
      <c r="P3617" s="9">
        <f t="shared" si="282"/>
        <v>1</v>
      </c>
      <c r="Q3617" s="11" t="s">
        <v>8321</v>
      </c>
      <c r="R3617" t="s">
        <v>8339</v>
      </c>
      <c r="S3617" s="15">
        <f t="shared" si="283"/>
        <v>42130.335358796292</v>
      </c>
      <c r="T3617" s="15">
        <f t="shared" si="284"/>
        <v>42145.335358796292</v>
      </c>
      <c r="U3617">
        <f t="shared" si="280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81"/>
        <v>0</v>
      </c>
      <c r="P3618" s="9">
        <f t="shared" si="282"/>
        <v>2</v>
      </c>
      <c r="Q3618" s="11" t="s">
        <v>8308</v>
      </c>
      <c r="R3618" t="s">
        <v>8342</v>
      </c>
      <c r="S3618" s="15">
        <f t="shared" si="283"/>
        <v>42076.092152777783</v>
      </c>
      <c r="T3618" s="15">
        <f t="shared" si="284"/>
        <v>42106.092152777783</v>
      </c>
      <c r="U3618">
        <f t="shared" si="280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81"/>
        <v>0</v>
      </c>
      <c r="P3619" s="9">
        <f t="shared" si="282"/>
        <v>2</v>
      </c>
      <c r="Q3619" s="11" t="s">
        <v>8311</v>
      </c>
      <c r="R3619" t="s">
        <v>8352</v>
      </c>
      <c r="S3619" s="15">
        <f t="shared" si="283"/>
        <v>41729.702314814815</v>
      </c>
      <c r="T3619" s="15">
        <f t="shared" si="284"/>
        <v>41759.702314814815</v>
      </c>
      <c r="U3619">
        <f t="shared" si="280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81"/>
        <v>0</v>
      </c>
      <c r="P3620" s="9">
        <f t="shared" si="282"/>
        <v>1</v>
      </c>
      <c r="Q3620" s="11" t="s">
        <v>8311</v>
      </c>
      <c r="R3620" t="s">
        <v>8348</v>
      </c>
      <c r="S3620" s="15">
        <f t="shared" si="283"/>
        <v>41931.959016203706</v>
      </c>
      <c r="T3620" s="15">
        <f t="shared" si="284"/>
        <v>41962.00068287037</v>
      </c>
      <c r="U3620">
        <f t="shared" si="280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81"/>
        <v>0</v>
      </c>
      <c r="P3621" s="9">
        <f t="shared" si="282"/>
        <v>1</v>
      </c>
      <c r="Q3621" s="11" t="s">
        <v>8313</v>
      </c>
      <c r="R3621" t="s">
        <v>8353</v>
      </c>
      <c r="S3621" s="15">
        <f t="shared" si="283"/>
        <v>42023.143414351856</v>
      </c>
      <c r="T3621" s="15">
        <f t="shared" si="284"/>
        <v>42053.143414351856</v>
      </c>
      <c r="U3621">
        <f t="shared" si="280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81"/>
        <v>2</v>
      </c>
      <c r="P3622" s="9">
        <f t="shared" si="282"/>
        <v>1</v>
      </c>
      <c r="Q3622" s="11" t="s">
        <v>8316</v>
      </c>
      <c r="R3622" t="s">
        <v>8334</v>
      </c>
      <c r="S3622" s="15">
        <f t="shared" si="283"/>
        <v>42066.733587962968</v>
      </c>
      <c r="T3622" s="15">
        <f t="shared" si="284"/>
        <v>42096.691921296297</v>
      </c>
      <c r="U3622">
        <f t="shared" si="280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81"/>
        <v>1</v>
      </c>
      <c r="P3623" s="9">
        <f t="shared" si="282"/>
        <v>1</v>
      </c>
      <c r="Q3623" s="11" t="s">
        <v>8316</v>
      </c>
      <c r="R3623" t="s">
        <v>8334</v>
      </c>
      <c r="S3623" s="15">
        <f t="shared" si="283"/>
        <v>41647.632256944446</v>
      </c>
      <c r="T3623" s="15">
        <f t="shared" si="284"/>
        <v>41667.632256944446</v>
      </c>
      <c r="U3623">
        <f t="shared" si="280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81"/>
        <v>0</v>
      </c>
      <c r="P3624" s="9">
        <f t="shared" si="282"/>
        <v>2</v>
      </c>
      <c r="Q3624" s="11" t="s">
        <v>8308</v>
      </c>
      <c r="R3624" t="s">
        <v>8342</v>
      </c>
      <c r="S3624" s="15">
        <f t="shared" si="283"/>
        <v>42377.70694444445</v>
      </c>
      <c r="T3624" s="15">
        <f t="shared" si="284"/>
        <v>42407.70694444445</v>
      </c>
      <c r="U3624">
        <f t="shared" si="280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81"/>
        <v>0</v>
      </c>
      <c r="P3625" s="9">
        <f t="shared" si="282"/>
        <v>1</v>
      </c>
      <c r="Q3625" s="11" t="s">
        <v>8319</v>
      </c>
      <c r="R3625" t="s">
        <v>8345</v>
      </c>
      <c r="S3625" s="15">
        <f t="shared" si="283"/>
        <v>42489.099687499998</v>
      </c>
      <c r="T3625" s="15">
        <f t="shared" si="284"/>
        <v>42549.099687499998</v>
      </c>
      <c r="U3625">
        <f t="shared" si="280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81"/>
        <v>0</v>
      </c>
      <c r="P3626" s="9">
        <f t="shared" si="282"/>
        <v>1</v>
      </c>
      <c r="Q3626" s="11" t="s">
        <v>8319</v>
      </c>
      <c r="R3626" t="s">
        <v>8345</v>
      </c>
      <c r="S3626" s="15">
        <f t="shared" si="283"/>
        <v>42041.218715277777</v>
      </c>
      <c r="T3626" s="15">
        <f t="shared" si="284"/>
        <v>42071.218715277777</v>
      </c>
      <c r="U3626">
        <f t="shared" si="280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81"/>
        <v>0</v>
      </c>
      <c r="P3627" s="9">
        <f t="shared" si="282"/>
        <v>1</v>
      </c>
      <c r="Q3627" s="11" t="s">
        <v>8311</v>
      </c>
      <c r="R3627" t="s">
        <v>8356</v>
      </c>
      <c r="S3627" s="15">
        <f t="shared" si="283"/>
        <v>41745.826273148145</v>
      </c>
      <c r="T3627" s="15">
        <f t="shared" si="284"/>
        <v>41795.826273148145</v>
      </c>
      <c r="U3627">
        <f t="shared" si="280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81"/>
        <v>0</v>
      </c>
      <c r="P3628" s="9">
        <f t="shared" si="282"/>
        <v>1</v>
      </c>
      <c r="Q3628" s="11" t="s">
        <v>8323</v>
      </c>
      <c r="R3628" t="s">
        <v>8326</v>
      </c>
      <c r="S3628" s="15">
        <f t="shared" si="283"/>
        <v>42444.877743055549</v>
      </c>
      <c r="T3628" s="15">
        <f t="shared" si="284"/>
        <v>42504.877743055549</v>
      </c>
      <c r="U3628">
        <f t="shared" si="280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81"/>
        <v>0</v>
      </c>
      <c r="P3629" s="9">
        <f t="shared" si="282"/>
        <v>1</v>
      </c>
      <c r="Q3629" s="11" t="s">
        <v>8323</v>
      </c>
      <c r="R3629" t="s">
        <v>8326</v>
      </c>
      <c r="S3629" s="15">
        <f t="shared" si="283"/>
        <v>41828.922905092593</v>
      </c>
      <c r="T3629" s="15">
        <f t="shared" si="284"/>
        <v>41888.922905092593</v>
      </c>
      <c r="U3629">
        <f t="shared" si="280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81"/>
        <v>0</v>
      </c>
      <c r="P3630" s="9">
        <f t="shared" si="282"/>
        <v>1</v>
      </c>
      <c r="Q3630" s="11" t="s">
        <v>8323</v>
      </c>
      <c r="R3630" t="s">
        <v>8324</v>
      </c>
      <c r="S3630" s="15">
        <f t="shared" si="283"/>
        <v>42567.531157407408</v>
      </c>
      <c r="T3630" s="15">
        <f t="shared" si="284"/>
        <v>42597.531157407408</v>
      </c>
      <c r="U3630">
        <f t="shared" si="280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81"/>
        <v>0</v>
      </c>
      <c r="P3631" s="9">
        <f t="shared" si="282"/>
        <v>1</v>
      </c>
      <c r="Q3631" s="11" t="s">
        <v>8323</v>
      </c>
      <c r="R3631" t="s">
        <v>8324</v>
      </c>
      <c r="S3631" s="15">
        <f t="shared" si="283"/>
        <v>42658.690532407403</v>
      </c>
      <c r="T3631" s="15">
        <f t="shared" si="284"/>
        <v>42673.073611111111</v>
      </c>
      <c r="U3631">
        <f t="shared" si="280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81"/>
        <v>0</v>
      </c>
      <c r="P3632" s="9">
        <f t="shared" si="282"/>
        <v>1</v>
      </c>
      <c r="Q3632" s="11" t="s">
        <v>8323</v>
      </c>
      <c r="R3632" t="s">
        <v>8335</v>
      </c>
      <c r="S3632" s="15">
        <f t="shared" si="283"/>
        <v>42437.094490740739</v>
      </c>
      <c r="T3632" s="15">
        <f t="shared" si="284"/>
        <v>42495.708333333328</v>
      </c>
      <c r="U3632">
        <f t="shared" si="280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81"/>
        <v>0</v>
      </c>
      <c r="P3633" s="9">
        <f t="shared" si="282"/>
        <v>2</v>
      </c>
      <c r="Q3633" s="11" t="s">
        <v>8323</v>
      </c>
      <c r="R3633" t="s">
        <v>8326</v>
      </c>
      <c r="S3633" s="15">
        <f t="shared" si="283"/>
        <v>42391.772997685184</v>
      </c>
      <c r="T3633" s="15">
        <f t="shared" si="284"/>
        <v>42416.772997685184</v>
      </c>
      <c r="U3633">
        <f t="shared" si="280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81"/>
        <v>0</v>
      </c>
      <c r="P3634" s="9">
        <f t="shared" si="282"/>
        <v>1</v>
      </c>
      <c r="Q3634" s="11" t="s">
        <v>8321</v>
      </c>
      <c r="R3634" t="s">
        <v>8337</v>
      </c>
      <c r="S3634" s="15">
        <f t="shared" si="283"/>
        <v>42096.704976851848</v>
      </c>
      <c r="T3634" s="15">
        <f t="shared" si="284"/>
        <v>42112.427777777775</v>
      </c>
      <c r="U3634">
        <f t="shared" si="280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81"/>
        <v>0</v>
      </c>
      <c r="P3635" s="9">
        <f t="shared" si="282"/>
        <v>1</v>
      </c>
      <c r="Q3635" s="11" t="s">
        <v>8321</v>
      </c>
      <c r="R3635" t="s">
        <v>8325</v>
      </c>
      <c r="S3635" s="15">
        <f t="shared" si="283"/>
        <v>42534.180717592593</v>
      </c>
      <c r="T3635" s="15">
        <f t="shared" si="284"/>
        <v>42594.180717592593</v>
      </c>
      <c r="U3635">
        <f t="shared" si="280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81"/>
        <v>0</v>
      </c>
      <c r="P3636" s="9">
        <f t="shared" si="282"/>
        <v>1</v>
      </c>
      <c r="Q3636" s="11" t="s">
        <v>8321</v>
      </c>
      <c r="R3636" t="s">
        <v>8325</v>
      </c>
      <c r="S3636" s="15">
        <f t="shared" si="283"/>
        <v>42416.881018518514</v>
      </c>
      <c r="T3636" s="15">
        <f t="shared" si="284"/>
        <v>42476.839351851857</v>
      </c>
      <c r="U3636">
        <f t="shared" si="280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81"/>
        <v>0</v>
      </c>
      <c r="P3637" s="9">
        <f t="shared" si="282"/>
        <v>1</v>
      </c>
      <c r="Q3637" s="11" t="s">
        <v>8321</v>
      </c>
      <c r="R3637" t="s">
        <v>8325</v>
      </c>
      <c r="S3637" s="15">
        <f t="shared" si="283"/>
        <v>42009.64061342593</v>
      </c>
      <c r="T3637" s="15">
        <f t="shared" si="284"/>
        <v>42069.64061342593</v>
      </c>
      <c r="U3637">
        <f t="shared" si="280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81"/>
        <v>0</v>
      </c>
      <c r="P3638" s="9">
        <f t="shared" si="282"/>
        <v>1</v>
      </c>
      <c r="Q3638" s="11" t="s">
        <v>8321</v>
      </c>
      <c r="R3638" t="s">
        <v>8339</v>
      </c>
      <c r="S3638" s="15">
        <f t="shared" si="283"/>
        <v>42488.848784722228</v>
      </c>
      <c r="T3638" s="15">
        <f t="shared" si="284"/>
        <v>42508.848784722228</v>
      </c>
      <c r="U3638">
        <f t="shared" si="280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81"/>
        <v>0</v>
      </c>
      <c r="P3639" s="9">
        <f t="shared" si="282"/>
        <v>1</v>
      </c>
      <c r="Q3639" s="11" t="s">
        <v>8321</v>
      </c>
      <c r="R3639" t="s">
        <v>8339</v>
      </c>
      <c r="S3639" s="15">
        <f t="shared" si="283"/>
        <v>42753.329039351855</v>
      </c>
      <c r="T3639" s="15">
        <f t="shared" si="284"/>
        <v>42783.329039351855</v>
      </c>
      <c r="U3639">
        <f t="shared" si="280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81"/>
        <v>0</v>
      </c>
      <c r="P3640" s="9">
        <f t="shared" si="282"/>
        <v>1</v>
      </c>
      <c r="Q3640" s="11" t="s">
        <v>8321</v>
      </c>
      <c r="R3640" t="s">
        <v>8339</v>
      </c>
      <c r="S3640" s="15">
        <f t="shared" si="283"/>
        <v>41620.93141203704</v>
      </c>
      <c r="T3640" s="15">
        <f t="shared" si="284"/>
        <v>41680.93141203704</v>
      </c>
      <c r="U3640">
        <f t="shared" si="280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81"/>
        <v>0</v>
      </c>
      <c r="P3641" s="9">
        <f t="shared" si="282"/>
        <v>1</v>
      </c>
      <c r="Q3641" s="11" t="s">
        <v>8308</v>
      </c>
      <c r="R3641" t="s">
        <v>8342</v>
      </c>
      <c r="S3641" s="15">
        <f t="shared" si="283"/>
        <v>42009.817199074074</v>
      </c>
      <c r="T3641" s="15">
        <f t="shared" si="284"/>
        <v>42039.817199074074</v>
      </c>
      <c r="U3641">
        <f t="shared" si="280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81"/>
        <v>0</v>
      </c>
      <c r="P3642" s="9">
        <f t="shared" si="282"/>
        <v>1</v>
      </c>
      <c r="Q3642" s="11" t="s">
        <v>8308</v>
      </c>
      <c r="R3642" t="s">
        <v>8342</v>
      </c>
      <c r="S3642" s="15">
        <f t="shared" si="283"/>
        <v>42433.737453703703</v>
      </c>
      <c r="T3642" s="15">
        <f t="shared" si="284"/>
        <v>42493.695787037039</v>
      </c>
      <c r="U3642">
        <f t="shared" si="280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81"/>
        <v>0</v>
      </c>
      <c r="P3643" s="9">
        <f t="shared" si="282"/>
        <v>1</v>
      </c>
      <c r="Q3643" s="11" t="s">
        <v>8308</v>
      </c>
      <c r="R3643" t="s">
        <v>8342</v>
      </c>
      <c r="S3643" s="15">
        <f t="shared" si="283"/>
        <v>42411.942997685182</v>
      </c>
      <c r="T3643" s="15">
        <f t="shared" si="284"/>
        <v>42441.942997685182</v>
      </c>
      <c r="U3643">
        <f t="shared" si="280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81"/>
        <v>0</v>
      </c>
      <c r="P3644" s="9">
        <f t="shared" si="282"/>
        <v>1</v>
      </c>
      <c r="Q3644" s="11" t="s">
        <v>8308</v>
      </c>
      <c r="R3644" t="s">
        <v>8342</v>
      </c>
      <c r="S3644" s="15">
        <f t="shared" si="283"/>
        <v>42535.68440972222</v>
      </c>
      <c r="T3644" s="15">
        <f t="shared" si="284"/>
        <v>42565.68440972222</v>
      </c>
      <c r="U3644">
        <f t="shared" si="280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81"/>
        <v>0</v>
      </c>
      <c r="P3645" s="9">
        <f t="shared" si="282"/>
        <v>1</v>
      </c>
      <c r="Q3645" s="11" t="s">
        <v>8308</v>
      </c>
      <c r="R3645" t="s">
        <v>8342</v>
      </c>
      <c r="S3645" s="15">
        <f t="shared" si="283"/>
        <v>42031.471666666665</v>
      </c>
      <c r="T3645" s="15">
        <f t="shared" si="284"/>
        <v>42091.43</v>
      </c>
      <c r="U3645">
        <f t="shared" si="280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81"/>
        <v>0</v>
      </c>
      <c r="P3646" s="9">
        <f t="shared" si="282"/>
        <v>1</v>
      </c>
      <c r="Q3646" s="11" t="s">
        <v>8308</v>
      </c>
      <c r="R3646" t="s">
        <v>8342</v>
      </c>
      <c r="S3646" s="15">
        <f t="shared" si="283"/>
        <v>42605.908182870371</v>
      </c>
      <c r="T3646" s="15">
        <f t="shared" si="284"/>
        <v>42635.908182870371</v>
      </c>
      <c r="U3646">
        <f t="shared" si="280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81"/>
        <v>0</v>
      </c>
      <c r="P3647" s="9">
        <f t="shared" si="282"/>
        <v>1</v>
      </c>
      <c r="Q3647" s="11" t="s">
        <v>8308</v>
      </c>
      <c r="R3647" t="s">
        <v>8342</v>
      </c>
      <c r="S3647" s="15">
        <f t="shared" si="283"/>
        <v>42052.93850694444</v>
      </c>
      <c r="T3647" s="15">
        <f t="shared" si="284"/>
        <v>42082.896840277783</v>
      </c>
      <c r="U3647">
        <f t="shared" ref="U3647:U3710" si="285">YEAR(S3647)</f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81"/>
        <v>0</v>
      </c>
      <c r="P3648" s="9">
        <f t="shared" si="282"/>
        <v>1</v>
      </c>
      <c r="Q3648" s="11" t="s">
        <v>8308</v>
      </c>
      <c r="R3648" t="s">
        <v>8342</v>
      </c>
      <c r="S3648" s="15">
        <f t="shared" si="283"/>
        <v>42178.614571759259</v>
      </c>
      <c r="T3648" s="15">
        <f t="shared" si="284"/>
        <v>42193.614571759259</v>
      </c>
      <c r="U3648">
        <f t="shared" si="285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81"/>
        <v>0</v>
      </c>
      <c r="P3649" s="9">
        <f t="shared" si="282"/>
        <v>1</v>
      </c>
      <c r="Q3649" s="11" t="s">
        <v>8308</v>
      </c>
      <c r="R3649" t="s">
        <v>8342</v>
      </c>
      <c r="S3649" s="15">
        <f t="shared" si="283"/>
        <v>41908.650347222225</v>
      </c>
      <c r="T3649" s="15">
        <f t="shared" si="284"/>
        <v>41968.692013888889</v>
      </c>
      <c r="U3649">
        <f t="shared" si="285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81"/>
        <v>0</v>
      </c>
      <c r="P3650" s="9">
        <f t="shared" si="282"/>
        <v>1</v>
      </c>
      <c r="Q3650" s="11" t="s">
        <v>8308</v>
      </c>
      <c r="R3650" t="s">
        <v>8342</v>
      </c>
      <c r="S3650" s="15">
        <f t="shared" si="283"/>
        <v>42031.928576388891</v>
      </c>
      <c r="T3650" s="15">
        <f t="shared" si="284"/>
        <v>42061.928576388891</v>
      </c>
      <c r="U3650">
        <f t="shared" si="285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86">ROUND(E3651/D3651*100,0)</f>
        <v>0</v>
      </c>
      <c r="P3651" s="9">
        <f t="shared" ref="P3651:P3714" si="287">IFERROR(ROUND(E3651/L3651,2),0)</f>
        <v>1</v>
      </c>
      <c r="Q3651" s="11" t="s">
        <v>8308</v>
      </c>
      <c r="R3651" t="s">
        <v>8342</v>
      </c>
      <c r="S3651" s="15">
        <f t="shared" ref="S3651:S3714" si="288">(((J3651/60)/60)/24)+DATE(1970,1,1)</f>
        <v>41865.583275462966</v>
      </c>
      <c r="T3651" s="15">
        <f t="shared" ref="T3651:T3714" si="289">(((I3651/60)/60)/24)+DATE(1970,1,1)</f>
        <v>41925.583275462966</v>
      </c>
      <c r="U3651">
        <f t="shared" si="285"/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86"/>
        <v>0</v>
      </c>
      <c r="P3652" s="9">
        <f t="shared" si="287"/>
        <v>1</v>
      </c>
      <c r="Q3652" s="11" t="s">
        <v>8308</v>
      </c>
      <c r="R3652" t="s">
        <v>8310</v>
      </c>
      <c r="S3652" s="15">
        <f t="shared" si="288"/>
        <v>42639.805601851855</v>
      </c>
      <c r="T3652" s="15">
        <f t="shared" si="289"/>
        <v>42669.805601851855</v>
      </c>
      <c r="U3652">
        <f t="shared" si="285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86"/>
        <v>0</v>
      </c>
      <c r="P3653" s="9">
        <f t="shared" si="287"/>
        <v>1</v>
      </c>
      <c r="Q3653" s="11" t="s">
        <v>8308</v>
      </c>
      <c r="R3653" t="s">
        <v>8310</v>
      </c>
      <c r="S3653" s="15">
        <f t="shared" si="288"/>
        <v>41815.927106481482</v>
      </c>
      <c r="T3653" s="15">
        <f t="shared" si="289"/>
        <v>41845.927106481482</v>
      </c>
      <c r="U3653">
        <f t="shared" si="285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86"/>
        <v>0</v>
      </c>
      <c r="P3654" s="9">
        <f t="shared" si="287"/>
        <v>1</v>
      </c>
      <c r="Q3654" s="11" t="s">
        <v>8346</v>
      </c>
      <c r="R3654" t="s">
        <v>8347</v>
      </c>
      <c r="S3654" s="15">
        <f t="shared" si="288"/>
        <v>41918.818460648145</v>
      </c>
      <c r="T3654" s="15">
        <f t="shared" si="289"/>
        <v>41948.860127314816</v>
      </c>
      <c r="U3654">
        <f t="shared" si="285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86"/>
        <v>0</v>
      </c>
      <c r="P3655" s="9">
        <f t="shared" si="287"/>
        <v>1</v>
      </c>
      <c r="Q3655" s="11" t="s">
        <v>8316</v>
      </c>
      <c r="R3655" t="s">
        <v>8334</v>
      </c>
      <c r="S3655" s="15">
        <f t="shared" si="288"/>
        <v>42347.203587962969</v>
      </c>
      <c r="T3655" s="15">
        <f t="shared" si="289"/>
        <v>42377.203587962969</v>
      </c>
      <c r="U3655">
        <f t="shared" si="285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86"/>
        <v>0</v>
      </c>
      <c r="P3656" s="9">
        <f t="shared" si="287"/>
        <v>1</v>
      </c>
      <c r="Q3656" s="11" t="s">
        <v>8316</v>
      </c>
      <c r="R3656" t="s">
        <v>8344</v>
      </c>
      <c r="S3656" s="15">
        <f t="shared" si="288"/>
        <v>41828.649502314816</v>
      </c>
      <c r="T3656" s="15">
        <f t="shared" si="289"/>
        <v>41858.649502314816</v>
      </c>
      <c r="U3656">
        <f t="shared" si="285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86"/>
        <v>0</v>
      </c>
      <c r="P3657" s="9">
        <f t="shared" si="287"/>
        <v>1</v>
      </c>
      <c r="Q3657" s="11" t="s">
        <v>8316</v>
      </c>
      <c r="R3657" t="s">
        <v>8344</v>
      </c>
      <c r="S3657" s="15">
        <f t="shared" si="288"/>
        <v>41958.285046296296</v>
      </c>
      <c r="T3657" s="15">
        <f t="shared" si="289"/>
        <v>41972.189583333333</v>
      </c>
      <c r="U3657">
        <f t="shared" si="285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86"/>
        <v>0</v>
      </c>
      <c r="P3658" s="9">
        <f t="shared" si="287"/>
        <v>1</v>
      </c>
      <c r="Q3658" s="11" t="s">
        <v>8308</v>
      </c>
      <c r="R3658" t="s">
        <v>8310</v>
      </c>
      <c r="S3658" s="15">
        <f t="shared" si="288"/>
        <v>42393.961909722217</v>
      </c>
      <c r="T3658" s="15">
        <f t="shared" si="289"/>
        <v>42428.961909722217</v>
      </c>
      <c r="U3658">
        <f t="shared" si="285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86"/>
        <v>0</v>
      </c>
      <c r="P3659" s="9">
        <f t="shared" si="287"/>
        <v>1</v>
      </c>
      <c r="Q3659" s="11" t="s">
        <v>8311</v>
      </c>
      <c r="R3659" t="s">
        <v>8348</v>
      </c>
      <c r="S3659" s="15">
        <f t="shared" si="288"/>
        <v>42479.318518518514</v>
      </c>
      <c r="T3659" s="15">
        <f t="shared" si="289"/>
        <v>42524.318518518514</v>
      </c>
      <c r="U3659">
        <f t="shared" si="285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86"/>
        <v>0</v>
      </c>
      <c r="P3660" s="9">
        <f t="shared" si="287"/>
        <v>1</v>
      </c>
      <c r="Q3660" s="11" t="s">
        <v>8311</v>
      </c>
      <c r="R3660" t="s">
        <v>8348</v>
      </c>
      <c r="S3660" s="15">
        <f t="shared" si="288"/>
        <v>42708.25309027778</v>
      </c>
      <c r="T3660" s="15">
        <f t="shared" si="289"/>
        <v>42738.25309027778</v>
      </c>
      <c r="U3660">
        <f t="shared" si="285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86"/>
        <v>0</v>
      </c>
      <c r="P3661" s="9">
        <f t="shared" si="287"/>
        <v>1</v>
      </c>
      <c r="Q3661" s="11" t="s">
        <v>8311</v>
      </c>
      <c r="R3661" t="s">
        <v>8348</v>
      </c>
      <c r="S3661" s="15">
        <f t="shared" si="288"/>
        <v>42486.748414351852</v>
      </c>
      <c r="T3661" s="15">
        <f t="shared" si="289"/>
        <v>42516.748414351852</v>
      </c>
      <c r="U3661">
        <f t="shared" si="285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86"/>
        <v>0</v>
      </c>
      <c r="P3662" s="9">
        <f t="shared" si="287"/>
        <v>1</v>
      </c>
      <c r="Q3662" s="11" t="s">
        <v>8311</v>
      </c>
      <c r="R3662" t="s">
        <v>8348</v>
      </c>
      <c r="S3662" s="15">
        <f t="shared" si="288"/>
        <v>42390.171261574069</v>
      </c>
      <c r="T3662" s="15">
        <f t="shared" si="289"/>
        <v>42420.171261574069</v>
      </c>
      <c r="U3662">
        <f t="shared" si="285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86"/>
        <v>0</v>
      </c>
      <c r="P3663" s="9">
        <f t="shared" si="287"/>
        <v>1</v>
      </c>
      <c r="Q3663" s="11" t="s">
        <v>8311</v>
      </c>
      <c r="R3663" t="s">
        <v>8352</v>
      </c>
      <c r="S3663" s="15">
        <f t="shared" si="288"/>
        <v>41444.64261574074</v>
      </c>
      <c r="T3663" s="15">
        <f t="shared" si="289"/>
        <v>41486.821527777778</v>
      </c>
      <c r="U3663">
        <f t="shared" si="285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86"/>
        <v>0</v>
      </c>
      <c r="P3664" s="9">
        <f t="shared" si="287"/>
        <v>1</v>
      </c>
      <c r="Q3664" s="11" t="s">
        <v>8313</v>
      </c>
      <c r="R3664" t="s">
        <v>8355</v>
      </c>
      <c r="S3664" s="15">
        <f t="shared" si="288"/>
        <v>42031.884652777779</v>
      </c>
      <c r="T3664" s="15">
        <f t="shared" si="289"/>
        <v>42065.886111111111</v>
      </c>
      <c r="U3664">
        <f t="shared" si="285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86"/>
        <v>0</v>
      </c>
      <c r="P3665" s="9">
        <f t="shared" si="287"/>
        <v>1</v>
      </c>
      <c r="Q3665" s="11" t="s">
        <v>8313</v>
      </c>
      <c r="R3665" t="s">
        <v>8351</v>
      </c>
      <c r="S3665" s="15">
        <f t="shared" si="288"/>
        <v>41956.950983796298</v>
      </c>
      <c r="T3665" s="15">
        <f t="shared" si="289"/>
        <v>41986.950983796298</v>
      </c>
      <c r="U3665">
        <f t="shared" si="285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86"/>
        <v>0</v>
      </c>
      <c r="P3666" s="9">
        <f t="shared" si="287"/>
        <v>1</v>
      </c>
      <c r="Q3666" s="11" t="s">
        <v>8313</v>
      </c>
      <c r="R3666" t="s">
        <v>8351</v>
      </c>
      <c r="S3666" s="15">
        <f t="shared" si="288"/>
        <v>42151.667337962965</v>
      </c>
      <c r="T3666" s="15">
        <f t="shared" si="289"/>
        <v>42211.667337962965</v>
      </c>
      <c r="U3666">
        <f t="shared" si="285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86"/>
        <v>0</v>
      </c>
      <c r="P3667" s="9">
        <f t="shared" si="287"/>
        <v>1</v>
      </c>
      <c r="Q3667" s="11" t="s">
        <v>8327</v>
      </c>
      <c r="R3667" t="s">
        <v>8330</v>
      </c>
      <c r="S3667" s="15">
        <f t="shared" si="288"/>
        <v>42063.869791666672</v>
      </c>
      <c r="T3667" s="15">
        <f t="shared" si="289"/>
        <v>42093.828125</v>
      </c>
      <c r="U3667">
        <f t="shared" si="285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86"/>
        <v>0</v>
      </c>
      <c r="P3668" s="9">
        <f t="shared" si="287"/>
        <v>1</v>
      </c>
      <c r="Q3668" s="11" t="s">
        <v>8327</v>
      </c>
      <c r="R3668" t="s">
        <v>8330</v>
      </c>
      <c r="S3668" s="15">
        <f t="shared" si="288"/>
        <v>42425.960983796293</v>
      </c>
      <c r="T3668" s="15">
        <f t="shared" si="289"/>
        <v>42463.006944444445</v>
      </c>
      <c r="U3668">
        <f t="shared" si="285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86"/>
        <v>0</v>
      </c>
      <c r="P3669" s="9">
        <f t="shared" si="287"/>
        <v>1</v>
      </c>
      <c r="Q3669" s="11" t="s">
        <v>8327</v>
      </c>
      <c r="R3669" t="s">
        <v>8330</v>
      </c>
      <c r="S3669" s="15">
        <f t="shared" si="288"/>
        <v>42044.927974537044</v>
      </c>
      <c r="T3669" s="15">
        <f t="shared" si="289"/>
        <v>42099.458333333328</v>
      </c>
      <c r="U3669">
        <f t="shared" si="285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86"/>
        <v>0</v>
      </c>
      <c r="P3670" s="9">
        <f t="shared" si="287"/>
        <v>1</v>
      </c>
      <c r="Q3670" s="11" t="s">
        <v>8327</v>
      </c>
      <c r="R3670" t="s">
        <v>8330</v>
      </c>
      <c r="S3670" s="15">
        <f t="shared" si="288"/>
        <v>42102.036527777775</v>
      </c>
      <c r="T3670" s="15">
        <f t="shared" si="289"/>
        <v>42132.036527777775</v>
      </c>
      <c r="U3670">
        <f t="shared" si="285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86"/>
        <v>0</v>
      </c>
      <c r="P3671" s="9">
        <f t="shared" si="287"/>
        <v>1</v>
      </c>
      <c r="Q3671" s="11" t="s">
        <v>8327</v>
      </c>
      <c r="R3671" t="s">
        <v>8330</v>
      </c>
      <c r="S3671" s="15">
        <f t="shared" si="288"/>
        <v>42435.874212962968</v>
      </c>
      <c r="T3671" s="15">
        <f t="shared" si="289"/>
        <v>42494.832546296297</v>
      </c>
      <c r="U3671">
        <f t="shared" si="285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86"/>
        <v>0</v>
      </c>
      <c r="P3672" s="9">
        <f t="shared" si="287"/>
        <v>1</v>
      </c>
      <c r="Q3672" s="11" t="s">
        <v>8313</v>
      </c>
      <c r="R3672" t="s">
        <v>8353</v>
      </c>
      <c r="S3672" s="15">
        <f t="shared" si="288"/>
        <v>42413.433831018512</v>
      </c>
      <c r="T3672" s="15">
        <f t="shared" si="289"/>
        <v>42443.392164351855</v>
      </c>
      <c r="U3672">
        <f t="shared" si="285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86"/>
        <v>0</v>
      </c>
      <c r="P3673" s="9">
        <f t="shared" si="287"/>
        <v>1</v>
      </c>
      <c r="Q3673" s="11" t="s">
        <v>8316</v>
      </c>
      <c r="R3673" t="s">
        <v>8334</v>
      </c>
      <c r="S3673" s="15">
        <f t="shared" si="288"/>
        <v>42397.679513888885</v>
      </c>
      <c r="T3673" s="15">
        <f t="shared" si="289"/>
        <v>42411.679513888885</v>
      </c>
      <c r="U3673">
        <f t="shared" si="285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86"/>
        <v>0</v>
      </c>
      <c r="P3674" s="9">
        <f t="shared" si="287"/>
        <v>1</v>
      </c>
      <c r="Q3674" s="11" t="s">
        <v>8308</v>
      </c>
      <c r="R3674" t="s">
        <v>8342</v>
      </c>
      <c r="S3674" s="15">
        <f t="shared" si="288"/>
        <v>42515.727650462963</v>
      </c>
      <c r="T3674" s="15">
        <f t="shared" si="289"/>
        <v>42545.727650462963</v>
      </c>
      <c r="U3674">
        <f t="shared" si="285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86"/>
        <v>0</v>
      </c>
      <c r="P3675" s="9">
        <f t="shared" si="287"/>
        <v>1</v>
      </c>
      <c r="Q3675" s="11" t="s">
        <v>8319</v>
      </c>
      <c r="R3675" t="s">
        <v>8345</v>
      </c>
      <c r="S3675" s="15">
        <f t="shared" si="288"/>
        <v>42026.687453703707</v>
      </c>
      <c r="T3675" s="15">
        <f t="shared" si="289"/>
        <v>42056.687453703707</v>
      </c>
      <c r="U3675">
        <f t="shared" si="285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86"/>
        <v>0</v>
      </c>
      <c r="P3676" s="9">
        <f t="shared" si="287"/>
        <v>1</v>
      </c>
      <c r="Q3676" s="11" t="s">
        <v>8319</v>
      </c>
      <c r="R3676" t="s">
        <v>8345</v>
      </c>
      <c r="S3676" s="15">
        <f t="shared" si="288"/>
        <v>42044.724953703699</v>
      </c>
      <c r="T3676" s="15">
        <f t="shared" si="289"/>
        <v>42074.683287037042</v>
      </c>
      <c r="U3676">
        <f t="shared" si="285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86"/>
        <v>0</v>
      </c>
      <c r="P3677" s="9">
        <f t="shared" si="287"/>
        <v>1</v>
      </c>
      <c r="Q3677" s="11" t="s">
        <v>8319</v>
      </c>
      <c r="R3677" t="s">
        <v>8345</v>
      </c>
      <c r="S3677" s="15">
        <f t="shared" si="288"/>
        <v>42502.913761574076</v>
      </c>
      <c r="T3677" s="15">
        <f t="shared" si="289"/>
        <v>42517.919444444444</v>
      </c>
      <c r="U3677">
        <f t="shared" si="285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86"/>
        <v>0</v>
      </c>
      <c r="P3678" s="9">
        <f t="shared" si="287"/>
        <v>1</v>
      </c>
      <c r="Q3678" s="11" t="s">
        <v>8319</v>
      </c>
      <c r="R3678" t="s">
        <v>8345</v>
      </c>
      <c r="S3678" s="15">
        <f t="shared" si="288"/>
        <v>42412.318668981476</v>
      </c>
      <c r="T3678" s="15">
        <f t="shared" si="289"/>
        <v>42452.277002314819</v>
      </c>
      <c r="U3678">
        <f t="shared" si="285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86"/>
        <v>0</v>
      </c>
      <c r="P3679" s="9">
        <f t="shared" si="287"/>
        <v>1</v>
      </c>
      <c r="Q3679" s="11" t="s">
        <v>8319</v>
      </c>
      <c r="R3679" t="s">
        <v>8345</v>
      </c>
      <c r="S3679" s="15">
        <f t="shared" si="288"/>
        <v>42045.784155092595</v>
      </c>
      <c r="T3679" s="15">
        <f t="shared" si="289"/>
        <v>42075.742488425924</v>
      </c>
      <c r="U3679">
        <f t="shared" si="285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86"/>
        <v>0</v>
      </c>
      <c r="P3680" s="9">
        <f t="shared" si="287"/>
        <v>1</v>
      </c>
      <c r="Q3680" s="11" t="s">
        <v>8319</v>
      </c>
      <c r="R3680" t="s">
        <v>8345</v>
      </c>
      <c r="S3680" s="15">
        <f t="shared" si="288"/>
        <v>42642.988819444443</v>
      </c>
      <c r="T3680" s="15">
        <f t="shared" si="289"/>
        <v>42672.988819444443</v>
      </c>
      <c r="U3680">
        <f t="shared" si="285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86"/>
        <v>0</v>
      </c>
      <c r="P3681" s="9">
        <f t="shared" si="287"/>
        <v>1</v>
      </c>
      <c r="Q3681" s="11" t="s">
        <v>8319</v>
      </c>
      <c r="R3681" t="s">
        <v>8345</v>
      </c>
      <c r="S3681" s="15">
        <f t="shared" si="288"/>
        <v>41828.967916666668</v>
      </c>
      <c r="T3681" s="15">
        <f t="shared" si="289"/>
        <v>41858.967916666668</v>
      </c>
      <c r="U3681">
        <f t="shared" si="285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86"/>
        <v>0</v>
      </c>
      <c r="P3682" s="9">
        <f t="shared" si="287"/>
        <v>1</v>
      </c>
      <c r="Q3682" s="11" t="s">
        <v>8319</v>
      </c>
      <c r="R3682" t="s">
        <v>8345</v>
      </c>
      <c r="S3682" s="15">
        <f t="shared" si="288"/>
        <v>42551.961689814809</v>
      </c>
      <c r="T3682" s="15">
        <f t="shared" si="289"/>
        <v>42581.961689814809</v>
      </c>
      <c r="U3682">
        <f t="shared" si="285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86"/>
        <v>0</v>
      </c>
      <c r="P3683" s="9">
        <f t="shared" si="287"/>
        <v>1</v>
      </c>
      <c r="Q3683" s="11" t="s">
        <v>8319</v>
      </c>
      <c r="R3683" t="s">
        <v>8345</v>
      </c>
      <c r="S3683" s="15">
        <f t="shared" si="288"/>
        <v>41878.140497685185</v>
      </c>
      <c r="T3683" s="15">
        <f t="shared" si="289"/>
        <v>41908.140497685185</v>
      </c>
      <c r="U3683">
        <f t="shared" si="285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86"/>
        <v>0</v>
      </c>
      <c r="P3684" s="9">
        <f t="shared" si="287"/>
        <v>1</v>
      </c>
      <c r="Q3684" s="11" t="s">
        <v>8311</v>
      </c>
      <c r="R3684" t="s">
        <v>8356</v>
      </c>
      <c r="S3684" s="15">
        <f t="shared" si="288"/>
        <v>42474.86482638889</v>
      </c>
      <c r="T3684" s="15">
        <f t="shared" si="289"/>
        <v>42484.86482638889</v>
      </c>
      <c r="U3684">
        <f t="shared" si="285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86"/>
        <v>0</v>
      </c>
      <c r="P3685" s="9">
        <f t="shared" si="287"/>
        <v>1</v>
      </c>
      <c r="Q3685" s="11" t="s">
        <v>8323</v>
      </c>
      <c r="R3685" t="s">
        <v>8326</v>
      </c>
      <c r="S3685" s="15">
        <f t="shared" si="288"/>
        <v>42107.841284722221</v>
      </c>
      <c r="T3685" s="15">
        <f t="shared" si="289"/>
        <v>42167.841284722221</v>
      </c>
      <c r="U3685">
        <f t="shared" si="285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86"/>
        <v>0</v>
      </c>
      <c r="P3686" s="9">
        <f t="shared" si="287"/>
        <v>1</v>
      </c>
      <c r="Q3686" s="11" t="s">
        <v>8323</v>
      </c>
      <c r="R3686" t="s">
        <v>8326</v>
      </c>
      <c r="S3686" s="15">
        <f t="shared" si="288"/>
        <v>42017.907337962963</v>
      </c>
      <c r="T3686" s="15">
        <f t="shared" si="289"/>
        <v>42077.865671296298</v>
      </c>
      <c r="U3686">
        <f t="shared" si="285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86"/>
        <v>0</v>
      </c>
      <c r="P3687" s="9">
        <f t="shared" si="287"/>
        <v>1</v>
      </c>
      <c r="Q3687" s="11" t="s">
        <v>8323</v>
      </c>
      <c r="R3687" t="s">
        <v>8324</v>
      </c>
      <c r="S3687" s="15">
        <f t="shared" si="288"/>
        <v>42034.960127314815</v>
      </c>
      <c r="T3687" s="15">
        <f t="shared" si="289"/>
        <v>42064.960127314815</v>
      </c>
      <c r="U3687">
        <f t="shared" si="285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86"/>
        <v>0</v>
      </c>
      <c r="P3688" s="9">
        <f t="shared" si="287"/>
        <v>1</v>
      </c>
      <c r="Q3688" s="11" t="s">
        <v>8323</v>
      </c>
      <c r="R3688" t="s">
        <v>8324</v>
      </c>
      <c r="S3688" s="15">
        <f t="shared" si="288"/>
        <v>41953.95821759259</v>
      </c>
      <c r="T3688" s="15">
        <f t="shared" si="289"/>
        <v>42013.95821759259</v>
      </c>
      <c r="U3688">
        <f t="shared" si="285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86"/>
        <v>0</v>
      </c>
      <c r="P3689" s="9">
        <f t="shared" si="287"/>
        <v>1</v>
      </c>
      <c r="Q3689" s="11" t="s">
        <v>8323</v>
      </c>
      <c r="R3689" t="s">
        <v>8324</v>
      </c>
      <c r="S3689" s="15">
        <f t="shared" si="288"/>
        <v>42509.374537037031</v>
      </c>
      <c r="T3689" s="15">
        <f t="shared" si="289"/>
        <v>42517.55</v>
      </c>
      <c r="U3689">
        <f t="shared" si="285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86"/>
        <v>0</v>
      </c>
      <c r="P3690" s="9">
        <f t="shared" si="287"/>
        <v>1</v>
      </c>
      <c r="Q3690" s="11" t="s">
        <v>8323</v>
      </c>
      <c r="R3690" t="s">
        <v>8335</v>
      </c>
      <c r="S3690" s="15">
        <f t="shared" si="288"/>
        <v>42460.320613425924</v>
      </c>
      <c r="T3690" s="15">
        <f t="shared" si="289"/>
        <v>42490.231944444444</v>
      </c>
      <c r="U3690">
        <f t="shared" si="285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86"/>
        <v>0</v>
      </c>
      <c r="P3691" s="9">
        <f t="shared" si="287"/>
        <v>1</v>
      </c>
      <c r="Q3691" s="11" t="s">
        <v>8323</v>
      </c>
      <c r="R3691" t="s">
        <v>8335</v>
      </c>
      <c r="S3691" s="15">
        <f t="shared" si="288"/>
        <v>41942.84710648148</v>
      </c>
      <c r="T3691" s="15">
        <f t="shared" si="289"/>
        <v>41972.888773148152</v>
      </c>
      <c r="U3691">
        <f t="shared" si="285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86"/>
        <v>0</v>
      </c>
      <c r="P3692" s="9">
        <f t="shared" si="287"/>
        <v>1</v>
      </c>
      <c r="Q3692" s="11" t="s">
        <v>8323</v>
      </c>
      <c r="R3692" t="s">
        <v>8335</v>
      </c>
      <c r="S3692" s="15">
        <f t="shared" si="288"/>
        <v>42590.677152777775</v>
      </c>
      <c r="T3692" s="15">
        <f t="shared" si="289"/>
        <v>42650.632638888885</v>
      </c>
      <c r="U3692">
        <f t="shared" si="285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86"/>
        <v>0</v>
      </c>
      <c r="P3693" s="9">
        <f t="shared" si="287"/>
        <v>1</v>
      </c>
      <c r="Q3693" s="11" t="s">
        <v>8323</v>
      </c>
      <c r="R3693" t="s">
        <v>8335</v>
      </c>
      <c r="S3693" s="15">
        <f t="shared" si="288"/>
        <v>42665.970347222217</v>
      </c>
      <c r="T3693" s="15">
        <f t="shared" si="289"/>
        <v>42696.012013888889</v>
      </c>
      <c r="U3693">
        <f t="shared" si="285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86"/>
        <v>0</v>
      </c>
      <c r="P3694" s="9">
        <f t="shared" si="287"/>
        <v>1</v>
      </c>
      <c r="Q3694" s="11" t="s">
        <v>8323</v>
      </c>
      <c r="R3694" t="s">
        <v>8335</v>
      </c>
      <c r="S3694" s="15">
        <f t="shared" si="288"/>
        <v>42689.029583333337</v>
      </c>
      <c r="T3694" s="15">
        <f t="shared" si="289"/>
        <v>42749.029583333337</v>
      </c>
      <c r="U3694">
        <f t="shared" si="285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86"/>
        <v>0</v>
      </c>
      <c r="P3695" s="9">
        <f t="shared" si="287"/>
        <v>1</v>
      </c>
      <c r="Q3695" s="11" t="s">
        <v>8323</v>
      </c>
      <c r="R3695" t="s">
        <v>8326</v>
      </c>
      <c r="S3695" s="15">
        <f t="shared" si="288"/>
        <v>42041.743090277778</v>
      </c>
      <c r="T3695" s="15">
        <f t="shared" si="289"/>
        <v>42071.701423611114</v>
      </c>
      <c r="U3695">
        <f t="shared" si="285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86"/>
        <v>0</v>
      </c>
      <c r="P3696" s="9">
        <f t="shared" si="287"/>
        <v>1</v>
      </c>
      <c r="Q3696" s="11" t="s">
        <v>8323</v>
      </c>
      <c r="R3696" t="s">
        <v>8326</v>
      </c>
      <c r="S3696" s="15">
        <f t="shared" si="288"/>
        <v>41789.893599537041</v>
      </c>
      <c r="T3696" s="15">
        <f t="shared" si="289"/>
        <v>41815.875</v>
      </c>
      <c r="U3696">
        <f t="shared" si="285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86"/>
        <v>0</v>
      </c>
      <c r="P3697" s="9">
        <f t="shared" si="287"/>
        <v>1</v>
      </c>
      <c r="Q3697" s="11" t="s">
        <v>8323</v>
      </c>
      <c r="R3697" t="s">
        <v>8326</v>
      </c>
      <c r="S3697" s="15">
        <f t="shared" si="288"/>
        <v>42611.261064814811</v>
      </c>
      <c r="T3697" s="15">
        <f t="shared" si="289"/>
        <v>42625.707638888889</v>
      </c>
      <c r="U3697">
        <f t="shared" si="285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86"/>
        <v>0</v>
      </c>
      <c r="P3698" s="9">
        <f t="shared" si="287"/>
        <v>1</v>
      </c>
      <c r="Q3698" s="11" t="s">
        <v>8323</v>
      </c>
      <c r="R3698" t="s">
        <v>8326</v>
      </c>
      <c r="S3698" s="15">
        <f t="shared" si="288"/>
        <v>42059.270023148143</v>
      </c>
      <c r="T3698" s="15">
        <f t="shared" si="289"/>
        <v>42119.190972222219</v>
      </c>
      <c r="U3698">
        <f t="shared" si="285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86"/>
        <v>0</v>
      </c>
      <c r="P3699" s="9">
        <f t="shared" si="287"/>
        <v>1</v>
      </c>
      <c r="Q3699" s="11" t="s">
        <v>8323</v>
      </c>
      <c r="R3699" t="s">
        <v>8326</v>
      </c>
      <c r="S3699" s="15">
        <f t="shared" si="288"/>
        <v>42415.168564814812</v>
      </c>
      <c r="T3699" s="15">
        <f t="shared" si="289"/>
        <v>42445.126898148148</v>
      </c>
      <c r="U3699">
        <f t="shared" si="285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86"/>
        <v>0</v>
      </c>
      <c r="P3700" s="9">
        <f t="shared" si="287"/>
        <v>1</v>
      </c>
      <c r="Q3700" s="11" t="s">
        <v>8323</v>
      </c>
      <c r="R3700" t="s">
        <v>8326</v>
      </c>
      <c r="S3700" s="15">
        <f t="shared" si="288"/>
        <v>42433.825717592597</v>
      </c>
      <c r="T3700" s="15">
        <f t="shared" si="289"/>
        <v>42493.784050925926</v>
      </c>
      <c r="U3700">
        <f t="shared" si="285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86"/>
        <v>0</v>
      </c>
      <c r="P3701" s="9">
        <f t="shared" si="287"/>
        <v>1</v>
      </c>
      <c r="Q3701" s="11" t="s">
        <v>8323</v>
      </c>
      <c r="R3701" t="s">
        <v>8326</v>
      </c>
      <c r="S3701" s="15">
        <f t="shared" si="288"/>
        <v>41890.16269675926</v>
      </c>
      <c r="T3701" s="15">
        <f t="shared" si="289"/>
        <v>41920.16269675926</v>
      </c>
      <c r="U3701">
        <f t="shared" si="285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86"/>
        <v>0</v>
      </c>
      <c r="P3702" s="9">
        <f t="shared" si="287"/>
        <v>1</v>
      </c>
      <c r="Q3702" s="11" t="s">
        <v>8323</v>
      </c>
      <c r="R3702" t="s">
        <v>8326</v>
      </c>
      <c r="S3702" s="15">
        <f t="shared" si="288"/>
        <v>42174.780821759254</v>
      </c>
      <c r="T3702" s="15">
        <f t="shared" si="289"/>
        <v>42204.780821759254</v>
      </c>
      <c r="U3702">
        <f t="shared" si="285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86"/>
        <v>0</v>
      </c>
      <c r="P3703" s="9">
        <f t="shared" si="287"/>
        <v>1</v>
      </c>
      <c r="Q3703" s="11" t="s">
        <v>8323</v>
      </c>
      <c r="R3703" t="s">
        <v>8326</v>
      </c>
      <c r="S3703" s="15">
        <f t="shared" si="288"/>
        <v>41842.201261574075</v>
      </c>
      <c r="T3703" s="15">
        <f t="shared" si="289"/>
        <v>41872.201261574075</v>
      </c>
      <c r="U3703">
        <f t="shared" si="285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86"/>
        <v>0</v>
      </c>
      <c r="P3704" s="9">
        <f t="shared" si="287"/>
        <v>1</v>
      </c>
      <c r="Q3704" s="11" t="s">
        <v>8323</v>
      </c>
      <c r="R3704" t="s">
        <v>8326</v>
      </c>
      <c r="S3704" s="15">
        <f t="shared" si="288"/>
        <v>41905.636469907404</v>
      </c>
      <c r="T3704" s="15">
        <f t="shared" si="289"/>
        <v>41935.636469907404</v>
      </c>
      <c r="U3704">
        <f t="shared" si="285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86"/>
        <v>0</v>
      </c>
      <c r="P3705" s="9">
        <f t="shared" si="287"/>
        <v>1</v>
      </c>
      <c r="Q3705" s="11" t="s">
        <v>8323</v>
      </c>
      <c r="R3705" t="s">
        <v>8326</v>
      </c>
      <c r="S3705" s="15">
        <f t="shared" si="288"/>
        <v>42400.946597222224</v>
      </c>
      <c r="T3705" s="15">
        <f t="shared" si="289"/>
        <v>42428</v>
      </c>
      <c r="U3705">
        <f t="shared" si="285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86"/>
        <v>0</v>
      </c>
      <c r="P3706" s="9">
        <f t="shared" si="287"/>
        <v>0</v>
      </c>
      <c r="Q3706" s="11" t="s">
        <v>8321</v>
      </c>
      <c r="R3706" t="s">
        <v>8337</v>
      </c>
      <c r="S3706" s="15">
        <f t="shared" si="288"/>
        <v>42593.431793981479</v>
      </c>
      <c r="T3706" s="15">
        <f t="shared" si="289"/>
        <v>42653.431793981479</v>
      </c>
      <c r="U3706">
        <f t="shared" si="285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86"/>
        <v>0</v>
      </c>
      <c r="P3707" s="9">
        <f t="shared" si="287"/>
        <v>0</v>
      </c>
      <c r="Q3707" s="11" t="s">
        <v>8321</v>
      </c>
      <c r="R3707" t="s">
        <v>8337</v>
      </c>
      <c r="S3707" s="15">
        <f t="shared" si="288"/>
        <v>42114.928726851853</v>
      </c>
      <c r="T3707" s="15">
        <f t="shared" si="289"/>
        <v>42139.928726851853</v>
      </c>
      <c r="U3707">
        <f t="shared" si="285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86"/>
        <v>0</v>
      </c>
      <c r="P3708" s="9">
        <f t="shared" si="287"/>
        <v>0</v>
      </c>
      <c r="Q3708" s="11" t="s">
        <v>8321</v>
      </c>
      <c r="R3708" t="s">
        <v>8337</v>
      </c>
      <c r="S3708" s="15">
        <f t="shared" si="288"/>
        <v>41882.937303240738</v>
      </c>
      <c r="T3708" s="15">
        <f t="shared" si="289"/>
        <v>41942.937303240738</v>
      </c>
      <c r="U3708">
        <f t="shared" si="285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86"/>
        <v>0</v>
      </c>
      <c r="P3709" s="9">
        <f t="shared" si="287"/>
        <v>0</v>
      </c>
      <c r="Q3709" s="11" t="s">
        <v>8321</v>
      </c>
      <c r="R3709" t="s">
        <v>8337</v>
      </c>
      <c r="S3709" s="15">
        <f t="shared" si="288"/>
        <v>41778.915416666663</v>
      </c>
      <c r="T3709" s="15">
        <f t="shared" si="289"/>
        <v>41806.844444444447</v>
      </c>
      <c r="U3709">
        <f t="shared" si="285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86"/>
        <v>0</v>
      </c>
      <c r="P3710" s="9">
        <f t="shared" si="287"/>
        <v>0</v>
      </c>
      <c r="Q3710" s="11" t="s">
        <v>8321</v>
      </c>
      <c r="R3710" t="s">
        <v>8337</v>
      </c>
      <c r="S3710" s="15">
        <f t="shared" si="288"/>
        <v>42541.837511574078</v>
      </c>
      <c r="T3710" s="15">
        <f t="shared" si="289"/>
        <v>42557</v>
      </c>
      <c r="U3710">
        <f t="shared" si="285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86"/>
        <v>0</v>
      </c>
      <c r="P3711" s="9">
        <f t="shared" si="287"/>
        <v>0</v>
      </c>
      <c r="Q3711" s="11" t="s">
        <v>8321</v>
      </c>
      <c r="R3711" t="s">
        <v>8337</v>
      </c>
      <c r="S3711" s="15">
        <f t="shared" si="288"/>
        <v>42491.80768518518</v>
      </c>
      <c r="T3711" s="15">
        <f t="shared" si="289"/>
        <v>42521.729861111111</v>
      </c>
      <c r="U3711">
        <f t="shared" ref="U3711:U3774" si="290">YEAR(S3711)</f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86"/>
        <v>0</v>
      </c>
      <c r="P3712" s="9">
        <f t="shared" si="287"/>
        <v>0</v>
      </c>
      <c r="Q3712" s="11" t="s">
        <v>8321</v>
      </c>
      <c r="R3712" t="s">
        <v>8337</v>
      </c>
      <c r="S3712" s="15">
        <f t="shared" si="288"/>
        <v>42221.909930555557</v>
      </c>
      <c r="T3712" s="15">
        <f t="shared" si="289"/>
        <v>42251.708333333328</v>
      </c>
      <c r="U3712">
        <f t="shared" si="290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86"/>
        <v>0</v>
      </c>
      <c r="P3713" s="9">
        <f t="shared" si="287"/>
        <v>0</v>
      </c>
      <c r="Q3713" s="11" t="s">
        <v>8321</v>
      </c>
      <c r="R3713" t="s">
        <v>8337</v>
      </c>
      <c r="S3713" s="15">
        <f t="shared" si="288"/>
        <v>42096.410115740742</v>
      </c>
      <c r="T3713" s="15">
        <f t="shared" si="289"/>
        <v>42140.427777777775</v>
      </c>
      <c r="U3713">
        <f t="shared" si="290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86"/>
        <v>0</v>
      </c>
      <c r="P3714" s="9">
        <f t="shared" si="287"/>
        <v>0</v>
      </c>
      <c r="Q3714" s="11" t="s">
        <v>8321</v>
      </c>
      <c r="R3714" t="s">
        <v>8337</v>
      </c>
      <c r="S3714" s="15">
        <f t="shared" si="288"/>
        <v>42239.573993055557</v>
      </c>
      <c r="T3714" s="15">
        <f t="shared" si="289"/>
        <v>42289.573993055557</v>
      </c>
      <c r="U3714">
        <f t="shared" si="290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91">ROUND(E3715/D3715*100,0)</f>
        <v>0</v>
      </c>
      <c r="P3715" s="9">
        <f t="shared" ref="P3715:P3778" si="292">IFERROR(ROUND(E3715/L3715,2),0)</f>
        <v>0</v>
      </c>
      <c r="Q3715" s="11" t="s">
        <v>8321</v>
      </c>
      <c r="R3715" t="s">
        <v>8337</v>
      </c>
      <c r="S3715" s="15">
        <f t="shared" ref="S3715:S3778" si="293">(((J3715/60)/60)/24)+DATE(1970,1,1)</f>
        <v>42053.198287037041</v>
      </c>
      <c r="T3715" s="15">
        <f t="shared" ref="T3715:T3778" si="294">(((I3715/60)/60)/24)+DATE(1970,1,1)</f>
        <v>42083.15662037037</v>
      </c>
      <c r="U3715">
        <f t="shared" si="290"/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91"/>
        <v>0</v>
      </c>
      <c r="P3716" s="9">
        <f t="shared" si="292"/>
        <v>0</v>
      </c>
      <c r="Q3716" s="11" t="s">
        <v>8321</v>
      </c>
      <c r="R3716" t="s">
        <v>8337</v>
      </c>
      <c r="S3716" s="15">
        <f t="shared" si="293"/>
        <v>42559.064143518524</v>
      </c>
      <c r="T3716" s="15">
        <f t="shared" si="294"/>
        <v>42616.246527777781</v>
      </c>
      <c r="U3716">
        <f t="shared" si="290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91"/>
        <v>0</v>
      </c>
      <c r="P3717" s="9">
        <f t="shared" si="292"/>
        <v>0</v>
      </c>
      <c r="Q3717" s="11" t="s">
        <v>8321</v>
      </c>
      <c r="R3717" t="s">
        <v>8337</v>
      </c>
      <c r="S3717" s="15">
        <f t="shared" si="293"/>
        <v>41969.767824074079</v>
      </c>
      <c r="T3717" s="15">
        <f t="shared" si="294"/>
        <v>42012.762499999997</v>
      </c>
      <c r="U3717">
        <f t="shared" si="290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91"/>
        <v>0</v>
      </c>
      <c r="P3718" s="9">
        <f t="shared" si="292"/>
        <v>0</v>
      </c>
      <c r="Q3718" s="11" t="s">
        <v>8321</v>
      </c>
      <c r="R3718" t="s">
        <v>8337</v>
      </c>
      <c r="S3718" s="15">
        <f t="shared" si="293"/>
        <v>41904.07671296296</v>
      </c>
      <c r="T3718" s="15">
        <f t="shared" si="294"/>
        <v>41934.07671296296</v>
      </c>
      <c r="U3718">
        <f t="shared" si="290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91"/>
        <v>0</v>
      </c>
      <c r="P3719" s="9">
        <f t="shared" si="292"/>
        <v>0</v>
      </c>
      <c r="Q3719" s="11" t="s">
        <v>8321</v>
      </c>
      <c r="R3719" t="s">
        <v>8325</v>
      </c>
      <c r="S3719" s="15">
        <f t="shared" si="293"/>
        <v>42171.913090277783</v>
      </c>
      <c r="T3719" s="15">
        <f t="shared" si="294"/>
        <v>42231.913090277783</v>
      </c>
      <c r="U3719">
        <f t="shared" si="290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91"/>
        <v>0</v>
      </c>
      <c r="P3720" s="9">
        <f t="shared" si="292"/>
        <v>0</v>
      </c>
      <c r="Q3720" s="11" t="s">
        <v>8321</v>
      </c>
      <c r="R3720" t="s">
        <v>8325</v>
      </c>
      <c r="S3720" s="15">
        <f t="shared" si="293"/>
        <v>42243.961273148147</v>
      </c>
      <c r="T3720" s="15">
        <f t="shared" si="294"/>
        <v>42278</v>
      </c>
      <c r="U3720">
        <f t="shared" si="290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91"/>
        <v>0</v>
      </c>
      <c r="P3721" s="9">
        <f t="shared" si="292"/>
        <v>0</v>
      </c>
      <c r="Q3721" s="11" t="s">
        <v>8321</v>
      </c>
      <c r="R3721" t="s">
        <v>8325</v>
      </c>
      <c r="S3721" s="15">
        <f t="shared" si="293"/>
        <v>42351.658842592587</v>
      </c>
      <c r="T3721" s="15">
        <f t="shared" si="294"/>
        <v>42381.658842592587</v>
      </c>
      <c r="U3721">
        <f t="shared" si="290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91"/>
        <v>0</v>
      </c>
      <c r="P3722" s="9">
        <f t="shared" si="292"/>
        <v>0</v>
      </c>
      <c r="Q3722" s="11" t="s">
        <v>8321</v>
      </c>
      <c r="R3722" t="s">
        <v>8325</v>
      </c>
      <c r="S3722" s="15">
        <f t="shared" si="293"/>
        <v>42047.394942129627</v>
      </c>
      <c r="T3722" s="15">
        <f t="shared" si="294"/>
        <v>42082.353275462956</v>
      </c>
      <c r="U3722">
        <f t="shared" si="290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91"/>
        <v>0</v>
      </c>
      <c r="P3723" s="9">
        <f t="shared" si="292"/>
        <v>0</v>
      </c>
      <c r="Q3723" s="11" t="s">
        <v>8321</v>
      </c>
      <c r="R3723" t="s">
        <v>8325</v>
      </c>
      <c r="S3723" s="15">
        <f t="shared" si="293"/>
        <v>42033.573009259257</v>
      </c>
      <c r="T3723" s="15">
        <f t="shared" si="294"/>
        <v>42063.573009259257</v>
      </c>
      <c r="U3723">
        <f t="shared" si="290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91"/>
        <v>0</v>
      </c>
      <c r="P3724" s="9">
        <f t="shared" si="292"/>
        <v>0</v>
      </c>
      <c r="Q3724" s="11" t="s">
        <v>8321</v>
      </c>
      <c r="R3724" t="s">
        <v>8325</v>
      </c>
      <c r="S3724" s="15">
        <f t="shared" si="293"/>
        <v>42072.758981481486</v>
      </c>
      <c r="T3724" s="15">
        <f t="shared" si="294"/>
        <v>42132.758981481486</v>
      </c>
      <c r="U3724">
        <f t="shared" si="290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91"/>
        <v>0</v>
      </c>
      <c r="P3725" s="9">
        <f t="shared" si="292"/>
        <v>0</v>
      </c>
      <c r="Q3725" s="11" t="s">
        <v>8321</v>
      </c>
      <c r="R3725" t="s">
        <v>8325</v>
      </c>
      <c r="S3725" s="15">
        <f t="shared" si="293"/>
        <v>42191.824062500003</v>
      </c>
      <c r="T3725" s="15">
        <f t="shared" si="294"/>
        <v>42221.824062500003</v>
      </c>
      <c r="U3725">
        <f t="shared" si="290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91"/>
        <v>0</v>
      </c>
      <c r="P3726" s="9">
        <f t="shared" si="292"/>
        <v>0</v>
      </c>
      <c r="Q3726" s="11" t="s">
        <v>8321</v>
      </c>
      <c r="R3726" t="s">
        <v>8325</v>
      </c>
      <c r="S3726" s="15">
        <f t="shared" si="293"/>
        <v>42304.955381944441</v>
      </c>
      <c r="T3726" s="15">
        <f t="shared" si="294"/>
        <v>42334.997048611112</v>
      </c>
      <c r="U3726">
        <f t="shared" si="290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91"/>
        <v>0</v>
      </c>
      <c r="P3727" s="9">
        <f t="shared" si="292"/>
        <v>0</v>
      </c>
      <c r="Q3727" s="11" t="s">
        <v>8321</v>
      </c>
      <c r="R3727" t="s">
        <v>8325</v>
      </c>
      <c r="S3727" s="15">
        <f t="shared" si="293"/>
        <v>42712.011944444443</v>
      </c>
      <c r="T3727" s="15">
        <f t="shared" si="294"/>
        <v>42742.011944444443</v>
      </c>
      <c r="U3727">
        <f t="shared" si="290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91"/>
        <v>0</v>
      </c>
      <c r="P3728" s="9">
        <f t="shared" si="292"/>
        <v>0</v>
      </c>
      <c r="Q3728" s="11" t="s">
        <v>8321</v>
      </c>
      <c r="R3728" t="s">
        <v>8325</v>
      </c>
      <c r="S3728" s="15">
        <f t="shared" si="293"/>
        <v>42767.812893518523</v>
      </c>
      <c r="T3728" s="15">
        <f t="shared" si="294"/>
        <v>42797.833333333328</v>
      </c>
      <c r="U3728">
        <f t="shared" si="290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91"/>
        <v>0</v>
      </c>
      <c r="P3729" s="9">
        <f t="shared" si="292"/>
        <v>0</v>
      </c>
      <c r="Q3729" s="11" t="s">
        <v>8321</v>
      </c>
      <c r="R3729" t="s">
        <v>8325</v>
      </c>
      <c r="S3729" s="15">
        <f t="shared" si="293"/>
        <v>41857.18304398148</v>
      </c>
      <c r="T3729" s="15">
        <f t="shared" si="294"/>
        <v>41887.18304398148</v>
      </c>
      <c r="U3729">
        <f t="shared" si="290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91"/>
        <v>0</v>
      </c>
      <c r="P3730" s="9">
        <f t="shared" si="292"/>
        <v>0</v>
      </c>
      <c r="Q3730" s="11" t="s">
        <v>8321</v>
      </c>
      <c r="R3730" t="s">
        <v>8325</v>
      </c>
      <c r="S3730" s="15">
        <f t="shared" si="293"/>
        <v>41911.934791666667</v>
      </c>
      <c r="T3730" s="15">
        <f t="shared" si="294"/>
        <v>41971.976458333331</v>
      </c>
      <c r="U3730">
        <f t="shared" si="290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91"/>
        <v>0</v>
      </c>
      <c r="P3731" s="9">
        <f t="shared" si="292"/>
        <v>0</v>
      </c>
      <c r="Q3731" s="11" t="s">
        <v>8321</v>
      </c>
      <c r="R3731" t="s">
        <v>8325</v>
      </c>
      <c r="S3731" s="15">
        <f t="shared" si="293"/>
        <v>42135.67050925926</v>
      </c>
      <c r="T3731" s="15">
        <f t="shared" si="294"/>
        <v>42195.67050925926</v>
      </c>
      <c r="U3731">
        <f t="shared" si="290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91"/>
        <v>0</v>
      </c>
      <c r="P3732" s="9">
        <f t="shared" si="292"/>
        <v>0</v>
      </c>
      <c r="Q3732" s="11" t="s">
        <v>8321</v>
      </c>
      <c r="R3732" t="s">
        <v>8325</v>
      </c>
      <c r="S3732" s="15">
        <f t="shared" si="293"/>
        <v>42584.123865740738</v>
      </c>
      <c r="T3732" s="15">
        <f t="shared" si="294"/>
        <v>42614.123865740738</v>
      </c>
      <c r="U3732">
        <f t="shared" si="290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91"/>
        <v>0</v>
      </c>
      <c r="P3733" s="9">
        <f t="shared" si="292"/>
        <v>0</v>
      </c>
      <c r="Q3733" s="11" t="s">
        <v>8321</v>
      </c>
      <c r="R3733" t="s">
        <v>8325</v>
      </c>
      <c r="S3733" s="15">
        <f t="shared" si="293"/>
        <v>42255.927824074075</v>
      </c>
      <c r="T3733" s="15">
        <f t="shared" si="294"/>
        <v>42285.874305555553</v>
      </c>
      <c r="U3733">
        <f t="shared" si="290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91"/>
        <v>0</v>
      </c>
      <c r="P3734" s="9">
        <f t="shared" si="292"/>
        <v>0</v>
      </c>
      <c r="Q3734" s="11" t="s">
        <v>8321</v>
      </c>
      <c r="R3734" t="s">
        <v>8325</v>
      </c>
      <c r="S3734" s="15">
        <f t="shared" si="293"/>
        <v>42567.004432870366</v>
      </c>
      <c r="T3734" s="15">
        <f t="shared" si="294"/>
        <v>42588.004432870366</v>
      </c>
      <c r="U3734">
        <f t="shared" si="290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91"/>
        <v>0</v>
      </c>
      <c r="P3735" s="9">
        <f t="shared" si="292"/>
        <v>0</v>
      </c>
      <c r="Q3735" s="11" t="s">
        <v>8321</v>
      </c>
      <c r="R3735" t="s">
        <v>8325</v>
      </c>
      <c r="S3735" s="15">
        <f t="shared" si="293"/>
        <v>41959.369988425926</v>
      </c>
      <c r="T3735" s="15">
        <f t="shared" si="294"/>
        <v>41989.369988425926</v>
      </c>
      <c r="U3735">
        <f t="shared" si="290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91"/>
        <v>0</v>
      </c>
      <c r="P3736" s="9">
        <f t="shared" si="292"/>
        <v>0</v>
      </c>
      <c r="Q3736" s="11" t="s">
        <v>8321</v>
      </c>
      <c r="R3736" t="s">
        <v>8325</v>
      </c>
      <c r="S3736" s="15">
        <f t="shared" si="293"/>
        <v>42165.922858796301</v>
      </c>
      <c r="T3736" s="15">
        <f t="shared" si="294"/>
        <v>42195.922858796301</v>
      </c>
      <c r="U3736">
        <f t="shared" si="290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91"/>
        <v>0</v>
      </c>
      <c r="P3737" s="9">
        <f t="shared" si="292"/>
        <v>0</v>
      </c>
      <c r="Q3737" s="11" t="s">
        <v>8321</v>
      </c>
      <c r="R3737" t="s">
        <v>8325</v>
      </c>
      <c r="S3737" s="15">
        <f t="shared" si="293"/>
        <v>42031.837546296301</v>
      </c>
      <c r="T3737" s="15">
        <f t="shared" si="294"/>
        <v>42091.79587962963</v>
      </c>
      <c r="U3737">
        <f t="shared" si="290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91"/>
        <v>0</v>
      </c>
      <c r="P3738" s="9">
        <f t="shared" si="292"/>
        <v>0</v>
      </c>
      <c r="Q3738" s="11" t="s">
        <v>8321</v>
      </c>
      <c r="R3738" t="s">
        <v>8325</v>
      </c>
      <c r="S3738" s="15">
        <f t="shared" si="293"/>
        <v>42482.048032407409</v>
      </c>
      <c r="T3738" s="15">
        <f t="shared" si="294"/>
        <v>42512.045138888891</v>
      </c>
      <c r="U3738">
        <f t="shared" si="290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91"/>
        <v>0</v>
      </c>
      <c r="P3739" s="9">
        <f t="shared" si="292"/>
        <v>0</v>
      </c>
      <c r="Q3739" s="11" t="s">
        <v>8321</v>
      </c>
      <c r="R3739" t="s">
        <v>8325</v>
      </c>
      <c r="S3739" s="15">
        <f t="shared" si="293"/>
        <v>42135.235254629632</v>
      </c>
      <c r="T3739" s="15">
        <f t="shared" si="294"/>
        <v>42195.235254629632</v>
      </c>
      <c r="U3739">
        <f t="shared" si="290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91"/>
        <v>0</v>
      </c>
      <c r="P3740" s="9">
        <f t="shared" si="292"/>
        <v>0</v>
      </c>
      <c r="Q3740" s="11" t="s">
        <v>8321</v>
      </c>
      <c r="R3740" t="s">
        <v>8325</v>
      </c>
      <c r="S3740" s="15">
        <f t="shared" si="293"/>
        <v>42438.961273148147</v>
      </c>
      <c r="T3740" s="15">
        <f t="shared" si="294"/>
        <v>42468.919606481482</v>
      </c>
      <c r="U3740">
        <f t="shared" si="290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91"/>
        <v>0</v>
      </c>
      <c r="P3741" s="9">
        <f t="shared" si="292"/>
        <v>0</v>
      </c>
      <c r="Q3741" s="11" t="s">
        <v>8321</v>
      </c>
      <c r="R3741" t="s">
        <v>8325</v>
      </c>
      <c r="S3741" s="15">
        <f t="shared" si="293"/>
        <v>42164.893993055557</v>
      </c>
      <c r="T3741" s="15">
        <f t="shared" si="294"/>
        <v>42194.893993055557</v>
      </c>
      <c r="U3741">
        <f t="shared" si="290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91"/>
        <v>0</v>
      </c>
      <c r="P3742" s="9">
        <f t="shared" si="292"/>
        <v>0</v>
      </c>
      <c r="Q3742" s="11" t="s">
        <v>8321</v>
      </c>
      <c r="R3742" t="s">
        <v>8325</v>
      </c>
      <c r="S3742" s="15">
        <f t="shared" si="293"/>
        <v>42096.686400462961</v>
      </c>
      <c r="T3742" s="15">
        <f t="shared" si="294"/>
        <v>42156.686400462961</v>
      </c>
      <c r="U3742">
        <f t="shared" si="290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91"/>
        <v>0</v>
      </c>
      <c r="P3743" s="9">
        <f t="shared" si="292"/>
        <v>0</v>
      </c>
      <c r="Q3743" s="11" t="s">
        <v>8321</v>
      </c>
      <c r="R3743" t="s">
        <v>8325</v>
      </c>
      <c r="S3743" s="15">
        <f t="shared" si="293"/>
        <v>42383.933993055558</v>
      </c>
      <c r="T3743" s="15">
        <f t="shared" si="294"/>
        <v>42413.933993055558</v>
      </c>
      <c r="U3743">
        <f t="shared" si="290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91"/>
        <v>0</v>
      </c>
      <c r="P3744" s="9">
        <f t="shared" si="292"/>
        <v>0</v>
      </c>
      <c r="Q3744" s="11" t="s">
        <v>8321</v>
      </c>
      <c r="R3744" t="s">
        <v>8325</v>
      </c>
      <c r="S3744" s="15">
        <f t="shared" si="293"/>
        <v>42341.958923611113</v>
      </c>
      <c r="T3744" s="15">
        <f t="shared" si="294"/>
        <v>42371.958923611113</v>
      </c>
      <c r="U3744">
        <f t="shared" si="290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91"/>
        <v>0</v>
      </c>
      <c r="P3745" s="9">
        <f t="shared" si="292"/>
        <v>0</v>
      </c>
      <c r="Q3745" s="11" t="s">
        <v>8321</v>
      </c>
      <c r="R3745" t="s">
        <v>8325</v>
      </c>
      <c r="S3745" s="15">
        <f t="shared" si="293"/>
        <v>42612.911712962959</v>
      </c>
      <c r="T3745" s="15">
        <f t="shared" si="294"/>
        <v>42642.911712962959</v>
      </c>
      <c r="U3745">
        <f t="shared" si="290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91"/>
        <v>0</v>
      </c>
      <c r="P3746" s="9">
        <f t="shared" si="292"/>
        <v>0</v>
      </c>
      <c r="Q3746" s="11" t="s">
        <v>8321</v>
      </c>
      <c r="R3746" t="s">
        <v>8325</v>
      </c>
      <c r="S3746" s="15">
        <f t="shared" si="293"/>
        <v>42164.908530092594</v>
      </c>
      <c r="T3746" s="15">
        <f t="shared" si="294"/>
        <v>42194.908530092594</v>
      </c>
      <c r="U3746">
        <f t="shared" si="290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91"/>
        <v>0</v>
      </c>
      <c r="P3747" s="9">
        <f t="shared" si="292"/>
        <v>0</v>
      </c>
      <c r="Q3747" s="11" t="s">
        <v>8321</v>
      </c>
      <c r="R3747" t="s">
        <v>8325</v>
      </c>
      <c r="S3747" s="15">
        <f t="shared" si="293"/>
        <v>42321.08447916666</v>
      </c>
      <c r="T3747" s="15">
        <f t="shared" si="294"/>
        <v>42374</v>
      </c>
      <c r="U3747">
        <f t="shared" si="290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91"/>
        <v>0</v>
      </c>
      <c r="P3748" s="9">
        <f t="shared" si="292"/>
        <v>0</v>
      </c>
      <c r="Q3748" s="11" t="s">
        <v>8321</v>
      </c>
      <c r="R3748" t="s">
        <v>8325</v>
      </c>
      <c r="S3748" s="15">
        <f t="shared" si="293"/>
        <v>42713.962499999994</v>
      </c>
      <c r="T3748" s="15">
        <f t="shared" si="294"/>
        <v>42734.375</v>
      </c>
      <c r="U3748">
        <f t="shared" si="290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91"/>
        <v>0</v>
      </c>
      <c r="P3749" s="9">
        <f t="shared" si="292"/>
        <v>0</v>
      </c>
      <c r="Q3749" s="11" t="s">
        <v>8321</v>
      </c>
      <c r="R3749" t="s">
        <v>8339</v>
      </c>
      <c r="S3749" s="15">
        <f t="shared" si="293"/>
        <v>42285.909027777772</v>
      </c>
      <c r="T3749" s="15">
        <f t="shared" si="294"/>
        <v>42299.790972222225</v>
      </c>
      <c r="U3749">
        <f t="shared" si="290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91"/>
        <v>0</v>
      </c>
      <c r="P3750" s="9">
        <f t="shared" si="292"/>
        <v>0</v>
      </c>
      <c r="Q3750" s="11" t="s">
        <v>8321</v>
      </c>
      <c r="R3750" t="s">
        <v>8339</v>
      </c>
      <c r="S3750" s="15">
        <f t="shared" si="293"/>
        <v>40070.901412037041</v>
      </c>
      <c r="T3750" s="15">
        <f t="shared" si="294"/>
        <v>40144.207638888889</v>
      </c>
      <c r="U3750">
        <f t="shared" si="290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91"/>
        <v>0</v>
      </c>
      <c r="P3751" s="9">
        <f t="shared" si="292"/>
        <v>0</v>
      </c>
      <c r="Q3751" s="11" t="s">
        <v>8321</v>
      </c>
      <c r="R3751" t="s">
        <v>8339</v>
      </c>
      <c r="S3751" s="15">
        <f t="shared" si="293"/>
        <v>42228.629884259266</v>
      </c>
      <c r="T3751" s="15">
        <f t="shared" si="294"/>
        <v>42288.629884259266</v>
      </c>
      <c r="U3751">
        <f t="shared" si="290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91"/>
        <v>0</v>
      </c>
      <c r="P3752" s="9">
        <f t="shared" si="292"/>
        <v>0</v>
      </c>
      <c r="Q3752" s="11" t="s">
        <v>8321</v>
      </c>
      <c r="R3752" t="s">
        <v>8339</v>
      </c>
      <c r="S3752" s="15">
        <f t="shared" si="293"/>
        <v>41456.36241898148</v>
      </c>
      <c r="T3752" s="15">
        <f t="shared" si="294"/>
        <v>41486.36241898148</v>
      </c>
      <c r="U3752">
        <f t="shared" si="290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91"/>
        <v>0</v>
      </c>
      <c r="P3753" s="9">
        <f t="shared" si="292"/>
        <v>0</v>
      </c>
      <c r="Q3753" s="11" t="s">
        <v>8321</v>
      </c>
      <c r="R3753" t="s">
        <v>8339</v>
      </c>
      <c r="S3753" s="15">
        <f t="shared" si="293"/>
        <v>42591.31858796296</v>
      </c>
      <c r="T3753" s="15">
        <f t="shared" si="294"/>
        <v>42651.31858796296</v>
      </c>
      <c r="U3753">
        <f t="shared" si="290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91"/>
        <v>0</v>
      </c>
      <c r="P3754" s="9">
        <f t="shared" si="292"/>
        <v>0</v>
      </c>
      <c r="Q3754" s="11" t="s">
        <v>8321</v>
      </c>
      <c r="R3754" t="s">
        <v>8339</v>
      </c>
      <c r="S3754" s="15">
        <f t="shared" si="293"/>
        <v>41919.761782407404</v>
      </c>
      <c r="T3754" s="15">
        <f t="shared" si="294"/>
        <v>41929.761782407404</v>
      </c>
      <c r="U3754">
        <f t="shared" si="290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91"/>
        <v>0</v>
      </c>
      <c r="P3755" s="9">
        <f t="shared" si="292"/>
        <v>0</v>
      </c>
      <c r="Q3755" s="11" t="s">
        <v>8321</v>
      </c>
      <c r="R3755" t="s">
        <v>8339</v>
      </c>
      <c r="S3755" s="15">
        <f t="shared" si="293"/>
        <v>41550.793935185182</v>
      </c>
      <c r="T3755" s="15">
        <f t="shared" si="294"/>
        <v>41580.793935185182</v>
      </c>
      <c r="U3755">
        <f t="shared" si="290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91"/>
        <v>0</v>
      </c>
      <c r="P3756" s="9">
        <f t="shared" si="292"/>
        <v>0</v>
      </c>
      <c r="Q3756" s="11" t="s">
        <v>8321</v>
      </c>
      <c r="R3756" t="s">
        <v>8339</v>
      </c>
      <c r="S3756" s="15">
        <f t="shared" si="293"/>
        <v>41634.715173611112</v>
      </c>
      <c r="T3756" s="15">
        <f t="shared" si="294"/>
        <v>41664.715173611112</v>
      </c>
      <c r="U3756">
        <f t="shared" si="290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91"/>
        <v>0</v>
      </c>
      <c r="P3757" s="9">
        <f t="shared" si="292"/>
        <v>0</v>
      </c>
      <c r="Q3757" s="11" t="s">
        <v>8321</v>
      </c>
      <c r="R3757" t="s">
        <v>8339</v>
      </c>
      <c r="S3757" s="15">
        <f t="shared" si="293"/>
        <v>41837.767500000002</v>
      </c>
      <c r="T3757" s="15">
        <f t="shared" si="294"/>
        <v>41867.767500000002</v>
      </c>
      <c r="U3757">
        <f t="shared" si="290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91"/>
        <v>0</v>
      </c>
      <c r="P3758" s="9">
        <f t="shared" si="292"/>
        <v>0</v>
      </c>
      <c r="Q3758" s="11" t="s">
        <v>8321</v>
      </c>
      <c r="R3758" t="s">
        <v>8339</v>
      </c>
      <c r="S3758" s="15">
        <f t="shared" si="293"/>
        <v>41407.84684027778</v>
      </c>
      <c r="T3758" s="15">
        <f t="shared" si="294"/>
        <v>41427.84684027778</v>
      </c>
      <c r="U3758">
        <f t="shared" si="290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91"/>
        <v>0</v>
      </c>
      <c r="P3759" s="9">
        <f t="shared" si="292"/>
        <v>0</v>
      </c>
      <c r="Q3759" s="11" t="s">
        <v>8321</v>
      </c>
      <c r="R3759" t="s">
        <v>8339</v>
      </c>
      <c r="S3759" s="15">
        <f t="shared" si="293"/>
        <v>40705.126631944448</v>
      </c>
      <c r="T3759" s="15">
        <f t="shared" si="294"/>
        <v>40765.126631944448</v>
      </c>
      <c r="U3759">
        <f t="shared" si="290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91"/>
        <v>0</v>
      </c>
      <c r="P3760" s="9">
        <f t="shared" si="292"/>
        <v>0</v>
      </c>
      <c r="Q3760" s="11" t="s">
        <v>8321</v>
      </c>
      <c r="R3760" t="s">
        <v>8339</v>
      </c>
      <c r="S3760" s="15">
        <f t="shared" si="293"/>
        <v>41041.167627314811</v>
      </c>
      <c r="T3760" s="15">
        <f t="shared" si="294"/>
        <v>41101.160474537035</v>
      </c>
      <c r="U3760">
        <f t="shared" si="290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91"/>
        <v>0</v>
      </c>
      <c r="P3761" s="9">
        <f t="shared" si="292"/>
        <v>0</v>
      </c>
      <c r="Q3761" s="11" t="s">
        <v>8321</v>
      </c>
      <c r="R3761" t="s">
        <v>8339</v>
      </c>
      <c r="S3761" s="15">
        <f t="shared" si="293"/>
        <v>41827.989861111113</v>
      </c>
      <c r="T3761" s="15">
        <f t="shared" si="294"/>
        <v>41887.989861111113</v>
      </c>
      <c r="U3761">
        <f t="shared" si="290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91"/>
        <v>0</v>
      </c>
      <c r="P3762" s="9">
        <f t="shared" si="292"/>
        <v>0</v>
      </c>
      <c r="Q3762" s="11" t="s">
        <v>8321</v>
      </c>
      <c r="R3762" t="s">
        <v>8339</v>
      </c>
      <c r="S3762" s="15">
        <f t="shared" si="293"/>
        <v>42100.086145833338</v>
      </c>
      <c r="T3762" s="15">
        <f t="shared" si="294"/>
        <v>42130.086145833338</v>
      </c>
      <c r="U3762">
        <f t="shared" si="290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91"/>
        <v>0</v>
      </c>
      <c r="P3763" s="9">
        <f t="shared" si="292"/>
        <v>0</v>
      </c>
      <c r="Q3763" s="11" t="s">
        <v>8321</v>
      </c>
      <c r="R3763" t="s">
        <v>8339</v>
      </c>
      <c r="S3763" s="15">
        <f t="shared" si="293"/>
        <v>40987.83488425926</v>
      </c>
      <c r="T3763" s="15">
        <f t="shared" si="294"/>
        <v>41047.83488425926</v>
      </c>
      <c r="U3763">
        <f t="shared" si="290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91"/>
        <v>0</v>
      </c>
      <c r="P3764" s="9">
        <f t="shared" si="292"/>
        <v>0</v>
      </c>
      <c r="Q3764" s="11" t="s">
        <v>8321</v>
      </c>
      <c r="R3764" t="s">
        <v>8339</v>
      </c>
      <c r="S3764" s="15">
        <f t="shared" si="293"/>
        <v>42065.910983796297</v>
      </c>
      <c r="T3764" s="15">
        <f t="shared" si="294"/>
        <v>42095.869317129633</v>
      </c>
      <c r="U3764">
        <f t="shared" si="290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91"/>
        <v>0</v>
      </c>
      <c r="P3765" s="9">
        <f t="shared" si="292"/>
        <v>0</v>
      </c>
      <c r="Q3765" s="11" t="s">
        <v>8321</v>
      </c>
      <c r="R3765" t="s">
        <v>8339</v>
      </c>
      <c r="S3765" s="15">
        <f t="shared" si="293"/>
        <v>42669.594837962963</v>
      </c>
      <c r="T3765" s="15">
        <f t="shared" si="294"/>
        <v>42729.636504629627</v>
      </c>
      <c r="U3765">
        <f t="shared" si="290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91"/>
        <v>0</v>
      </c>
      <c r="P3766" s="9">
        <f t="shared" si="292"/>
        <v>0</v>
      </c>
      <c r="Q3766" s="11" t="s">
        <v>8321</v>
      </c>
      <c r="R3766" t="s">
        <v>8339</v>
      </c>
      <c r="S3766" s="15">
        <f t="shared" si="293"/>
        <v>42714.054398148146</v>
      </c>
      <c r="T3766" s="15">
        <f t="shared" si="294"/>
        <v>42744.054398148146</v>
      </c>
      <c r="U3766">
        <f t="shared" si="290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91"/>
        <v>0</v>
      </c>
      <c r="P3767" s="9">
        <f t="shared" si="292"/>
        <v>0</v>
      </c>
      <c r="Q3767" s="11" t="s">
        <v>8321</v>
      </c>
      <c r="R3767" t="s">
        <v>8339</v>
      </c>
      <c r="S3767" s="15">
        <f t="shared" si="293"/>
        <v>41113.968576388892</v>
      </c>
      <c r="T3767" s="15">
        <f t="shared" si="294"/>
        <v>41143.968576388892</v>
      </c>
      <c r="U3767">
        <f t="shared" si="290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91"/>
        <v>0</v>
      </c>
      <c r="P3768" s="9">
        <f t="shared" si="292"/>
        <v>0</v>
      </c>
      <c r="Q3768" s="11" t="s">
        <v>8321</v>
      </c>
      <c r="R3768" t="s">
        <v>8339</v>
      </c>
      <c r="S3768" s="15">
        <f t="shared" si="293"/>
        <v>42366.982627314821</v>
      </c>
      <c r="T3768" s="15">
        <f t="shared" si="294"/>
        <v>42396.982627314821</v>
      </c>
      <c r="U3768">
        <f t="shared" si="290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91"/>
        <v>0</v>
      </c>
      <c r="P3769" s="9">
        <f t="shared" si="292"/>
        <v>0</v>
      </c>
      <c r="Q3769" s="11" t="s">
        <v>8321</v>
      </c>
      <c r="R3769" t="s">
        <v>8339</v>
      </c>
      <c r="S3769" s="15">
        <f t="shared" si="293"/>
        <v>42596.03506944445</v>
      </c>
      <c r="T3769" s="15">
        <f t="shared" si="294"/>
        <v>42656.03506944445</v>
      </c>
      <c r="U3769">
        <f t="shared" si="290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91"/>
        <v>0</v>
      </c>
      <c r="P3770" s="9">
        <f t="shared" si="292"/>
        <v>0</v>
      </c>
      <c r="Q3770" s="11" t="s">
        <v>8321</v>
      </c>
      <c r="R3770" t="s">
        <v>8339</v>
      </c>
      <c r="S3770" s="15">
        <f t="shared" si="293"/>
        <v>42114.726134259254</v>
      </c>
      <c r="T3770" s="15">
        <f t="shared" si="294"/>
        <v>42144.726134259254</v>
      </c>
      <c r="U3770">
        <f t="shared" si="290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91"/>
        <v>0</v>
      </c>
      <c r="P3771" s="9">
        <f t="shared" si="292"/>
        <v>0</v>
      </c>
      <c r="Q3771" s="11" t="s">
        <v>8321</v>
      </c>
      <c r="R3771" t="s">
        <v>8339</v>
      </c>
      <c r="S3771" s="15">
        <f t="shared" si="293"/>
        <v>42171.827604166669</v>
      </c>
      <c r="T3771" s="15">
        <f t="shared" si="294"/>
        <v>42201.827604166669</v>
      </c>
      <c r="U3771">
        <f t="shared" si="290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91"/>
        <v>0</v>
      </c>
      <c r="P3772" s="9">
        <f t="shared" si="292"/>
        <v>0</v>
      </c>
      <c r="Q3772" s="11" t="s">
        <v>8321</v>
      </c>
      <c r="R3772" t="s">
        <v>8339</v>
      </c>
      <c r="S3772" s="15">
        <f t="shared" si="293"/>
        <v>40703.234386574077</v>
      </c>
      <c r="T3772" s="15">
        <f t="shared" si="294"/>
        <v>40733.234386574077</v>
      </c>
      <c r="U3772">
        <f t="shared" si="290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91"/>
        <v>0</v>
      </c>
      <c r="P3773" s="9">
        <f t="shared" si="292"/>
        <v>0</v>
      </c>
      <c r="Q3773" s="11" t="s">
        <v>8321</v>
      </c>
      <c r="R3773" t="s">
        <v>8339</v>
      </c>
      <c r="S3773" s="15">
        <f t="shared" si="293"/>
        <v>42400.176377314812</v>
      </c>
      <c r="T3773" s="15">
        <f t="shared" si="294"/>
        <v>42430.176377314812</v>
      </c>
      <c r="U3773">
        <f t="shared" si="290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91"/>
        <v>0</v>
      </c>
      <c r="P3774" s="9">
        <f t="shared" si="292"/>
        <v>0</v>
      </c>
      <c r="Q3774" s="11" t="s">
        <v>8321</v>
      </c>
      <c r="R3774" t="s">
        <v>8339</v>
      </c>
      <c r="S3774" s="15">
        <f t="shared" si="293"/>
        <v>42091.778703703705</v>
      </c>
      <c r="T3774" s="15">
        <f t="shared" si="294"/>
        <v>42151.778703703705</v>
      </c>
      <c r="U3774">
        <f t="shared" si="290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91"/>
        <v>0</v>
      </c>
      <c r="P3775" s="9">
        <f t="shared" si="292"/>
        <v>0</v>
      </c>
      <c r="Q3775" s="11" t="s">
        <v>8321</v>
      </c>
      <c r="R3775" t="s">
        <v>8339</v>
      </c>
      <c r="S3775" s="15">
        <f t="shared" si="293"/>
        <v>42223.616018518514</v>
      </c>
      <c r="T3775" s="15">
        <f t="shared" si="294"/>
        <v>42253.615277777775</v>
      </c>
      <c r="U3775">
        <f t="shared" ref="U3775:U3838" si="295">YEAR(S3775)</f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91"/>
        <v>0</v>
      </c>
      <c r="P3776" s="9">
        <f t="shared" si="292"/>
        <v>0</v>
      </c>
      <c r="Q3776" s="11" t="s">
        <v>8308</v>
      </c>
      <c r="R3776" t="s">
        <v>8342</v>
      </c>
      <c r="S3776" s="15">
        <f t="shared" si="293"/>
        <v>42380.696342592593</v>
      </c>
      <c r="T3776" s="15">
        <f t="shared" si="294"/>
        <v>42410.696342592593</v>
      </c>
      <c r="U3776">
        <f t="shared" si="295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91"/>
        <v>0</v>
      </c>
      <c r="P3777" s="9">
        <f t="shared" si="292"/>
        <v>0</v>
      </c>
      <c r="Q3777" s="11" t="s">
        <v>8308</v>
      </c>
      <c r="R3777" t="s">
        <v>8342</v>
      </c>
      <c r="S3777" s="15">
        <f t="shared" si="293"/>
        <v>42318.616851851853</v>
      </c>
      <c r="T3777" s="15">
        <f t="shared" si="294"/>
        <v>42378.616851851853</v>
      </c>
      <c r="U3777">
        <f t="shared" si="295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91"/>
        <v>0</v>
      </c>
      <c r="P3778" s="9">
        <f t="shared" si="292"/>
        <v>0</v>
      </c>
      <c r="Q3778" s="11" t="s">
        <v>8308</v>
      </c>
      <c r="R3778" t="s">
        <v>8342</v>
      </c>
      <c r="S3778" s="15">
        <f t="shared" si="293"/>
        <v>42503.353506944448</v>
      </c>
      <c r="T3778" s="15">
        <f t="shared" si="294"/>
        <v>42533.353506944448</v>
      </c>
      <c r="U3778">
        <f t="shared" si="295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96">ROUND(E3779/D3779*100,0)</f>
        <v>0</v>
      </c>
      <c r="P3779" s="9">
        <f t="shared" ref="P3779:P3842" si="297">IFERROR(ROUND(E3779/L3779,2),0)</f>
        <v>0</v>
      </c>
      <c r="Q3779" s="11" t="s">
        <v>8308</v>
      </c>
      <c r="R3779" t="s">
        <v>8342</v>
      </c>
      <c r="S3779" s="15">
        <f t="shared" ref="S3779:S3842" si="298">(((J3779/60)/60)/24)+DATE(1970,1,1)</f>
        <v>42057.883159722223</v>
      </c>
      <c r="T3779" s="15">
        <f t="shared" ref="T3779:T3842" si="299">(((I3779/60)/60)/24)+DATE(1970,1,1)</f>
        <v>42087.841493055559</v>
      </c>
      <c r="U3779">
        <f t="shared" si="295"/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96"/>
        <v>0</v>
      </c>
      <c r="P3780" s="9">
        <f t="shared" si="297"/>
        <v>0</v>
      </c>
      <c r="Q3780" s="11" t="s">
        <v>8308</v>
      </c>
      <c r="R3780" t="s">
        <v>8342</v>
      </c>
      <c r="S3780" s="15">
        <f t="shared" si="298"/>
        <v>42692.389062500006</v>
      </c>
      <c r="T3780" s="15">
        <f t="shared" si="299"/>
        <v>42722.389062500006</v>
      </c>
      <c r="U3780">
        <f t="shared" si="295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96"/>
        <v>0</v>
      </c>
      <c r="P3781" s="9">
        <f t="shared" si="297"/>
        <v>0</v>
      </c>
      <c r="Q3781" s="11" t="s">
        <v>8308</v>
      </c>
      <c r="R3781" t="s">
        <v>8342</v>
      </c>
      <c r="S3781" s="15">
        <f t="shared" si="298"/>
        <v>42165.785289351858</v>
      </c>
      <c r="T3781" s="15">
        <f t="shared" si="299"/>
        <v>42195.785289351858</v>
      </c>
      <c r="U3781">
        <f t="shared" si="295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96"/>
        <v>0</v>
      </c>
      <c r="P3782" s="9">
        <f t="shared" si="297"/>
        <v>0</v>
      </c>
      <c r="Q3782" s="11" t="s">
        <v>8308</v>
      </c>
      <c r="R3782" t="s">
        <v>8342</v>
      </c>
      <c r="S3782" s="15">
        <f t="shared" si="298"/>
        <v>41975.842523148152</v>
      </c>
      <c r="T3782" s="15">
        <f t="shared" si="299"/>
        <v>42005.842523148152</v>
      </c>
      <c r="U3782">
        <f t="shared" si="295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96"/>
        <v>0</v>
      </c>
      <c r="P3783" s="9">
        <f t="shared" si="297"/>
        <v>0</v>
      </c>
      <c r="Q3783" s="11" t="s">
        <v>8308</v>
      </c>
      <c r="R3783" t="s">
        <v>8342</v>
      </c>
      <c r="S3783" s="15">
        <f t="shared" si="298"/>
        <v>42282.71629629629</v>
      </c>
      <c r="T3783" s="15">
        <f t="shared" si="299"/>
        <v>42312.757962962962</v>
      </c>
      <c r="U3783">
        <f t="shared" si="295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96"/>
        <v>0</v>
      </c>
      <c r="P3784" s="9">
        <f t="shared" si="297"/>
        <v>0</v>
      </c>
      <c r="Q3784" s="11" t="s">
        <v>8308</v>
      </c>
      <c r="R3784" t="s">
        <v>8342</v>
      </c>
      <c r="S3784" s="15">
        <f t="shared" si="298"/>
        <v>42188.012777777782</v>
      </c>
      <c r="T3784" s="15">
        <f t="shared" si="299"/>
        <v>42218.012777777782</v>
      </c>
      <c r="U3784">
        <f t="shared" si="295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96"/>
        <v>0</v>
      </c>
      <c r="P3785" s="9">
        <f t="shared" si="297"/>
        <v>0</v>
      </c>
      <c r="Q3785" s="11" t="s">
        <v>8308</v>
      </c>
      <c r="R3785" t="s">
        <v>8342</v>
      </c>
      <c r="S3785" s="15">
        <f t="shared" si="298"/>
        <v>42055.739803240736</v>
      </c>
      <c r="T3785" s="15">
        <f t="shared" si="299"/>
        <v>42078.75</v>
      </c>
      <c r="U3785">
        <f t="shared" si="295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96"/>
        <v>0</v>
      </c>
      <c r="P3786" s="9">
        <f t="shared" si="297"/>
        <v>0</v>
      </c>
      <c r="Q3786" s="11" t="s">
        <v>8308</v>
      </c>
      <c r="R3786" t="s">
        <v>8342</v>
      </c>
      <c r="S3786" s="15">
        <f t="shared" si="298"/>
        <v>42283.3909375</v>
      </c>
      <c r="T3786" s="15">
        <f t="shared" si="299"/>
        <v>42339</v>
      </c>
      <c r="U3786">
        <f t="shared" si="295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96"/>
        <v>0</v>
      </c>
      <c r="P3787" s="9">
        <f t="shared" si="297"/>
        <v>0</v>
      </c>
      <c r="Q3787" s="11" t="s">
        <v>8308</v>
      </c>
      <c r="R3787" t="s">
        <v>8342</v>
      </c>
      <c r="S3787" s="15">
        <f t="shared" si="298"/>
        <v>42143.79415509259</v>
      </c>
      <c r="T3787" s="15">
        <f t="shared" si="299"/>
        <v>42173.79415509259</v>
      </c>
      <c r="U3787">
        <f t="shared" si="295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96"/>
        <v>0</v>
      </c>
      <c r="P3788" s="9">
        <f t="shared" si="297"/>
        <v>0</v>
      </c>
      <c r="Q3788" s="11" t="s">
        <v>8308</v>
      </c>
      <c r="R3788" t="s">
        <v>8342</v>
      </c>
      <c r="S3788" s="15">
        <f t="shared" si="298"/>
        <v>41849.035370370373</v>
      </c>
      <c r="T3788" s="15">
        <f t="shared" si="299"/>
        <v>41879.035370370373</v>
      </c>
      <c r="U3788">
        <f t="shared" si="295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96"/>
        <v>0</v>
      </c>
      <c r="P3789" s="9">
        <f t="shared" si="297"/>
        <v>0</v>
      </c>
      <c r="Q3789" s="11" t="s">
        <v>8308</v>
      </c>
      <c r="R3789" t="s">
        <v>8342</v>
      </c>
      <c r="S3789" s="15">
        <f t="shared" si="298"/>
        <v>42300.825648148151</v>
      </c>
      <c r="T3789" s="15">
        <f t="shared" si="299"/>
        <v>42330.867314814815</v>
      </c>
      <c r="U3789">
        <f t="shared" si="295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96"/>
        <v>0</v>
      </c>
      <c r="P3790" s="9">
        <f t="shared" si="297"/>
        <v>0</v>
      </c>
      <c r="Q3790" s="11" t="s">
        <v>8308</v>
      </c>
      <c r="R3790" t="s">
        <v>8342</v>
      </c>
      <c r="S3790" s="15">
        <f t="shared" si="298"/>
        <v>42086.83085648148</v>
      </c>
      <c r="T3790" s="15">
        <f t="shared" si="299"/>
        <v>42116.83085648148</v>
      </c>
      <c r="U3790">
        <f t="shared" si="295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96"/>
        <v>0</v>
      </c>
      <c r="P3791" s="9">
        <f t="shared" si="297"/>
        <v>0</v>
      </c>
      <c r="Q3791" s="11" t="s">
        <v>8308</v>
      </c>
      <c r="R3791" t="s">
        <v>8342</v>
      </c>
      <c r="S3791" s="15">
        <f t="shared" si="298"/>
        <v>42328.560613425929</v>
      </c>
      <c r="T3791" s="15">
        <f t="shared" si="299"/>
        <v>42388.560613425929</v>
      </c>
      <c r="U3791">
        <f t="shared" si="295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96"/>
        <v>0</v>
      </c>
      <c r="P3792" s="9">
        <f t="shared" si="297"/>
        <v>0</v>
      </c>
      <c r="Q3792" s="11" t="s">
        <v>8308</v>
      </c>
      <c r="R3792" t="s">
        <v>8342</v>
      </c>
      <c r="S3792" s="15">
        <f t="shared" si="298"/>
        <v>42585.031782407401</v>
      </c>
      <c r="T3792" s="15">
        <f t="shared" si="299"/>
        <v>42615.031782407401</v>
      </c>
      <c r="U3792">
        <f t="shared" si="295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96"/>
        <v>0</v>
      </c>
      <c r="P3793" s="9">
        <f t="shared" si="297"/>
        <v>0</v>
      </c>
      <c r="Q3793" s="11" t="s">
        <v>8308</v>
      </c>
      <c r="R3793" t="s">
        <v>8342</v>
      </c>
      <c r="S3793" s="15">
        <f t="shared" si="298"/>
        <v>42515.061805555553</v>
      </c>
      <c r="T3793" s="15">
        <f t="shared" si="299"/>
        <v>42545.061805555553</v>
      </c>
      <c r="U3793">
        <f t="shared" si="295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96"/>
        <v>0</v>
      </c>
      <c r="P3794" s="9">
        <f t="shared" si="297"/>
        <v>0</v>
      </c>
      <c r="Q3794" s="11" t="s">
        <v>8308</v>
      </c>
      <c r="R3794" t="s">
        <v>8342</v>
      </c>
      <c r="S3794" s="15">
        <f t="shared" si="298"/>
        <v>42242.122210648144</v>
      </c>
      <c r="T3794" s="15">
        <f t="shared" si="299"/>
        <v>42272.122210648144</v>
      </c>
      <c r="U3794">
        <f t="shared" si="295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96"/>
        <v>0</v>
      </c>
      <c r="P3795" s="9">
        <f t="shared" si="297"/>
        <v>0</v>
      </c>
      <c r="Q3795" s="11" t="s">
        <v>8308</v>
      </c>
      <c r="R3795" t="s">
        <v>8342</v>
      </c>
      <c r="S3795" s="15">
        <f t="shared" si="298"/>
        <v>42761.376238425932</v>
      </c>
      <c r="T3795" s="15">
        <f t="shared" si="299"/>
        <v>42791.376238425932</v>
      </c>
      <c r="U3795">
        <f t="shared" si="295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96"/>
        <v>0</v>
      </c>
      <c r="P3796" s="9">
        <f t="shared" si="297"/>
        <v>0</v>
      </c>
      <c r="Q3796" s="11" t="s">
        <v>8308</v>
      </c>
      <c r="R3796" t="s">
        <v>8342</v>
      </c>
      <c r="S3796" s="15">
        <f t="shared" si="298"/>
        <v>42317.810219907406</v>
      </c>
      <c r="T3796" s="15">
        <f t="shared" si="299"/>
        <v>42347.810219907406</v>
      </c>
      <c r="U3796">
        <f t="shared" si="295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96"/>
        <v>0</v>
      </c>
      <c r="P3797" s="9">
        <f t="shared" si="297"/>
        <v>0</v>
      </c>
      <c r="Q3797" s="11" t="s">
        <v>8308</v>
      </c>
      <c r="R3797" t="s">
        <v>8342</v>
      </c>
      <c r="S3797" s="15">
        <f t="shared" si="298"/>
        <v>42122.009224537032</v>
      </c>
      <c r="T3797" s="15">
        <f t="shared" si="299"/>
        <v>42152.009224537032</v>
      </c>
      <c r="U3797">
        <f t="shared" si="295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96"/>
        <v>0</v>
      </c>
      <c r="P3798" s="9">
        <f t="shared" si="297"/>
        <v>0</v>
      </c>
      <c r="Q3798" s="11" t="s">
        <v>8308</v>
      </c>
      <c r="R3798" t="s">
        <v>8342</v>
      </c>
      <c r="S3798" s="15">
        <f t="shared" si="298"/>
        <v>42108.988900462966</v>
      </c>
      <c r="T3798" s="15">
        <f t="shared" si="299"/>
        <v>42138.988900462966</v>
      </c>
      <c r="U3798">
        <f t="shared" si="295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96"/>
        <v>0</v>
      </c>
      <c r="P3799" s="9">
        <f t="shared" si="297"/>
        <v>0</v>
      </c>
      <c r="Q3799" s="11" t="s">
        <v>8308</v>
      </c>
      <c r="R3799" t="s">
        <v>8342</v>
      </c>
      <c r="S3799" s="15">
        <f t="shared" si="298"/>
        <v>42790.895567129628</v>
      </c>
      <c r="T3799" s="15">
        <f t="shared" si="299"/>
        <v>42820.853900462964</v>
      </c>
      <c r="U3799">
        <f t="shared" si="295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96"/>
        <v>0</v>
      </c>
      <c r="P3800" s="9">
        <f t="shared" si="297"/>
        <v>0</v>
      </c>
      <c r="Q3800" s="11" t="s">
        <v>8308</v>
      </c>
      <c r="R3800" t="s">
        <v>8342</v>
      </c>
      <c r="S3800" s="15">
        <f t="shared" si="298"/>
        <v>41803.692789351851</v>
      </c>
      <c r="T3800" s="15">
        <f t="shared" si="299"/>
        <v>41833.692789351851</v>
      </c>
      <c r="U3800">
        <f t="shared" si="295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96"/>
        <v>0</v>
      </c>
      <c r="P3801" s="9">
        <f t="shared" si="297"/>
        <v>0</v>
      </c>
      <c r="Q3801" s="11" t="s">
        <v>8308</v>
      </c>
      <c r="R3801" t="s">
        <v>8342</v>
      </c>
      <c r="S3801" s="15">
        <f t="shared" si="298"/>
        <v>42303.659317129626</v>
      </c>
      <c r="T3801" s="15">
        <f t="shared" si="299"/>
        <v>42333.700983796298</v>
      </c>
      <c r="U3801">
        <f t="shared" si="295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96"/>
        <v>0</v>
      </c>
      <c r="P3802" s="9">
        <f t="shared" si="297"/>
        <v>0</v>
      </c>
      <c r="Q3802" s="11" t="s">
        <v>8308</v>
      </c>
      <c r="R3802" t="s">
        <v>8342</v>
      </c>
      <c r="S3802" s="15">
        <f t="shared" si="298"/>
        <v>42762.962013888886</v>
      </c>
      <c r="T3802" s="15">
        <f t="shared" si="299"/>
        <v>42791.961111111115</v>
      </c>
      <c r="U3802">
        <f t="shared" si="295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96"/>
        <v>0</v>
      </c>
      <c r="P3803" s="9">
        <f t="shared" si="297"/>
        <v>0</v>
      </c>
      <c r="Q3803" s="11" t="s">
        <v>8308</v>
      </c>
      <c r="R3803" t="s">
        <v>8310</v>
      </c>
      <c r="S3803" s="15">
        <f t="shared" si="298"/>
        <v>42189.673263888893</v>
      </c>
      <c r="T3803" s="15">
        <f t="shared" si="299"/>
        <v>42219.673263888893</v>
      </c>
      <c r="U3803">
        <f t="shared" si="295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96"/>
        <v>0</v>
      </c>
      <c r="P3804" s="9">
        <f t="shared" si="297"/>
        <v>0</v>
      </c>
      <c r="Q3804" s="11" t="s">
        <v>8308</v>
      </c>
      <c r="R3804" t="s">
        <v>8310</v>
      </c>
      <c r="S3804" s="15">
        <f t="shared" si="298"/>
        <v>42676.995173611111</v>
      </c>
      <c r="T3804" s="15">
        <f t="shared" si="299"/>
        <v>42718.777083333334</v>
      </c>
      <c r="U3804">
        <f t="shared" si="295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96"/>
        <v>0</v>
      </c>
      <c r="P3805" s="9">
        <f t="shared" si="297"/>
        <v>0</v>
      </c>
      <c r="Q3805" s="11" t="s">
        <v>8308</v>
      </c>
      <c r="R3805" t="s">
        <v>8310</v>
      </c>
      <c r="S3805" s="15">
        <f t="shared" si="298"/>
        <v>41837.984976851854</v>
      </c>
      <c r="T3805" s="15">
        <f t="shared" si="299"/>
        <v>41871.030555555553</v>
      </c>
      <c r="U3805">
        <f t="shared" si="295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96"/>
        <v>0</v>
      </c>
      <c r="P3806" s="9">
        <f t="shared" si="297"/>
        <v>0</v>
      </c>
      <c r="Q3806" s="11" t="s">
        <v>8311</v>
      </c>
      <c r="R3806" t="s">
        <v>8352</v>
      </c>
      <c r="S3806" s="15">
        <f t="shared" si="298"/>
        <v>42670.764039351852</v>
      </c>
      <c r="T3806" s="15">
        <f t="shared" si="299"/>
        <v>42700.805706018517</v>
      </c>
      <c r="U3806">
        <f t="shared" si="295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96"/>
        <v>0</v>
      </c>
      <c r="P3807" s="9">
        <f t="shared" si="297"/>
        <v>0</v>
      </c>
      <c r="Q3807" s="11" t="s">
        <v>8311</v>
      </c>
      <c r="R3807" t="s">
        <v>8352</v>
      </c>
      <c r="S3807" s="15">
        <f t="shared" si="298"/>
        <v>42690.858449074076</v>
      </c>
      <c r="T3807" s="15">
        <f t="shared" si="299"/>
        <v>42708.25</v>
      </c>
      <c r="U3807">
        <f t="shared" si="295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96"/>
        <v>0</v>
      </c>
      <c r="P3808" s="9">
        <f t="shared" si="297"/>
        <v>0</v>
      </c>
      <c r="Q3808" s="11" t="s">
        <v>8311</v>
      </c>
      <c r="R3808" t="s">
        <v>8352</v>
      </c>
      <c r="S3808" s="15">
        <f t="shared" si="298"/>
        <v>42227.173159722224</v>
      </c>
      <c r="T3808" s="15">
        <f t="shared" si="299"/>
        <v>42257.173159722224</v>
      </c>
      <c r="U3808">
        <f t="shared" si="295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96"/>
        <v>0</v>
      </c>
      <c r="P3809" s="9">
        <f t="shared" si="297"/>
        <v>0</v>
      </c>
      <c r="Q3809" s="11" t="s">
        <v>8311</v>
      </c>
      <c r="R3809" t="s">
        <v>8352</v>
      </c>
      <c r="S3809" s="15">
        <f t="shared" si="298"/>
        <v>42021.783368055556</v>
      </c>
      <c r="T3809" s="15">
        <f t="shared" si="299"/>
        <v>42051.783368055556</v>
      </c>
      <c r="U3809">
        <f t="shared" si="295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96"/>
        <v>0</v>
      </c>
      <c r="P3810" s="9">
        <f t="shared" si="297"/>
        <v>0</v>
      </c>
      <c r="Q3810" s="11" t="s">
        <v>8311</v>
      </c>
      <c r="R3810" t="s">
        <v>8352</v>
      </c>
      <c r="S3810" s="15">
        <f t="shared" si="298"/>
        <v>41594.207060185188</v>
      </c>
      <c r="T3810" s="15">
        <f t="shared" si="299"/>
        <v>41624.207060185188</v>
      </c>
      <c r="U3810">
        <f t="shared" si="295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96"/>
        <v>0</v>
      </c>
      <c r="P3811" s="9">
        <f t="shared" si="297"/>
        <v>0</v>
      </c>
      <c r="Q3811" s="11" t="s">
        <v>8311</v>
      </c>
      <c r="R3811" t="s">
        <v>8352</v>
      </c>
      <c r="S3811" s="15">
        <f t="shared" si="298"/>
        <v>41289.999641203707</v>
      </c>
      <c r="T3811" s="15">
        <f t="shared" si="299"/>
        <v>41329.999641203707</v>
      </c>
      <c r="U3811">
        <f t="shared" si="295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96"/>
        <v>0</v>
      </c>
      <c r="P3812" s="9">
        <f t="shared" si="297"/>
        <v>0</v>
      </c>
      <c r="Q3812" s="11" t="s">
        <v>8327</v>
      </c>
      <c r="R3812" t="s">
        <v>8350</v>
      </c>
      <c r="S3812" s="15">
        <f t="shared" si="298"/>
        <v>42248.723738425921</v>
      </c>
      <c r="T3812" s="15">
        <f t="shared" si="299"/>
        <v>42268.723738425921</v>
      </c>
      <c r="U3812">
        <f t="shared" si="295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96"/>
        <v>0</v>
      </c>
      <c r="P3813" s="9">
        <f t="shared" si="297"/>
        <v>0</v>
      </c>
      <c r="Q3813" s="11" t="s">
        <v>8327</v>
      </c>
      <c r="R3813" t="s">
        <v>8328</v>
      </c>
      <c r="S3813" s="15">
        <f t="shared" si="298"/>
        <v>41026.958969907406</v>
      </c>
      <c r="T3813" s="15">
        <f t="shared" si="299"/>
        <v>41056.958969907406</v>
      </c>
      <c r="U3813">
        <f t="shared" si="295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96"/>
        <v>0</v>
      </c>
      <c r="P3814" s="9">
        <f t="shared" si="297"/>
        <v>0</v>
      </c>
      <c r="Q3814" s="11" t="s">
        <v>8327</v>
      </c>
      <c r="R3814" t="s">
        <v>8328</v>
      </c>
      <c r="S3814" s="15">
        <f t="shared" si="298"/>
        <v>41211.688750000001</v>
      </c>
      <c r="T3814" s="15">
        <f t="shared" si="299"/>
        <v>41241.730416666665</v>
      </c>
      <c r="U3814">
        <f t="shared" si="295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96"/>
        <v>0</v>
      </c>
      <c r="P3815" s="9">
        <f t="shared" si="297"/>
        <v>0</v>
      </c>
      <c r="Q3815" s="11" t="s">
        <v>8327</v>
      </c>
      <c r="R3815" t="s">
        <v>8350</v>
      </c>
      <c r="S3815" s="15">
        <f t="shared" si="298"/>
        <v>40291.81150462963</v>
      </c>
      <c r="T3815" s="15">
        <f t="shared" si="299"/>
        <v>40337.799305555556</v>
      </c>
      <c r="U3815">
        <f t="shared" si="295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96"/>
        <v>0</v>
      </c>
      <c r="P3816" s="9">
        <f t="shared" si="297"/>
        <v>0</v>
      </c>
      <c r="Q3816" s="11" t="s">
        <v>8327</v>
      </c>
      <c r="R3816" t="s">
        <v>8350</v>
      </c>
      <c r="S3816" s="15">
        <f t="shared" si="298"/>
        <v>41681.189699074072</v>
      </c>
      <c r="T3816" s="15">
        <f t="shared" si="299"/>
        <v>41711.148032407407</v>
      </c>
      <c r="U3816">
        <f t="shared" si="295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96"/>
        <v>0</v>
      </c>
      <c r="P3817" s="9">
        <f t="shared" si="297"/>
        <v>0</v>
      </c>
      <c r="Q3817" s="11" t="s">
        <v>8327</v>
      </c>
      <c r="R3817" t="s">
        <v>8350</v>
      </c>
      <c r="S3817" s="15">
        <f t="shared" si="298"/>
        <v>40767.192395833335</v>
      </c>
      <c r="T3817" s="15">
        <f t="shared" si="299"/>
        <v>40797.192395833335</v>
      </c>
      <c r="U3817">
        <f t="shared" si="295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96"/>
        <v>0</v>
      </c>
      <c r="P3818" s="9">
        <f t="shared" si="297"/>
        <v>0</v>
      </c>
      <c r="Q3818" s="11" t="s">
        <v>8327</v>
      </c>
      <c r="R3818" t="s">
        <v>8350</v>
      </c>
      <c r="S3818" s="15">
        <f t="shared" si="298"/>
        <v>40340.801562499997</v>
      </c>
      <c r="T3818" s="15">
        <f t="shared" si="299"/>
        <v>40386.207638888889</v>
      </c>
      <c r="U3818">
        <f t="shared" si="295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96"/>
        <v>0</v>
      </c>
      <c r="P3819" s="9">
        <f t="shared" si="297"/>
        <v>0</v>
      </c>
      <c r="Q3819" s="11" t="s">
        <v>8327</v>
      </c>
      <c r="R3819" t="s">
        <v>8350</v>
      </c>
      <c r="S3819" s="15">
        <f t="shared" si="298"/>
        <v>41642.005150462966</v>
      </c>
      <c r="T3819" s="15">
        <f t="shared" si="299"/>
        <v>41663.005150462966</v>
      </c>
      <c r="U3819">
        <f t="shared" si="295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96"/>
        <v>0</v>
      </c>
      <c r="P3820" s="9">
        <f t="shared" si="297"/>
        <v>0</v>
      </c>
      <c r="Q3820" s="11" t="s">
        <v>8327</v>
      </c>
      <c r="R3820" t="s">
        <v>8350</v>
      </c>
      <c r="S3820" s="15">
        <f t="shared" si="298"/>
        <v>41116.763275462967</v>
      </c>
      <c r="T3820" s="15">
        <f t="shared" si="299"/>
        <v>41146.763275462967</v>
      </c>
      <c r="U3820">
        <f t="shared" si="295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96"/>
        <v>0</v>
      </c>
      <c r="P3821" s="9">
        <f t="shared" si="297"/>
        <v>0</v>
      </c>
      <c r="Q3821" s="11" t="s">
        <v>8327</v>
      </c>
      <c r="R3821" t="s">
        <v>8350</v>
      </c>
      <c r="S3821" s="15">
        <f t="shared" si="298"/>
        <v>40434.853402777779</v>
      </c>
      <c r="T3821" s="15">
        <f t="shared" si="299"/>
        <v>40473.208333333336</v>
      </c>
      <c r="U3821">
        <f t="shared" si="295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96"/>
        <v>0</v>
      </c>
      <c r="P3822" s="9">
        <f t="shared" si="297"/>
        <v>0</v>
      </c>
      <c r="Q3822" s="11" t="s">
        <v>8327</v>
      </c>
      <c r="R3822" t="s">
        <v>8350</v>
      </c>
      <c r="S3822" s="15">
        <f t="shared" si="298"/>
        <v>41562.67155092593</v>
      </c>
      <c r="T3822" s="15">
        <f t="shared" si="299"/>
        <v>41592.713217592594</v>
      </c>
      <c r="U3822">
        <f t="shared" si="295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96"/>
        <v>0</v>
      </c>
      <c r="P3823" s="9">
        <f t="shared" si="297"/>
        <v>0</v>
      </c>
      <c r="Q3823" s="11" t="s">
        <v>8327</v>
      </c>
      <c r="R3823" t="s">
        <v>8350</v>
      </c>
      <c r="S3823" s="15">
        <f t="shared" si="298"/>
        <v>40338.02002314815</v>
      </c>
      <c r="T3823" s="15">
        <f t="shared" si="299"/>
        <v>40367.944444444445</v>
      </c>
      <c r="U3823">
        <f t="shared" si="295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96"/>
        <v>0</v>
      </c>
      <c r="P3824" s="9">
        <f t="shared" si="297"/>
        <v>0</v>
      </c>
      <c r="Q3824" s="11" t="s">
        <v>8327</v>
      </c>
      <c r="R3824" t="s">
        <v>8350</v>
      </c>
      <c r="S3824" s="15">
        <f t="shared" si="298"/>
        <v>41013.822858796295</v>
      </c>
      <c r="T3824" s="15">
        <f t="shared" si="299"/>
        <v>41043.822858796295</v>
      </c>
      <c r="U3824">
        <f t="shared" si="295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96"/>
        <v>0</v>
      </c>
      <c r="P3825" s="9">
        <f t="shared" si="297"/>
        <v>0</v>
      </c>
      <c r="Q3825" s="11" t="s">
        <v>8327</v>
      </c>
      <c r="R3825" t="s">
        <v>8350</v>
      </c>
      <c r="S3825" s="15">
        <f t="shared" si="298"/>
        <v>40978.238067129627</v>
      </c>
      <c r="T3825" s="15">
        <f t="shared" si="299"/>
        <v>41008.196400462963</v>
      </c>
      <c r="U3825">
        <f t="shared" si="295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96"/>
        <v>0</v>
      </c>
      <c r="P3826" s="9">
        <f t="shared" si="297"/>
        <v>0</v>
      </c>
      <c r="Q3826" s="11" t="s">
        <v>8327</v>
      </c>
      <c r="R3826" t="s">
        <v>8350</v>
      </c>
      <c r="S3826" s="15">
        <f t="shared" si="298"/>
        <v>40883.024178240739</v>
      </c>
      <c r="T3826" s="15">
        <f t="shared" si="299"/>
        <v>40926.833333333336</v>
      </c>
      <c r="U3826">
        <f t="shared" si="295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96"/>
        <v>0</v>
      </c>
      <c r="P3827" s="9">
        <f t="shared" si="297"/>
        <v>0</v>
      </c>
      <c r="Q3827" s="11" t="s">
        <v>8308</v>
      </c>
      <c r="R3827" t="s">
        <v>8310</v>
      </c>
      <c r="S3827" s="15">
        <f t="shared" si="298"/>
        <v>42491.781319444446</v>
      </c>
      <c r="T3827" s="15">
        <f t="shared" si="299"/>
        <v>42551.781319444446</v>
      </c>
      <c r="U3827">
        <f t="shared" si="295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96"/>
        <v>0</v>
      </c>
      <c r="P3828" s="9">
        <f t="shared" si="297"/>
        <v>0</v>
      </c>
      <c r="Q3828" s="11" t="s">
        <v>8308</v>
      </c>
      <c r="R3828" t="s">
        <v>8310</v>
      </c>
      <c r="S3828" s="15">
        <f t="shared" si="298"/>
        <v>42614.356770833328</v>
      </c>
      <c r="T3828" s="15">
        <f t="shared" si="299"/>
        <v>42644.356770833328</v>
      </c>
      <c r="U3828">
        <f t="shared" si="295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96"/>
        <v>0</v>
      </c>
      <c r="P3829" s="9">
        <f t="shared" si="297"/>
        <v>0</v>
      </c>
      <c r="Q3829" s="11" t="s">
        <v>8346</v>
      </c>
      <c r="R3829" t="s">
        <v>8347</v>
      </c>
      <c r="S3829" s="15">
        <f t="shared" si="298"/>
        <v>41831.060092592597</v>
      </c>
      <c r="T3829" s="15">
        <f t="shared" si="299"/>
        <v>41851.060092592597</v>
      </c>
      <c r="U3829">
        <f t="shared" si="295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96"/>
        <v>0</v>
      </c>
      <c r="P3830" s="9">
        <f t="shared" si="297"/>
        <v>0</v>
      </c>
      <c r="Q3830" s="11" t="s">
        <v>8346</v>
      </c>
      <c r="R3830" t="s">
        <v>8347</v>
      </c>
      <c r="S3830" s="15">
        <f t="shared" si="298"/>
        <v>42319.851388888885</v>
      </c>
      <c r="T3830" s="15">
        <f t="shared" si="299"/>
        <v>42364.851388888885</v>
      </c>
      <c r="U3830">
        <f t="shared" si="295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96"/>
        <v>0</v>
      </c>
      <c r="P3831" s="9">
        <f t="shared" si="297"/>
        <v>0</v>
      </c>
      <c r="Q3831" s="11" t="s">
        <v>8346</v>
      </c>
      <c r="R3831" t="s">
        <v>8347</v>
      </c>
      <c r="S3831" s="15">
        <f t="shared" si="298"/>
        <v>42382.431076388893</v>
      </c>
      <c r="T3831" s="15">
        <f t="shared" si="299"/>
        <v>42412.431076388893</v>
      </c>
      <c r="U3831">
        <f t="shared" si="295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96"/>
        <v>0</v>
      </c>
      <c r="P3832" s="9">
        <f t="shared" si="297"/>
        <v>0</v>
      </c>
      <c r="Q3832" s="11" t="s">
        <v>8346</v>
      </c>
      <c r="R3832" t="s">
        <v>8347</v>
      </c>
      <c r="S3832" s="15">
        <f t="shared" si="298"/>
        <v>42231.7971875</v>
      </c>
      <c r="T3832" s="15">
        <f t="shared" si="299"/>
        <v>42261.7971875</v>
      </c>
      <c r="U3832">
        <f t="shared" si="295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96"/>
        <v>0</v>
      </c>
      <c r="P3833" s="9">
        <f t="shared" si="297"/>
        <v>0</v>
      </c>
      <c r="Q3833" s="11" t="s">
        <v>8346</v>
      </c>
      <c r="R3833" t="s">
        <v>8347</v>
      </c>
      <c r="S3833" s="15">
        <f t="shared" si="298"/>
        <v>41850.014178240745</v>
      </c>
      <c r="T3833" s="15">
        <f t="shared" si="299"/>
        <v>41878.014178240745</v>
      </c>
      <c r="U3833">
        <f t="shared" si="295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96"/>
        <v>0</v>
      </c>
      <c r="P3834" s="9">
        <f t="shared" si="297"/>
        <v>0</v>
      </c>
      <c r="Q3834" s="11" t="s">
        <v>8346</v>
      </c>
      <c r="R3834" t="s">
        <v>8347</v>
      </c>
      <c r="S3834" s="15">
        <f t="shared" si="298"/>
        <v>42483.797395833331</v>
      </c>
      <c r="T3834" s="15">
        <f t="shared" si="299"/>
        <v>42527.839583333334</v>
      </c>
      <c r="U3834">
        <f t="shared" si="295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96"/>
        <v>0</v>
      </c>
      <c r="P3835" s="9">
        <f t="shared" si="297"/>
        <v>0</v>
      </c>
      <c r="Q3835" s="11" t="s">
        <v>8346</v>
      </c>
      <c r="R3835" t="s">
        <v>8347</v>
      </c>
      <c r="S3835" s="15">
        <f t="shared" si="298"/>
        <v>41831.851840277777</v>
      </c>
      <c r="T3835" s="15">
        <f t="shared" si="299"/>
        <v>41861.916666666664</v>
      </c>
      <c r="U3835">
        <f t="shared" si="295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96"/>
        <v>0</v>
      </c>
      <c r="P3836" s="9">
        <f t="shared" si="297"/>
        <v>0</v>
      </c>
      <c r="Q3836" s="11" t="s">
        <v>8346</v>
      </c>
      <c r="R3836" t="s">
        <v>8347</v>
      </c>
      <c r="S3836" s="15">
        <f t="shared" si="298"/>
        <v>42406.992418981477</v>
      </c>
      <c r="T3836" s="15">
        <f t="shared" si="299"/>
        <v>42436.992418981477</v>
      </c>
      <c r="U3836">
        <f t="shared" si="295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96"/>
        <v>0</v>
      </c>
      <c r="P3837" s="9">
        <f t="shared" si="297"/>
        <v>0</v>
      </c>
      <c r="Q3837" s="11" t="s">
        <v>8346</v>
      </c>
      <c r="R3837" t="s">
        <v>8347</v>
      </c>
      <c r="S3837" s="15">
        <f t="shared" si="298"/>
        <v>42058.719641203701</v>
      </c>
      <c r="T3837" s="15">
        <f t="shared" si="299"/>
        <v>42118.677974537044</v>
      </c>
      <c r="U3837">
        <f t="shared" si="295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96"/>
        <v>0</v>
      </c>
      <c r="P3838" s="9">
        <f t="shared" si="297"/>
        <v>0</v>
      </c>
      <c r="Q3838" s="11" t="s">
        <v>8346</v>
      </c>
      <c r="R3838" t="s">
        <v>8347</v>
      </c>
      <c r="S3838" s="15">
        <f t="shared" si="298"/>
        <v>42678.871331018512</v>
      </c>
      <c r="T3838" s="15">
        <f t="shared" si="299"/>
        <v>42708.912997685184</v>
      </c>
      <c r="U3838">
        <f t="shared" si="295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96"/>
        <v>0</v>
      </c>
      <c r="P3839" s="9">
        <f t="shared" si="297"/>
        <v>0</v>
      </c>
      <c r="Q3839" s="11" t="s">
        <v>8346</v>
      </c>
      <c r="R3839" t="s">
        <v>8347</v>
      </c>
      <c r="S3839" s="15">
        <f t="shared" si="298"/>
        <v>42047.900960648149</v>
      </c>
      <c r="T3839" s="15">
        <f t="shared" si="299"/>
        <v>42089</v>
      </c>
      <c r="U3839">
        <f t="shared" ref="U3839:U3902" si="300">YEAR(S3839)</f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96"/>
        <v>0</v>
      </c>
      <c r="P3840" s="9">
        <f t="shared" si="297"/>
        <v>0</v>
      </c>
      <c r="Q3840" s="11" t="s">
        <v>8346</v>
      </c>
      <c r="R3840" t="s">
        <v>8347</v>
      </c>
      <c r="S3840" s="15">
        <f t="shared" si="298"/>
        <v>42046.79</v>
      </c>
      <c r="T3840" s="15">
        <f t="shared" si="299"/>
        <v>42076.748333333337</v>
      </c>
      <c r="U3840">
        <f t="shared" si="300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96"/>
        <v>0</v>
      </c>
      <c r="P3841" s="9">
        <f t="shared" si="297"/>
        <v>0</v>
      </c>
      <c r="Q3841" s="11" t="s">
        <v>8346</v>
      </c>
      <c r="R3841" t="s">
        <v>8347</v>
      </c>
      <c r="S3841" s="15">
        <f t="shared" si="298"/>
        <v>42432.276712962965</v>
      </c>
      <c r="T3841" s="15">
        <f t="shared" si="299"/>
        <v>42492.041666666672</v>
      </c>
      <c r="U3841">
        <f t="shared" si="300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96"/>
        <v>0</v>
      </c>
      <c r="P3842" s="9">
        <f t="shared" si="297"/>
        <v>0</v>
      </c>
      <c r="Q3842" s="11" t="s">
        <v>8346</v>
      </c>
      <c r="R3842" t="s">
        <v>8347</v>
      </c>
      <c r="S3842" s="15">
        <f t="shared" si="298"/>
        <v>42583.030810185184</v>
      </c>
      <c r="T3842" s="15">
        <f t="shared" si="299"/>
        <v>42613.030810185184</v>
      </c>
      <c r="U3842">
        <f t="shared" si="300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301">ROUND(E3843/D3843*100,0)</f>
        <v>0</v>
      </c>
      <c r="P3843" s="9">
        <f t="shared" ref="P3843:P3906" si="302">IFERROR(ROUND(E3843/L3843,2),0)</f>
        <v>0</v>
      </c>
      <c r="Q3843" s="11" t="s">
        <v>8316</v>
      </c>
      <c r="R3843" t="s">
        <v>8334</v>
      </c>
      <c r="S3843" s="15">
        <f t="shared" ref="S3843:S3906" si="303">(((J3843/60)/60)/24)+DATE(1970,1,1)</f>
        <v>42295.753391203703</v>
      </c>
      <c r="T3843" s="15">
        <f t="shared" ref="T3843:T3906" si="304">(((I3843/60)/60)/24)+DATE(1970,1,1)</f>
        <v>42325.795057870375</v>
      </c>
      <c r="U3843">
        <f t="shared" si="300"/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301"/>
        <v>0</v>
      </c>
      <c r="P3844" s="9">
        <f t="shared" si="302"/>
        <v>0</v>
      </c>
      <c r="Q3844" s="11" t="s">
        <v>8316</v>
      </c>
      <c r="R3844" t="s">
        <v>8334</v>
      </c>
      <c r="S3844" s="15">
        <f t="shared" si="303"/>
        <v>41829.912083333329</v>
      </c>
      <c r="T3844" s="15">
        <f t="shared" si="304"/>
        <v>41859.912083333329</v>
      </c>
      <c r="U3844">
        <f t="shared" si="300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301"/>
        <v>0</v>
      </c>
      <c r="P3845" s="9">
        <f t="shared" si="302"/>
        <v>0</v>
      </c>
      <c r="Q3845" s="11" t="s">
        <v>8316</v>
      </c>
      <c r="R3845" t="s">
        <v>8334</v>
      </c>
      <c r="S3845" s="15">
        <f t="shared" si="303"/>
        <v>41775.713969907411</v>
      </c>
      <c r="T3845" s="15">
        <f t="shared" si="304"/>
        <v>41805.713969907411</v>
      </c>
      <c r="U3845">
        <f t="shared" si="300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301"/>
        <v>0</v>
      </c>
      <c r="P3846" s="9">
        <f t="shared" si="302"/>
        <v>0</v>
      </c>
      <c r="Q3846" s="11" t="s">
        <v>8316</v>
      </c>
      <c r="R3846" t="s">
        <v>8334</v>
      </c>
      <c r="S3846" s="15">
        <f t="shared" si="303"/>
        <v>41813.861388888887</v>
      </c>
      <c r="T3846" s="15">
        <f t="shared" si="304"/>
        <v>41843.861388888887</v>
      </c>
      <c r="U3846">
        <f t="shared" si="300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301"/>
        <v>0</v>
      </c>
      <c r="P3847" s="9">
        <f t="shared" si="302"/>
        <v>0</v>
      </c>
      <c r="Q3847" s="11" t="s">
        <v>8316</v>
      </c>
      <c r="R3847" t="s">
        <v>8334</v>
      </c>
      <c r="S3847" s="15">
        <f t="shared" si="303"/>
        <v>40799.872685185182</v>
      </c>
      <c r="T3847" s="15">
        <f t="shared" si="304"/>
        <v>40844.872685185182</v>
      </c>
      <c r="U3847">
        <f t="shared" si="300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301"/>
        <v>0</v>
      </c>
      <c r="P3848" s="9">
        <f t="shared" si="302"/>
        <v>0</v>
      </c>
      <c r="Q3848" s="11" t="s">
        <v>8316</v>
      </c>
      <c r="R3848" t="s">
        <v>8334</v>
      </c>
      <c r="S3848" s="15">
        <f t="shared" si="303"/>
        <v>41410.703993055555</v>
      </c>
      <c r="T3848" s="15">
        <f t="shared" si="304"/>
        <v>41424.703993055555</v>
      </c>
      <c r="U3848">
        <f t="shared" si="300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301"/>
        <v>0</v>
      </c>
      <c r="P3849" s="9">
        <f t="shared" si="302"/>
        <v>0</v>
      </c>
      <c r="Q3849" s="11" t="s">
        <v>8316</v>
      </c>
      <c r="R3849" t="s">
        <v>8344</v>
      </c>
      <c r="S3849" s="15">
        <f t="shared" si="303"/>
        <v>42212.624189814815</v>
      </c>
      <c r="T3849" s="15">
        <f t="shared" si="304"/>
        <v>42272.624189814815</v>
      </c>
      <c r="U3849">
        <f t="shared" si="300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301"/>
        <v>0</v>
      </c>
      <c r="P3850" s="9">
        <f t="shared" si="302"/>
        <v>0</v>
      </c>
      <c r="Q3850" s="11" t="s">
        <v>8316</v>
      </c>
      <c r="R3850" t="s">
        <v>8344</v>
      </c>
      <c r="S3850" s="15">
        <f t="shared" si="303"/>
        <v>42332.908194444448</v>
      </c>
      <c r="T3850" s="15">
        <f t="shared" si="304"/>
        <v>42362.908194444448</v>
      </c>
      <c r="U3850">
        <f t="shared" si="300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301"/>
        <v>0</v>
      </c>
      <c r="P3851" s="9">
        <f t="shared" si="302"/>
        <v>0</v>
      </c>
      <c r="Q3851" s="11" t="s">
        <v>8316</v>
      </c>
      <c r="R3851" t="s">
        <v>8344</v>
      </c>
      <c r="S3851" s="15">
        <f t="shared" si="303"/>
        <v>42192.462048611109</v>
      </c>
      <c r="T3851" s="15">
        <f t="shared" si="304"/>
        <v>42222.462048611109</v>
      </c>
      <c r="U3851">
        <f t="shared" si="300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301"/>
        <v>0</v>
      </c>
      <c r="P3852" s="9">
        <f t="shared" si="302"/>
        <v>0</v>
      </c>
      <c r="Q3852" s="11" t="s">
        <v>8316</v>
      </c>
      <c r="R3852" t="s">
        <v>8344</v>
      </c>
      <c r="S3852" s="15">
        <f t="shared" si="303"/>
        <v>42164.699652777781</v>
      </c>
      <c r="T3852" s="15">
        <f t="shared" si="304"/>
        <v>42194.699652777781</v>
      </c>
      <c r="U3852">
        <f t="shared" si="300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301"/>
        <v>0</v>
      </c>
      <c r="P3853" s="9">
        <f t="shared" si="302"/>
        <v>0</v>
      </c>
      <c r="Q3853" s="11" t="s">
        <v>8316</v>
      </c>
      <c r="R3853" t="s">
        <v>8344</v>
      </c>
      <c r="S3853" s="15">
        <f t="shared" si="303"/>
        <v>42022.006099537044</v>
      </c>
      <c r="T3853" s="15">
        <f t="shared" si="304"/>
        <v>42052.006099537044</v>
      </c>
      <c r="U3853">
        <f t="shared" si="300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301"/>
        <v>0</v>
      </c>
      <c r="P3854" s="9">
        <f t="shared" si="302"/>
        <v>0</v>
      </c>
      <c r="Q3854" s="11" t="s">
        <v>8319</v>
      </c>
      <c r="R3854" t="s">
        <v>8345</v>
      </c>
      <c r="S3854" s="15">
        <f t="shared" si="303"/>
        <v>42093.181944444441</v>
      </c>
      <c r="T3854" s="15">
        <f t="shared" si="304"/>
        <v>42123.181944444441</v>
      </c>
      <c r="U3854">
        <f t="shared" si="300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301"/>
        <v>0</v>
      </c>
      <c r="P3855" s="9">
        <f t="shared" si="302"/>
        <v>0</v>
      </c>
      <c r="Q3855" s="11" t="s">
        <v>8319</v>
      </c>
      <c r="R3855" t="s">
        <v>8345</v>
      </c>
      <c r="S3855" s="15">
        <f t="shared" si="303"/>
        <v>41871.972025462965</v>
      </c>
      <c r="T3855" s="15">
        <f t="shared" si="304"/>
        <v>41931.972025462965</v>
      </c>
      <c r="U3855">
        <f t="shared" si="300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301"/>
        <v>0</v>
      </c>
      <c r="P3856" s="9">
        <f t="shared" si="302"/>
        <v>0</v>
      </c>
      <c r="Q3856" s="11" t="s">
        <v>8319</v>
      </c>
      <c r="R3856" t="s">
        <v>8345</v>
      </c>
      <c r="S3856" s="15">
        <f t="shared" si="303"/>
        <v>42224.102581018517</v>
      </c>
      <c r="T3856" s="15">
        <f t="shared" si="304"/>
        <v>42254.102581018517</v>
      </c>
      <c r="U3856">
        <f t="shared" si="300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301"/>
        <v>0</v>
      </c>
      <c r="P3857" s="9">
        <f t="shared" si="302"/>
        <v>0</v>
      </c>
      <c r="Q3857" s="11" t="s">
        <v>8319</v>
      </c>
      <c r="R3857" t="s">
        <v>8345</v>
      </c>
      <c r="S3857" s="15">
        <f t="shared" si="303"/>
        <v>42029.07131944444</v>
      </c>
      <c r="T3857" s="15">
        <f t="shared" si="304"/>
        <v>42059.07131944444</v>
      </c>
      <c r="U3857">
        <f t="shared" si="300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301"/>
        <v>0</v>
      </c>
      <c r="P3858" s="9">
        <f t="shared" si="302"/>
        <v>0</v>
      </c>
      <c r="Q3858" s="11" t="s">
        <v>8319</v>
      </c>
      <c r="R3858" t="s">
        <v>8345</v>
      </c>
      <c r="S3858" s="15">
        <f t="shared" si="303"/>
        <v>42154.726446759261</v>
      </c>
      <c r="T3858" s="15">
        <f t="shared" si="304"/>
        <v>42185.65625</v>
      </c>
      <c r="U3858">
        <f t="shared" si="300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301"/>
        <v>0</v>
      </c>
      <c r="P3859" s="9">
        <f t="shared" si="302"/>
        <v>0</v>
      </c>
      <c r="Q3859" s="11" t="s">
        <v>8319</v>
      </c>
      <c r="R3859" t="s">
        <v>8345</v>
      </c>
      <c r="S3859" s="15">
        <f t="shared" si="303"/>
        <v>42122.629502314812</v>
      </c>
      <c r="T3859" s="15">
        <f t="shared" si="304"/>
        <v>42143.629502314812</v>
      </c>
      <c r="U3859">
        <f t="shared" si="300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301"/>
        <v>0</v>
      </c>
      <c r="P3860" s="9">
        <f t="shared" si="302"/>
        <v>0</v>
      </c>
      <c r="Q3860" s="11" t="s">
        <v>8319</v>
      </c>
      <c r="R3860" t="s">
        <v>8345</v>
      </c>
      <c r="S3860" s="15">
        <f t="shared" si="303"/>
        <v>41830.723611111112</v>
      </c>
      <c r="T3860" s="15">
        <f t="shared" si="304"/>
        <v>41860.723611111112</v>
      </c>
      <c r="U3860">
        <f t="shared" si="300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301"/>
        <v>0</v>
      </c>
      <c r="P3861" s="9">
        <f t="shared" si="302"/>
        <v>0</v>
      </c>
      <c r="Q3861" s="11" t="s">
        <v>8319</v>
      </c>
      <c r="R3861" t="s">
        <v>8345</v>
      </c>
      <c r="S3861" s="15">
        <f t="shared" si="303"/>
        <v>42509.724328703705</v>
      </c>
      <c r="T3861" s="15">
        <f t="shared" si="304"/>
        <v>42539.724328703705</v>
      </c>
      <c r="U3861">
        <f t="shared" si="300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301"/>
        <v>0</v>
      </c>
      <c r="P3862" s="9">
        <f t="shared" si="302"/>
        <v>0</v>
      </c>
      <c r="Q3862" s="11" t="s">
        <v>8319</v>
      </c>
      <c r="R3862" t="s">
        <v>8345</v>
      </c>
      <c r="S3862" s="15">
        <f t="shared" si="303"/>
        <v>41841.682314814818</v>
      </c>
      <c r="T3862" s="15">
        <f t="shared" si="304"/>
        <v>41871.682314814818</v>
      </c>
      <c r="U3862">
        <f t="shared" si="300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301"/>
        <v>0</v>
      </c>
      <c r="P3863" s="9">
        <f t="shared" si="302"/>
        <v>0</v>
      </c>
      <c r="Q3863" s="11" t="s">
        <v>8319</v>
      </c>
      <c r="R3863" t="s">
        <v>8345</v>
      </c>
      <c r="S3863" s="15">
        <f t="shared" si="303"/>
        <v>41897.660833333335</v>
      </c>
      <c r="T3863" s="15">
        <f t="shared" si="304"/>
        <v>41927.660833333335</v>
      </c>
      <c r="U3863">
        <f t="shared" si="300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301"/>
        <v>0</v>
      </c>
      <c r="P3864" s="9">
        <f t="shared" si="302"/>
        <v>0</v>
      </c>
      <c r="Q3864" s="11" t="s">
        <v>8327</v>
      </c>
      <c r="R3864" t="s">
        <v>8354</v>
      </c>
      <c r="S3864" s="15">
        <f t="shared" si="303"/>
        <v>41827.919166666667</v>
      </c>
      <c r="T3864" s="15">
        <f t="shared" si="304"/>
        <v>41858.291666666664</v>
      </c>
      <c r="U3864">
        <f t="shared" si="300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301"/>
        <v>0</v>
      </c>
      <c r="P3865" s="9">
        <f t="shared" si="302"/>
        <v>0</v>
      </c>
      <c r="Q3865" s="11" t="s">
        <v>8327</v>
      </c>
      <c r="R3865" t="s">
        <v>8354</v>
      </c>
      <c r="S3865" s="15">
        <f t="shared" si="303"/>
        <v>40568.972569444442</v>
      </c>
      <c r="T3865" s="15">
        <f t="shared" si="304"/>
        <v>40598.972569444442</v>
      </c>
      <c r="U3865">
        <f t="shared" si="300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301"/>
        <v>0</v>
      </c>
      <c r="P3866" s="9">
        <f t="shared" si="302"/>
        <v>0</v>
      </c>
      <c r="Q3866" s="11" t="s">
        <v>8327</v>
      </c>
      <c r="R3866" t="s">
        <v>8354</v>
      </c>
      <c r="S3866" s="15">
        <f t="shared" si="303"/>
        <v>42193.941759259258</v>
      </c>
      <c r="T3866" s="15">
        <f t="shared" si="304"/>
        <v>42244.041666666672</v>
      </c>
      <c r="U3866">
        <f t="shared" si="300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301"/>
        <v>0</v>
      </c>
      <c r="P3867" s="9">
        <f t="shared" si="302"/>
        <v>0</v>
      </c>
      <c r="Q3867" s="11" t="s">
        <v>8327</v>
      </c>
      <c r="R3867" t="s">
        <v>8354</v>
      </c>
      <c r="S3867" s="15">
        <f t="shared" si="303"/>
        <v>42007.788680555561</v>
      </c>
      <c r="T3867" s="15">
        <f t="shared" si="304"/>
        <v>42037.788680555561</v>
      </c>
      <c r="U3867">
        <f t="shared" si="300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301"/>
        <v>0</v>
      </c>
      <c r="P3868" s="9">
        <f t="shared" si="302"/>
        <v>0</v>
      </c>
      <c r="Q3868" s="11" t="s">
        <v>8327</v>
      </c>
      <c r="R3868" t="s">
        <v>8354</v>
      </c>
      <c r="S3868" s="15">
        <f t="shared" si="303"/>
        <v>41110.680138888885</v>
      </c>
      <c r="T3868" s="15">
        <f t="shared" si="304"/>
        <v>41118.666666666664</v>
      </c>
      <c r="U3868">
        <f t="shared" si="300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301"/>
        <v>0</v>
      </c>
      <c r="P3869" s="9">
        <f t="shared" si="302"/>
        <v>0</v>
      </c>
      <c r="Q3869" s="11" t="s">
        <v>8327</v>
      </c>
      <c r="R3869" t="s">
        <v>8354</v>
      </c>
      <c r="S3869" s="15">
        <f t="shared" si="303"/>
        <v>41125.283159722225</v>
      </c>
      <c r="T3869" s="15">
        <f t="shared" si="304"/>
        <v>41145.283159722225</v>
      </c>
      <c r="U3869">
        <f t="shared" si="300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301"/>
        <v>0</v>
      </c>
      <c r="P3870" s="9">
        <f t="shared" si="302"/>
        <v>0</v>
      </c>
      <c r="Q3870" s="11" t="s">
        <v>8327</v>
      </c>
      <c r="R3870" t="s">
        <v>8354</v>
      </c>
      <c r="S3870" s="15">
        <f t="shared" si="303"/>
        <v>40883.962581018517</v>
      </c>
      <c r="T3870" s="15">
        <f t="shared" si="304"/>
        <v>40913.962581018517</v>
      </c>
      <c r="U3870">
        <f t="shared" si="300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301"/>
        <v>0</v>
      </c>
      <c r="P3871" s="9">
        <f t="shared" si="302"/>
        <v>0</v>
      </c>
      <c r="Q3871" s="11" t="s">
        <v>8308</v>
      </c>
      <c r="R3871" t="s">
        <v>8310</v>
      </c>
      <c r="S3871" s="15">
        <f t="shared" si="303"/>
        <v>42732.060277777782</v>
      </c>
      <c r="T3871" s="15">
        <f t="shared" si="304"/>
        <v>42762.060277777782</v>
      </c>
      <c r="U3871">
        <f t="shared" si="300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301"/>
        <v>0</v>
      </c>
      <c r="P3872" s="9">
        <f t="shared" si="302"/>
        <v>0</v>
      </c>
      <c r="Q3872" s="11" t="s">
        <v>8308</v>
      </c>
      <c r="R3872" t="s">
        <v>8310</v>
      </c>
      <c r="S3872" s="15">
        <f t="shared" si="303"/>
        <v>41806.106770833336</v>
      </c>
      <c r="T3872" s="15">
        <f t="shared" si="304"/>
        <v>41836.106770833336</v>
      </c>
      <c r="U3872">
        <f t="shared" si="300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301"/>
        <v>0</v>
      </c>
      <c r="P3873" s="9">
        <f t="shared" si="302"/>
        <v>0</v>
      </c>
      <c r="Q3873" s="11" t="s">
        <v>8308</v>
      </c>
      <c r="R3873" t="s">
        <v>8310</v>
      </c>
      <c r="S3873" s="15">
        <f t="shared" si="303"/>
        <v>41836.595520833333</v>
      </c>
      <c r="T3873" s="15">
        <f t="shared" si="304"/>
        <v>41866.595520833333</v>
      </c>
      <c r="U3873">
        <f t="shared" si="300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301"/>
        <v>0</v>
      </c>
      <c r="P3874" s="9">
        <f t="shared" si="302"/>
        <v>0</v>
      </c>
      <c r="Q3874" s="11" t="s">
        <v>8311</v>
      </c>
      <c r="R3874" t="s">
        <v>8348</v>
      </c>
      <c r="S3874" s="15">
        <f t="shared" si="303"/>
        <v>41945.133506944447</v>
      </c>
      <c r="T3874" s="15">
        <f t="shared" si="304"/>
        <v>42005.175173611111</v>
      </c>
      <c r="U3874">
        <f t="shared" si="300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301"/>
        <v>0</v>
      </c>
      <c r="P3875" s="9">
        <f t="shared" si="302"/>
        <v>0</v>
      </c>
      <c r="Q3875" s="11" t="s">
        <v>8311</v>
      </c>
      <c r="R3875" t="s">
        <v>8348</v>
      </c>
      <c r="S3875" s="15">
        <f t="shared" si="303"/>
        <v>42299.926145833335</v>
      </c>
      <c r="T3875" s="15">
        <f t="shared" si="304"/>
        <v>42329.967812499999</v>
      </c>
      <c r="U3875">
        <f t="shared" si="300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301"/>
        <v>0</v>
      </c>
      <c r="P3876" s="9">
        <f t="shared" si="302"/>
        <v>0</v>
      </c>
      <c r="Q3876" s="11" t="s">
        <v>8311</v>
      </c>
      <c r="R3876" t="s">
        <v>8348</v>
      </c>
      <c r="S3876" s="15">
        <f t="shared" si="303"/>
        <v>42093.131469907406</v>
      </c>
      <c r="T3876" s="15">
        <f t="shared" si="304"/>
        <v>42123.131469907406</v>
      </c>
      <c r="U3876">
        <f t="shared" si="300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301"/>
        <v>0</v>
      </c>
      <c r="P3877" s="9">
        <f t="shared" si="302"/>
        <v>0</v>
      </c>
      <c r="Q3877" s="11" t="s">
        <v>8311</v>
      </c>
      <c r="R3877" t="s">
        <v>8348</v>
      </c>
      <c r="S3877" s="15">
        <f t="shared" si="303"/>
        <v>42180.390277777777</v>
      </c>
      <c r="T3877" s="15">
        <f t="shared" si="304"/>
        <v>42240.390277777777</v>
      </c>
      <c r="U3877">
        <f t="shared" si="300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301"/>
        <v>0</v>
      </c>
      <c r="P3878" s="9">
        <f t="shared" si="302"/>
        <v>0</v>
      </c>
      <c r="Q3878" s="11" t="s">
        <v>8311</v>
      </c>
      <c r="R3878" t="s">
        <v>8348</v>
      </c>
      <c r="S3878" s="15">
        <f t="shared" si="303"/>
        <v>42074.060671296291</v>
      </c>
      <c r="T3878" s="15">
        <f t="shared" si="304"/>
        <v>42104.060671296291</v>
      </c>
      <c r="U3878">
        <f t="shared" si="300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301"/>
        <v>0</v>
      </c>
      <c r="P3879" s="9">
        <f t="shared" si="302"/>
        <v>0</v>
      </c>
      <c r="Q3879" s="11" t="s">
        <v>8311</v>
      </c>
      <c r="R3879" t="s">
        <v>8348</v>
      </c>
      <c r="S3879" s="15">
        <f t="shared" si="303"/>
        <v>42175.780416666668</v>
      </c>
      <c r="T3879" s="15">
        <f t="shared" si="304"/>
        <v>42205.780416666668</v>
      </c>
      <c r="U3879">
        <f t="shared" si="300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301"/>
        <v>0</v>
      </c>
      <c r="P3880" s="9">
        <f t="shared" si="302"/>
        <v>0</v>
      </c>
      <c r="Q3880" s="11" t="s">
        <v>8311</v>
      </c>
      <c r="R3880" t="s">
        <v>8348</v>
      </c>
      <c r="S3880" s="15">
        <f t="shared" si="303"/>
        <v>42485.64534722222</v>
      </c>
      <c r="T3880" s="15">
        <f t="shared" si="304"/>
        <v>42515.64534722222</v>
      </c>
      <c r="U3880">
        <f t="shared" si="300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301"/>
        <v>0</v>
      </c>
      <c r="P3881" s="9">
        <f t="shared" si="302"/>
        <v>0</v>
      </c>
      <c r="Q3881" s="11" t="s">
        <v>8311</v>
      </c>
      <c r="R3881" t="s">
        <v>8348</v>
      </c>
      <c r="S3881" s="15">
        <f t="shared" si="303"/>
        <v>42707.926030092596</v>
      </c>
      <c r="T3881" s="15">
        <f t="shared" si="304"/>
        <v>42737.926030092596</v>
      </c>
      <c r="U3881">
        <f t="shared" si="300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301"/>
        <v>0</v>
      </c>
      <c r="P3882" s="9">
        <f t="shared" si="302"/>
        <v>0</v>
      </c>
      <c r="Q3882" s="11" t="s">
        <v>8311</v>
      </c>
      <c r="R3882" t="s">
        <v>8348</v>
      </c>
      <c r="S3882" s="15">
        <f t="shared" si="303"/>
        <v>42199.873402777783</v>
      </c>
      <c r="T3882" s="15">
        <f t="shared" si="304"/>
        <v>42259.873402777783</v>
      </c>
      <c r="U3882">
        <f t="shared" si="300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301"/>
        <v>0</v>
      </c>
      <c r="P3883" s="9">
        <f t="shared" si="302"/>
        <v>0</v>
      </c>
      <c r="Q3883" s="11" t="s">
        <v>8311</v>
      </c>
      <c r="R3883" t="s">
        <v>8348</v>
      </c>
      <c r="S3883" s="15">
        <f t="shared" si="303"/>
        <v>42139.542303240742</v>
      </c>
      <c r="T3883" s="15">
        <f t="shared" si="304"/>
        <v>42169.542303240742</v>
      </c>
      <c r="U3883">
        <f t="shared" si="300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301"/>
        <v>0</v>
      </c>
      <c r="P3884" s="9">
        <f t="shared" si="302"/>
        <v>0</v>
      </c>
      <c r="Q3884" s="11" t="s">
        <v>8311</v>
      </c>
      <c r="R3884" t="s">
        <v>8348</v>
      </c>
      <c r="S3884" s="15">
        <f t="shared" si="303"/>
        <v>42461.447662037041</v>
      </c>
      <c r="T3884" s="15">
        <f t="shared" si="304"/>
        <v>42481.447662037041</v>
      </c>
      <c r="U3884">
        <f t="shared" si="300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301"/>
        <v>0</v>
      </c>
      <c r="P3885" s="9">
        <f t="shared" si="302"/>
        <v>0</v>
      </c>
      <c r="Q3885" s="11" t="s">
        <v>8311</v>
      </c>
      <c r="R3885" t="s">
        <v>8348</v>
      </c>
      <c r="S3885" s="15">
        <f t="shared" si="303"/>
        <v>42115.936550925922</v>
      </c>
      <c r="T3885" s="15">
        <f t="shared" si="304"/>
        <v>42146.225694444445</v>
      </c>
      <c r="U3885">
        <f t="shared" si="300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301"/>
        <v>0</v>
      </c>
      <c r="P3886" s="9">
        <f t="shared" si="302"/>
        <v>0</v>
      </c>
      <c r="Q3886" s="11" t="s">
        <v>8311</v>
      </c>
      <c r="R3886" t="s">
        <v>8348</v>
      </c>
      <c r="S3886" s="15">
        <f t="shared" si="303"/>
        <v>42086.811400462961</v>
      </c>
      <c r="T3886" s="15">
        <f t="shared" si="304"/>
        <v>42134.811400462961</v>
      </c>
      <c r="U3886">
        <f t="shared" si="300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301"/>
        <v>0</v>
      </c>
      <c r="P3887" s="9">
        <f t="shared" si="302"/>
        <v>0</v>
      </c>
      <c r="Q3887" s="11" t="s">
        <v>8311</v>
      </c>
      <c r="R3887" t="s">
        <v>8348</v>
      </c>
      <c r="S3887" s="15">
        <f t="shared" si="303"/>
        <v>41818.703275462962</v>
      </c>
      <c r="T3887" s="15">
        <f t="shared" si="304"/>
        <v>41848.703275462962</v>
      </c>
      <c r="U3887">
        <f t="shared" si="300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301"/>
        <v>0</v>
      </c>
      <c r="P3888" s="9">
        <f t="shared" si="302"/>
        <v>0</v>
      </c>
      <c r="Q3888" s="11" t="s">
        <v>8311</v>
      </c>
      <c r="R3888" t="s">
        <v>8348</v>
      </c>
      <c r="S3888" s="15">
        <f t="shared" si="303"/>
        <v>42795.696145833332</v>
      </c>
      <c r="T3888" s="15">
        <f t="shared" si="304"/>
        <v>42840.654479166667</v>
      </c>
      <c r="U3888">
        <f t="shared" si="300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301"/>
        <v>0</v>
      </c>
      <c r="P3889" s="9">
        <f t="shared" si="302"/>
        <v>0</v>
      </c>
      <c r="Q3889" s="11" t="s">
        <v>8311</v>
      </c>
      <c r="R3889" t="s">
        <v>8348</v>
      </c>
      <c r="S3889" s="15">
        <f t="shared" si="303"/>
        <v>42289.89634259259</v>
      </c>
      <c r="T3889" s="15">
        <f t="shared" si="304"/>
        <v>42319.938009259262</v>
      </c>
      <c r="U3889">
        <f t="shared" si="300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301"/>
        <v>0</v>
      </c>
      <c r="P3890" s="9">
        <f t="shared" si="302"/>
        <v>0</v>
      </c>
      <c r="Q3890" s="11" t="s">
        <v>8311</v>
      </c>
      <c r="R3890" t="s">
        <v>8348</v>
      </c>
      <c r="S3890" s="15">
        <f t="shared" si="303"/>
        <v>41831.705555555556</v>
      </c>
      <c r="T3890" s="15">
        <f t="shared" si="304"/>
        <v>41862.166666666664</v>
      </c>
      <c r="U3890">
        <f t="shared" si="300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301"/>
        <v>0</v>
      </c>
      <c r="P3891" s="9">
        <f t="shared" si="302"/>
        <v>0</v>
      </c>
      <c r="Q3891" s="11" t="s">
        <v>8311</v>
      </c>
      <c r="R3891" t="s">
        <v>8348</v>
      </c>
      <c r="S3891" s="15">
        <f t="shared" si="303"/>
        <v>42312.204814814817</v>
      </c>
      <c r="T3891" s="15">
        <f t="shared" si="304"/>
        <v>42340.725694444445</v>
      </c>
      <c r="U3891">
        <f t="shared" si="300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301"/>
        <v>0</v>
      </c>
      <c r="P3892" s="9">
        <f t="shared" si="302"/>
        <v>0</v>
      </c>
      <c r="Q3892" s="11" t="s">
        <v>8311</v>
      </c>
      <c r="R3892" t="s">
        <v>8348</v>
      </c>
      <c r="S3892" s="15">
        <f t="shared" si="303"/>
        <v>41915.896967592591</v>
      </c>
      <c r="T3892" s="15">
        <f t="shared" si="304"/>
        <v>41973.989583333328</v>
      </c>
      <c r="U3892">
        <f t="shared" si="300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301"/>
        <v>0</v>
      </c>
      <c r="P3893" s="9">
        <f t="shared" si="302"/>
        <v>0</v>
      </c>
      <c r="Q3893" s="11" t="s">
        <v>8311</v>
      </c>
      <c r="R3893" t="s">
        <v>8352</v>
      </c>
      <c r="S3893" s="15">
        <f t="shared" si="303"/>
        <v>41053.200960648144</v>
      </c>
      <c r="T3893" s="15">
        <f t="shared" si="304"/>
        <v>41111.618750000001</v>
      </c>
      <c r="U3893">
        <f t="shared" si="300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301"/>
        <v>0</v>
      </c>
      <c r="P3894" s="9">
        <f t="shared" si="302"/>
        <v>0</v>
      </c>
      <c r="Q3894" s="11" t="s">
        <v>8311</v>
      </c>
      <c r="R3894" t="s">
        <v>8352</v>
      </c>
      <c r="S3894" s="15">
        <f t="shared" si="303"/>
        <v>42554.917488425926</v>
      </c>
      <c r="T3894" s="15">
        <f t="shared" si="304"/>
        <v>42584.917488425926</v>
      </c>
      <c r="U3894">
        <f t="shared" si="300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301"/>
        <v>0</v>
      </c>
      <c r="P3895" s="9">
        <f t="shared" si="302"/>
        <v>0</v>
      </c>
      <c r="Q3895" s="11" t="s">
        <v>8311</v>
      </c>
      <c r="R3895" t="s">
        <v>8352</v>
      </c>
      <c r="S3895" s="15">
        <f t="shared" si="303"/>
        <v>41198.611712962964</v>
      </c>
      <c r="T3895" s="15">
        <f t="shared" si="304"/>
        <v>41228.653379629628</v>
      </c>
      <c r="U3895">
        <f t="shared" si="300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301"/>
        <v>0</v>
      </c>
      <c r="P3896" s="9">
        <f t="shared" si="302"/>
        <v>0</v>
      </c>
      <c r="Q3896" s="11" t="s">
        <v>8311</v>
      </c>
      <c r="R3896" t="s">
        <v>8352</v>
      </c>
      <c r="S3896" s="15">
        <f t="shared" si="303"/>
        <v>41411.866608796299</v>
      </c>
      <c r="T3896" s="15">
        <f t="shared" si="304"/>
        <v>41441.866608796299</v>
      </c>
      <c r="U3896">
        <f t="shared" si="300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301"/>
        <v>0</v>
      </c>
      <c r="P3897" s="9">
        <f t="shared" si="302"/>
        <v>0</v>
      </c>
      <c r="Q3897" s="11" t="s">
        <v>8311</v>
      </c>
      <c r="R3897" t="s">
        <v>8352</v>
      </c>
      <c r="S3897" s="15">
        <f t="shared" si="303"/>
        <v>40752.789710648147</v>
      </c>
      <c r="T3897" s="15">
        <f t="shared" si="304"/>
        <v>40782.789710648147</v>
      </c>
      <c r="U3897">
        <f t="shared" si="300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301"/>
        <v>0</v>
      </c>
      <c r="P3898" s="9">
        <f t="shared" si="302"/>
        <v>0</v>
      </c>
      <c r="Q3898" s="11" t="s">
        <v>8311</v>
      </c>
      <c r="R3898" t="s">
        <v>8352</v>
      </c>
      <c r="S3898" s="15">
        <f t="shared" si="303"/>
        <v>41838.475219907406</v>
      </c>
      <c r="T3898" s="15">
        <f t="shared" si="304"/>
        <v>41898.475219907406</v>
      </c>
      <c r="U3898">
        <f t="shared" si="300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301"/>
        <v>0</v>
      </c>
      <c r="P3899" s="9">
        <f t="shared" si="302"/>
        <v>0</v>
      </c>
      <c r="Q3899" s="11" t="s">
        <v>8313</v>
      </c>
      <c r="R3899" t="s">
        <v>8355</v>
      </c>
      <c r="S3899" s="15">
        <f t="shared" si="303"/>
        <v>42053.051203703704</v>
      </c>
      <c r="T3899" s="15">
        <f t="shared" si="304"/>
        <v>42095.012499999997</v>
      </c>
      <c r="U3899">
        <f t="shared" si="300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301"/>
        <v>0</v>
      </c>
      <c r="P3900" s="9">
        <f t="shared" si="302"/>
        <v>0</v>
      </c>
      <c r="Q3900" s="11" t="s">
        <v>8313</v>
      </c>
      <c r="R3900" t="s">
        <v>8355</v>
      </c>
      <c r="S3900" s="15">
        <f t="shared" si="303"/>
        <v>42782.426875000005</v>
      </c>
      <c r="T3900" s="15">
        <f t="shared" si="304"/>
        <v>42789.426875000005</v>
      </c>
      <c r="U3900">
        <f t="shared" si="300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301"/>
        <v>0</v>
      </c>
      <c r="P3901" s="9">
        <f t="shared" si="302"/>
        <v>0</v>
      </c>
      <c r="Q3901" s="11" t="s">
        <v>8313</v>
      </c>
      <c r="R3901" t="s">
        <v>8355</v>
      </c>
      <c r="S3901" s="15">
        <f t="shared" si="303"/>
        <v>42121.824525462958</v>
      </c>
      <c r="T3901" s="15">
        <f t="shared" si="304"/>
        <v>42151.824525462958</v>
      </c>
      <c r="U3901">
        <f t="shared" si="300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301"/>
        <v>0</v>
      </c>
      <c r="P3902" s="9">
        <f t="shared" si="302"/>
        <v>0</v>
      </c>
      <c r="Q3902" s="11" t="s">
        <v>8313</v>
      </c>
      <c r="R3902" t="s">
        <v>8355</v>
      </c>
      <c r="S3902" s="15">
        <f t="shared" si="303"/>
        <v>42219.282951388886</v>
      </c>
      <c r="T3902" s="15">
        <f t="shared" si="304"/>
        <v>42249.282951388886</v>
      </c>
      <c r="U3902">
        <f t="shared" si="300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301"/>
        <v>0</v>
      </c>
      <c r="P3903" s="9">
        <f t="shared" si="302"/>
        <v>0</v>
      </c>
      <c r="Q3903" s="11" t="s">
        <v>8313</v>
      </c>
      <c r="R3903" t="s">
        <v>8355</v>
      </c>
      <c r="S3903" s="15">
        <f t="shared" si="303"/>
        <v>42188.252199074079</v>
      </c>
      <c r="T3903" s="15">
        <f t="shared" si="304"/>
        <v>42218.252199074079</v>
      </c>
      <c r="U3903">
        <f t="shared" ref="U3903:U3966" si="305">YEAR(S3903)</f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301"/>
        <v>0</v>
      </c>
      <c r="P3904" s="9">
        <f t="shared" si="302"/>
        <v>0</v>
      </c>
      <c r="Q3904" s="11" t="s">
        <v>8313</v>
      </c>
      <c r="R3904" t="s">
        <v>8355</v>
      </c>
      <c r="S3904" s="15">
        <f t="shared" si="303"/>
        <v>42241.613796296297</v>
      </c>
      <c r="T3904" s="15">
        <f t="shared" si="304"/>
        <v>42264.708333333328</v>
      </c>
      <c r="U3904">
        <f t="shared" si="305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301"/>
        <v>0</v>
      </c>
      <c r="P3905" s="9">
        <f t="shared" si="302"/>
        <v>0</v>
      </c>
      <c r="Q3905" s="11" t="s">
        <v>8311</v>
      </c>
      <c r="R3905" t="s">
        <v>8349</v>
      </c>
      <c r="S3905" s="15">
        <f t="shared" si="303"/>
        <v>40079.566157407404</v>
      </c>
      <c r="T3905" s="15">
        <f t="shared" si="304"/>
        <v>40149.034722222219</v>
      </c>
      <c r="U3905">
        <f t="shared" si="305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301"/>
        <v>0</v>
      </c>
      <c r="P3906" s="9">
        <f t="shared" si="302"/>
        <v>0</v>
      </c>
      <c r="Q3906" s="11" t="s">
        <v>8311</v>
      </c>
      <c r="R3906" t="s">
        <v>8349</v>
      </c>
      <c r="S3906" s="15">
        <f t="shared" si="303"/>
        <v>41389.679560185185</v>
      </c>
      <c r="T3906" s="15">
        <f t="shared" si="304"/>
        <v>41419.679560185185</v>
      </c>
      <c r="U3906">
        <f t="shared" si="305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306">ROUND(E3907/D3907*100,0)</f>
        <v>0</v>
      </c>
      <c r="P3907" s="9">
        <f t="shared" ref="P3907:P3970" si="307">IFERROR(ROUND(E3907/L3907,2),0)</f>
        <v>0</v>
      </c>
      <c r="Q3907" s="11" t="s">
        <v>8311</v>
      </c>
      <c r="R3907" t="s">
        <v>8349</v>
      </c>
      <c r="S3907" s="15">
        <f t="shared" ref="S3907:S3970" si="308">(((J3907/60)/60)/24)+DATE(1970,1,1)</f>
        <v>40990.050069444449</v>
      </c>
      <c r="T3907" s="15">
        <f t="shared" ref="T3907:T3970" si="309">(((I3907/60)/60)/24)+DATE(1970,1,1)</f>
        <v>41050.050069444449</v>
      </c>
      <c r="U3907">
        <f t="shared" si="305"/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306"/>
        <v>0</v>
      </c>
      <c r="P3908" s="9">
        <f t="shared" si="307"/>
        <v>0</v>
      </c>
      <c r="Q3908" s="11" t="s">
        <v>8313</v>
      </c>
      <c r="R3908" t="s">
        <v>8351</v>
      </c>
      <c r="S3908" s="15">
        <f t="shared" si="308"/>
        <v>41779.649317129632</v>
      </c>
      <c r="T3908" s="15">
        <f t="shared" si="309"/>
        <v>41789.649317129632</v>
      </c>
      <c r="U3908">
        <f t="shared" si="305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306"/>
        <v>0</v>
      </c>
      <c r="P3909" s="9">
        <f t="shared" si="307"/>
        <v>0</v>
      </c>
      <c r="Q3909" s="11" t="s">
        <v>8313</v>
      </c>
      <c r="R3909" t="s">
        <v>8351</v>
      </c>
      <c r="S3909" s="15">
        <f t="shared" si="308"/>
        <v>42069.104421296302</v>
      </c>
      <c r="T3909" s="15">
        <f t="shared" si="309"/>
        <v>42099.062754629631</v>
      </c>
      <c r="U3909">
        <f t="shared" si="305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306"/>
        <v>0</v>
      </c>
      <c r="P3910" s="9">
        <f t="shared" si="307"/>
        <v>0</v>
      </c>
      <c r="Q3910" s="11" t="s">
        <v>8313</v>
      </c>
      <c r="R3910" t="s">
        <v>8351</v>
      </c>
      <c r="S3910" s="15">
        <f t="shared" si="308"/>
        <v>42005.24998842593</v>
      </c>
      <c r="T3910" s="15">
        <f t="shared" si="309"/>
        <v>42035.841666666667</v>
      </c>
      <c r="U3910">
        <f t="shared" si="305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306"/>
        <v>0</v>
      </c>
      <c r="P3911" s="9">
        <f t="shared" si="307"/>
        <v>0</v>
      </c>
      <c r="Q3911" s="11" t="s">
        <v>8313</v>
      </c>
      <c r="R3911" t="s">
        <v>8351</v>
      </c>
      <c r="S3911" s="15">
        <f t="shared" si="308"/>
        <v>42256.984791666662</v>
      </c>
      <c r="T3911" s="15">
        <f t="shared" si="309"/>
        <v>42286.984791666662</v>
      </c>
      <c r="U3911">
        <f t="shared" si="305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306"/>
        <v>0</v>
      </c>
      <c r="P3912" s="9">
        <f t="shared" si="307"/>
        <v>0</v>
      </c>
      <c r="Q3912" s="11" t="s">
        <v>8313</v>
      </c>
      <c r="R3912" t="s">
        <v>8351</v>
      </c>
      <c r="S3912" s="15">
        <f t="shared" si="308"/>
        <v>42046.072743055556</v>
      </c>
      <c r="T3912" s="15">
        <f t="shared" si="309"/>
        <v>42091.031076388885</v>
      </c>
      <c r="U3912">
        <f t="shared" si="305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306"/>
        <v>0</v>
      </c>
      <c r="P3913" s="9">
        <f t="shared" si="307"/>
        <v>0</v>
      </c>
      <c r="Q3913" s="11" t="s">
        <v>8313</v>
      </c>
      <c r="R3913" t="s">
        <v>8351</v>
      </c>
      <c r="S3913" s="15">
        <f t="shared" si="308"/>
        <v>42603.354131944448</v>
      </c>
      <c r="T3913" s="15">
        <f t="shared" si="309"/>
        <v>42633.354131944448</v>
      </c>
      <c r="U3913">
        <f t="shared" si="305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306"/>
        <v>0</v>
      </c>
      <c r="P3914" s="9">
        <f t="shared" si="307"/>
        <v>0</v>
      </c>
      <c r="Q3914" s="11" t="s">
        <v>8313</v>
      </c>
      <c r="R3914" t="s">
        <v>8351</v>
      </c>
      <c r="S3914" s="15">
        <f t="shared" si="308"/>
        <v>42438.53907407407</v>
      </c>
      <c r="T3914" s="15">
        <f t="shared" si="309"/>
        <v>42468.497407407413</v>
      </c>
      <c r="U3914">
        <f t="shared" si="305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306"/>
        <v>0</v>
      </c>
      <c r="P3915" s="9">
        <f t="shared" si="307"/>
        <v>0</v>
      </c>
      <c r="Q3915" s="11" t="s">
        <v>8327</v>
      </c>
      <c r="R3915" t="s">
        <v>8330</v>
      </c>
      <c r="S3915" s="15">
        <f t="shared" si="308"/>
        <v>42779.21365740741</v>
      </c>
      <c r="T3915" s="15">
        <f t="shared" si="309"/>
        <v>42839.171990740739</v>
      </c>
      <c r="U3915">
        <f t="shared" si="305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306"/>
        <v>0</v>
      </c>
      <c r="P3916" s="9">
        <f t="shared" si="307"/>
        <v>0</v>
      </c>
      <c r="Q3916" s="11" t="s">
        <v>8327</v>
      </c>
      <c r="R3916" t="s">
        <v>8330</v>
      </c>
      <c r="S3916" s="15">
        <f t="shared" si="308"/>
        <v>42796.069571759261</v>
      </c>
      <c r="T3916" s="15">
        <f t="shared" si="309"/>
        <v>42826.027905092589</v>
      </c>
      <c r="U3916">
        <f t="shared" si="305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306"/>
        <v>0</v>
      </c>
      <c r="P3917" s="9">
        <f t="shared" si="307"/>
        <v>0</v>
      </c>
      <c r="Q3917" s="11" t="s">
        <v>8327</v>
      </c>
      <c r="R3917" t="s">
        <v>8330</v>
      </c>
      <c r="S3917" s="15">
        <f t="shared" si="308"/>
        <v>42796.207870370374</v>
      </c>
      <c r="T3917" s="15">
        <f t="shared" si="309"/>
        <v>42820.147916666669</v>
      </c>
      <c r="U3917">
        <f t="shared" si="305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306"/>
        <v>0</v>
      </c>
      <c r="P3918" s="9">
        <f t="shared" si="307"/>
        <v>0</v>
      </c>
      <c r="Q3918" s="11" t="s">
        <v>8327</v>
      </c>
      <c r="R3918" t="s">
        <v>8330</v>
      </c>
      <c r="S3918" s="15">
        <f t="shared" si="308"/>
        <v>42245.016736111109</v>
      </c>
      <c r="T3918" s="15">
        <f t="shared" si="309"/>
        <v>42256.666666666672</v>
      </c>
      <c r="U3918">
        <f t="shared" si="305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306"/>
        <v>0</v>
      </c>
      <c r="P3919" s="9">
        <f t="shared" si="307"/>
        <v>0</v>
      </c>
      <c r="Q3919" s="11" t="s">
        <v>8327</v>
      </c>
      <c r="R3919" t="s">
        <v>8330</v>
      </c>
      <c r="S3919" s="15">
        <f t="shared" si="308"/>
        <v>42179.306388888886</v>
      </c>
      <c r="T3919" s="15">
        <f t="shared" si="309"/>
        <v>42239.306388888886</v>
      </c>
      <c r="U3919">
        <f t="shared" si="305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306"/>
        <v>0</v>
      </c>
      <c r="P3920" s="9">
        <f t="shared" si="307"/>
        <v>0</v>
      </c>
      <c r="Q3920" s="11" t="s">
        <v>8327</v>
      </c>
      <c r="R3920" t="s">
        <v>8330</v>
      </c>
      <c r="S3920" s="15">
        <f t="shared" si="308"/>
        <v>42451.866967592592</v>
      </c>
      <c r="T3920" s="15">
        <f t="shared" si="309"/>
        <v>42491.866967592592</v>
      </c>
      <c r="U3920">
        <f t="shared" si="305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306"/>
        <v>0</v>
      </c>
      <c r="P3921" s="9">
        <f t="shared" si="307"/>
        <v>0</v>
      </c>
      <c r="Q3921" s="11" t="s">
        <v>8327</v>
      </c>
      <c r="R3921" t="s">
        <v>8330</v>
      </c>
      <c r="S3921" s="15">
        <f t="shared" si="308"/>
        <v>42125.913807870369</v>
      </c>
      <c r="T3921" s="15">
        <f t="shared" si="309"/>
        <v>42185.913807870369</v>
      </c>
      <c r="U3921">
        <f t="shared" si="305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306"/>
        <v>0</v>
      </c>
      <c r="P3922" s="9">
        <f t="shared" si="307"/>
        <v>0</v>
      </c>
      <c r="Q3922" s="11" t="s">
        <v>8327</v>
      </c>
      <c r="R3922" t="s">
        <v>8330</v>
      </c>
      <c r="S3922" s="15">
        <f t="shared" si="308"/>
        <v>42319.461377314816</v>
      </c>
      <c r="T3922" s="15">
        <f t="shared" si="309"/>
        <v>42349.461377314816</v>
      </c>
      <c r="U3922">
        <f t="shared" si="305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306"/>
        <v>0</v>
      </c>
      <c r="P3923" s="9">
        <f t="shared" si="307"/>
        <v>0</v>
      </c>
      <c r="Q3923" s="11" t="s">
        <v>8327</v>
      </c>
      <c r="R3923" t="s">
        <v>8330</v>
      </c>
      <c r="S3923" s="15">
        <f t="shared" si="308"/>
        <v>42471.052152777775</v>
      </c>
      <c r="T3923" s="15">
        <f t="shared" si="309"/>
        <v>42531.052152777775</v>
      </c>
      <c r="U3923">
        <f t="shared" si="305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306"/>
        <v>0</v>
      </c>
      <c r="P3924" s="9">
        <f t="shared" si="307"/>
        <v>0</v>
      </c>
      <c r="Q3924" s="11" t="s">
        <v>8327</v>
      </c>
      <c r="R3924" t="s">
        <v>8330</v>
      </c>
      <c r="S3924" s="15">
        <f t="shared" si="308"/>
        <v>42272.087766203709</v>
      </c>
      <c r="T3924" s="15">
        <f t="shared" si="309"/>
        <v>42302.087766203709</v>
      </c>
      <c r="U3924">
        <f t="shared" si="305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306"/>
        <v>0</v>
      </c>
      <c r="P3925" s="9">
        <f t="shared" si="307"/>
        <v>0</v>
      </c>
      <c r="Q3925" s="11" t="s">
        <v>8327</v>
      </c>
      <c r="R3925" t="s">
        <v>8330</v>
      </c>
      <c r="S3925" s="15">
        <f t="shared" si="308"/>
        <v>42152.906851851847</v>
      </c>
      <c r="T3925" s="15">
        <f t="shared" si="309"/>
        <v>42166.625</v>
      </c>
      <c r="U3925">
        <f t="shared" si="305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306"/>
        <v>0</v>
      </c>
      <c r="P3926" s="9">
        <f t="shared" si="307"/>
        <v>0</v>
      </c>
      <c r="Q3926" s="11" t="s">
        <v>8327</v>
      </c>
      <c r="R3926" t="s">
        <v>8330</v>
      </c>
      <c r="S3926" s="15">
        <f t="shared" si="308"/>
        <v>42325.683807870373</v>
      </c>
      <c r="T3926" s="15">
        <f t="shared" si="309"/>
        <v>42385.208333333328</v>
      </c>
      <c r="U3926">
        <f t="shared" si="305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306"/>
        <v>0</v>
      </c>
      <c r="P3927" s="9">
        <f t="shared" si="307"/>
        <v>0</v>
      </c>
      <c r="Q3927" s="11" t="s">
        <v>8327</v>
      </c>
      <c r="R3927" t="s">
        <v>8330</v>
      </c>
      <c r="S3927" s="15">
        <f t="shared" si="308"/>
        <v>42614.675625000003</v>
      </c>
      <c r="T3927" s="15">
        <f t="shared" si="309"/>
        <v>42626.895833333328</v>
      </c>
      <c r="U3927">
        <f t="shared" si="305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306"/>
        <v>0</v>
      </c>
      <c r="P3928" s="9">
        <f t="shared" si="307"/>
        <v>0</v>
      </c>
      <c r="Q3928" s="11" t="s">
        <v>8327</v>
      </c>
      <c r="R3928" t="s">
        <v>8330</v>
      </c>
      <c r="S3928" s="15">
        <f t="shared" si="308"/>
        <v>42171.817384259266</v>
      </c>
      <c r="T3928" s="15">
        <f t="shared" si="309"/>
        <v>42201.817384259266</v>
      </c>
      <c r="U3928">
        <f t="shared" si="305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306"/>
        <v>0</v>
      </c>
      <c r="P3929" s="9">
        <f t="shared" si="307"/>
        <v>0</v>
      </c>
      <c r="Q3929" s="11" t="s">
        <v>8313</v>
      </c>
      <c r="R3929" t="s">
        <v>8314</v>
      </c>
      <c r="S3929" s="15">
        <f t="shared" si="308"/>
        <v>41855.859814814816</v>
      </c>
      <c r="T3929" s="15">
        <f t="shared" si="309"/>
        <v>41876.859814814816</v>
      </c>
      <c r="U3929">
        <f t="shared" si="305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306"/>
        <v>0</v>
      </c>
      <c r="P3930" s="9">
        <f t="shared" si="307"/>
        <v>0</v>
      </c>
      <c r="Q3930" s="11" t="s">
        <v>8313</v>
      </c>
      <c r="R3930" t="s">
        <v>8314</v>
      </c>
      <c r="S3930" s="15">
        <f t="shared" si="308"/>
        <v>41829.889027777775</v>
      </c>
      <c r="T3930" s="15">
        <f t="shared" si="309"/>
        <v>41859.889027777775</v>
      </c>
      <c r="U3930">
        <f t="shared" si="305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306"/>
        <v>0</v>
      </c>
      <c r="P3931" s="9">
        <f t="shared" si="307"/>
        <v>0</v>
      </c>
      <c r="Q3931" s="11" t="s">
        <v>8313</v>
      </c>
      <c r="R3931" t="s">
        <v>8314</v>
      </c>
      <c r="S3931" s="15">
        <f t="shared" si="308"/>
        <v>42172.906678240746</v>
      </c>
      <c r="T3931" s="15">
        <f t="shared" si="309"/>
        <v>42186.906678240746</v>
      </c>
      <c r="U3931">
        <f t="shared" si="305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306"/>
        <v>0</v>
      </c>
      <c r="P3932" s="9">
        <f t="shared" si="307"/>
        <v>0</v>
      </c>
      <c r="Q3932" s="11" t="s">
        <v>8313</v>
      </c>
      <c r="R3932" t="s">
        <v>8314</v>
      </c>
      <c r="S3932" s="15">
        <f t="shared" si="308"/>
        <v>42067.234375</v>
      </c>
      <c r="T3932" s="15">
        <f t="shared" si="309"/>
        <v>42097.192708333328</v>
      </c>
      <c r="U3932">
        <f t="shared" si="305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306"/>
        <v>0</v>
      </c>
      <c r="P3933" s="9">
        <f t="shared" si="307"/>
        <v>0</v>
      </c>
      <c r="Q3933" s="11" t="s">
        <v>8316</v>
      </c>
      <c r="R3933" t="s">
        <v>8344</v>
      </c>
      <c r="S3933" s="15">
        <f t="shared" si="308"/>
        <v>42000.300243055557</v>
      </c>
      <c r="T3933" s="15">
        <f t="shared" si="309"/>
        <v>42030.300243055557</v>
      </c>
      <c r="U3933">
        <f t="shared" si="305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306"/>
        <v>0</v>
      </c>
      <c r="P3934" s="9">
        <f t="shared" si="307"/>
        <v>0</v>
      </c>
      <c r="Q3934" s="11" t="s">
        <v>8316</v>
      </c>
      <c r="R3934" t="s">
        <v>8344</v>
      </c>
      <c r="S3934" s="15">
        <f t="shared" si="308"/>
        <v>42709.002881944441</v>
      </c>
      <c r="T3934" s="15">
        <f t="shared" si="309"/>
        <v>42739.002881944441</v>
      </c>
      <c r="U3934">
        <f t="shared" si="305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306"/>
        <v>0</v>
      </c>
      <c r="P3935" s="9">
        <f t="shared" si="307"/>
        <v>0</v>
      </c>
      <c r="Q3935" s="11" t="s">
        <v>8316</v>
      </c>
      <c r="R3935" t="s">
        <v>8344</v>
      </c>
      <c r="S3935" s="15">
        <f t="shared" si="308"/>
        <v>41776.284780092588</v>
      </c>
      <c r="T3935" s="15">
        <f t="shared" si="309"/>
        <v>41806.284780092588</v>
      </c>
      <c r="U3935">
        <f t="shared" si="305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306"/>
        <v>0</v>
      </c>
      <c r="P3936" s="9">
        <f t="shared" si="307"/>
        <v>0</v>
      </c>
      <c r="Q3936" s="11" t="s">
        <v>8316</v>
      </c>
      <c r="R3936" t="s">
        <v>8344</v>
      </c>
      <c r="S3936" s="15">
        <f t="shared" si="308"/>
        <v>42035.029224537036</v>
      </c>
      <c r="T3936" s="15">
        <f t="shared" si="309"/>
        <v>42064.029224537036</v>
      </c>
      <c r="U3936">
        <f t="shared" si="305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306"/>
        <v>0</v>
      </c>
      <c r="P3937" s="9">
        <f t="shared" si="307"/>
        <v>0</v>
      </c>
      <c r="Q3937" s="11" t="s">
        <v>8316</v>
      </c>
      <c r="R3937" t="s">
        <v>8344</v>
      </c>
      <c r="S3937" s="15">
        <f t="shared" si="308"/>
        <v>41773.008738425924</v>
      </c>
      <c r="T3937" s="15">
        <f t="shared" si="309"/>
        <v>41803.008738425924</v>
      </c>
      <c r="U3937">
        <f t="shared" si="305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306"/>
        <v>0</v>
      </c>
      <c r="P3938" s="9">
        <f t="shared" si="307"/>
        <v>0</v>
      </c>
      <c r="Q3938" s="11" t="s">
        <v>8313</v>
      </c>
      <c r="R3938" t="s">
        <v>8353</v>
      </c>
      <c r="S3938" s="15">
        <f t="shared" si="308"/>
        <v>42678.586655092593</v>
      </c>
      <c r="T3938" s="15">
        <f t="shared" si="309"/>
        <v>42708.628321759257</v>
      </c>
      <c r="U3938">
        <f t="shared" si="305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306"/>
        <v>0</v>
      </c>
      <c r="P3939" s="9">
        <f t="shared" si="307"/>
        <v>0</v>
      </c>
      <c r="Q3939" s="11" t="s">
        <v>8313</v>
      </c>
      <c r="R3939" t="s">
        <v>8353</v>
      </c>
      <c r="S3939" s="15">
        <f t="shared" si="308"/>
        <v>42329.58839120371</v>
      </c>
      <c r="T3939" s="15">
        <f t="shared" si="309"/>
        <v>42359.58839120371</v>
      </c>
      <c r="U3939">
        <f t="shared" si="305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306"/>
        <v>0</v>
      </c>
      <c r="P3940" s="9">
        <f t="shared" si="307"/>
        <v>0</v>
      </c>
      <c r="Q3940" s="11" t="s">
        <v>8313</v>
      </c>
      <c r="R3940" t="s">
        <v>8353</v>
      </c>
      <c r="S3940" s="15">
        <f t="shared" si="308"/>
        <v>42651.006273148145</v>
      </c>
      <c r="T3940" s="15">
        <f t="shared" si="309"/>
        <v>42711.047939814816</v>
      </c>
      <c r="U3940">
        <f t="shared" si="305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306"/>
        <v>0</v>
      </c>
      <c r="P3941" s="9">
        <f t="shared" si="307"/>
        <v>0</v>
      </c>
      <c r="Q3941" s="11" t="s">
        <v>8313</v>
      </c>
      <c r="R3941" t="s">
        <v>8353</v>
      </c>
      <c r="S3941" s="15">
        <f t="shared" si="308"/>
        <v>41800.819571759261</v>
      </c>
      <c r="T3941" s="15">
        <f t="shared" si="309"/>
        <v>41830.819571759261</v>
      </c>
      <c r="U3941">
        <f t="shared" si="305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306"/>
        <v>0</v>
      </c>
      <c r="P3942" s="9">
        <f t="shared" si="307"/>
        <v>0</v>
      </c>
      <c r="Q3942" s="11" t="s">
        <v>8313</v>
      </c>
      <c r="R3942" t="s">
        <v>8353</v>
      </c>
      <c r="S3942" s="15">
        <f t="shared" si="308"/>
        <v>41847.930694444447</v>
      </c>
      <c r="T3942" s="15">
        <f t="shared" si="309"/>
        <v>41877.930694444447</v>
      </c>
      <c r="U3942">
        <f t="shared" si="305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306"/>
        <v>0</v>
      </c>
      <c r="P3943" s="9">
        <f t="shared" si="307"/>
        <v>0</v>
      </c>
      <c r="Q3943" s="11" t="s">
        <v>8316</v>
      </c>
      <c r="R3943" t="s">
        <v>8334</v>
      </c>
      <c r="S3943" s="15">
        <f t="shared" si="308"/>
        <v>41927.235636574071</v>
      </c>
      <c r="T3943" s="15">
        <f t="shared" si="309"/>
        <v>41957.277303240742</v>
      </c>
      <c r="U3943">
        <f t="shared" si="305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306"/>
        <v>0</v>
      </c>
      <c r="P3944" s="9">
        <f t="shared" si="307"/>
        <v>0</v>
      </c>
      <c r="Q3944" s="11" t="s">
        <v>8316</v>
      </c>
      <c r="R3944" t="s">
        <v>8334</v>
      </c>
      <c r="S3944" s="15">
        <f t="shared" si="308"/>
        <v>40355.024953703702</v>
      </c>
      <c r="T3944" s="15">
        <f t="shared" si="309"/>
        <v>40390</v>
      </c>
      <c r="U3944">
        <f t="shared" si="305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306"/>
        <v>0</v>
      </c>
      <c r="P3945" s="9">
        <f t="shared" si="307"/>
        <v>0</v>
      </c>
      <c r="Q3945" s="11" t="s">
        <v>8308</v>
      </c>
      <c r="R3945" t="s">
        <v>8342</v>
      </c>
      <c r="S3945" s="15">
        <f t="shared" si="308"/>
        <v>42167.813703703709</v>
      </c>
      <c r="T3945" s="15">
        <f t="shared" si="309"/>
        <v>42197.813703703709</v>
      </c>
      <c r="U3945">
        <f t="shared" si="305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306"/>
        <v>0</v>
      </c>
      <c r="P3946" s="9">
        <f t="shared" si="307"/>
        <v>0</v>
      </c>
      <c r="Q3946" s="11" t="s">
        <v>8308</v>
      </c>
      <c r="R3946" t="s">
        <v>8342</v>
      </c>
      <c r="S3946" s="15">
        <f t="shared" si="308"/>
        <v>41897.702199074076</v>
      </c>
      <c r="T3946" s="15">
        <f t="shared" si="309"/>
        <v>41918.208333333336</v>
      </c>
      <c r="U3946">
        <f t="shared" si="305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306"/>
        <v>0</v>
      </c>
      <c r="P3947" s="9">
        <f t="shared" si="307"/>
        <v>0</v>
      </c>
      <c r="Q3947" s="11" t="s">
        <v>8308</v>
      </c>
      <c r="R3947" t="s">
        <v>8342</v>
      </c>
      <c r="S3947" s="15">
        <f t="shared" si="308"/>
        <v>42060.001805555556</v>
      </c>
      <c r="T3947" s="15">
        <f t="shared" si="309"/>
        <v>42094.985416666663</v>
      </c>
      <c r="U3947">
        <f t="shared" si="305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306"/>
        <v>0</v>
      </c>
      <c r="P3948" s="9">
        <f t="shared" si="307"/>
        <v>0</v>
      </c>
      <c r="Q3948" s="11" t="s">
        <v>8308</v>
      </c>
      <c r="R3948" t="s">
        <v>8342</v>
      </c>
      <c r="S3948" s="15">
        <f t="shared" si="308"/>
        <v>42198.775787037041</v>
      </c>
      <c r="T3948" s="15">
        <f t="shared" si="309"/>
        <v>42227.775787037041</v>
      </c>
      <c r="U3948">
        <f t="shared" si="305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306"/>
        <v>0</v>
      </c>
      <c r="P3949" s="9">
        <f t="shared" si="307"/>
        <v>0</v>
      </c>
      <c r="Q3949" s="11" t="s">
        <v>8308</v>
      </c>
      <c r="R3949" t="s">
        <v>8342</v>
      </c>
      <c r="S3949" s="15">
        <f t="shared" si="308"/>
        <v>42708.842245370368</v>
      </c>
      <c r="T3949" s="15">
        <f t="shared" si="309"/>
        <v>42738.842245370368</v>
      </c>
      <c r="U3949">
        <f t="shared" si="305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306"/>
        <v>0</v>
      </c>
      <c r="P3950" s="9">
        <f t="shared" si="307"/>
        <v>0</v>
      </c>
      <c r="Q3950" s="11" t="s">
        <v>8308</v>
      </c>
      <c r="R3950" t="s">
        <v>8342</v>
      </c>
      <c r="S3950" s="15">
        <f t="shared" si="308"/>
        <v>42101.633703703701</v>
      </c>
      <c r="T3950" s="15">
        <f t="shared" si="309"/>
        <v>42161.633703703701</v>
      </c>
      <c r="U3950">
        <f t="shared" si="305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306"/>
        <v>0</v>
      </c>
      <c r="P3951" s="9">
        <f t="shared" si="307"/>
        <v>0</v>
      </c>
      <c r="Q3951" s="11" t="s">
        <v>8308</v>
      </c>
      <c r="R3951" t="s">
        <v>8342</v>
      </c>
      <c r="S3951" s="15">
        <f t="shared" si="308"/>
        <v>42103.676180555558</v>
      </c>
      <c r="T3951" s="15">
        <f t="shared" si="309"/>
        <v>42115.676180555558</v>
      </c>
      <c r="U3951">
        <f t="shared" si="305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306"/>
        <v>0</v>
      </c>
      <c r="P3952" s="9">
        <f t="shared" si="307"/>
        <v>0</v>
      </c>
      <c r="Q3952" s="11" t="s">
        <v>8308</v>
      </c>
      <c r="R3952" t="s">
        <v>8342</v>
      </c>
      <c r="S3952" s="15">
        <f t="shared" si="308"/>
        <v>42130.78361111111</v>
      </c>
      <c r="T3952" s="15">
        <f t="shared" si="309"/>
        <v>42160.78361111111</v>
      </c>
      <c r="U3952">
        <f t="shared" si="305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306"/>
        <v>0</v>
      </c>
      <c r="P3953" s="9">
        <f t="shared" si="307"/>
        <v>0</v>
      </c>
      <c r="Q3953" s="11" t="s">
        <v>8308</v>
      </c>
      <c r="R3953" t="s">
        <v>8342</v>
      </c>
      <c r="S3953" s="15">
        <f t="shared" si="308"/>
        <v>42264.620115740734</v>
      </c>
      <c r="T3953" s="15">
        <f t="shared" si="309"/>
        <v>42294.620115740734</v>
      </c>
      <c r="U3953">
        <f t="shared" si="305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306"/>
        <v>0</v>
      </c>
      <c r="P3954" s="9">
        <f t="shared" si="307"/>
        <v>0</v>
      </c>
      <c r="Q3954" s="11" t="s">
        <v>8308</v>
      </c>
      <c r="R3954" t="s">
        <v>8342</v>
      </c>
      <c r="S3954" s="15">
        <f t="shared" si="308"/>
        <v>41978.930972222224</v>
      </c>
      <c r="T3954" s="15">
        <f t="shared" si="309"/>
        <v>42035.027083333334</v>
      </c>
      <c r="U3954">
        <f t="shared" si="305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306"/>
        <v>0</v>
      </c>
      <c r="P3955" s="9">
        <f t="shared" si="307"/>
        <v>0</v>
      </c>
      <c r="Q3955" s="11" t="s">
        <v>8308</v>
      </c>
      <c r="R3955" t="s">
        <v>8342</v>
      </c>
      <c r="S3955" s="15">
        <f t="shared" si="308"/>
        <v>42466.858888888892</v>
      </c>
      <c r="T3955" s="15">
        <f t="shared" si="309"/>
        <v>42490.916666666672</v>
      </c>
      <c r="U3955">
        <f t="shared" si="305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306"/>
        <v>0</v>
      </c>
      <c r="P3956" s="9">
        <f t="shared" si="307"/>
        <v>0</v>
      </c>
      <c r="Q3956" s="11" t="s">
        <v>8308</v>
      </c>
      <c r="R3956" t="s">
        <v>8342</v>
      </c>
      <c r="S3956" s="15">
        <f t="shared" si="308"/>
        <v>42322.011574074073</v>
      </c>
      <c r="T3956" s="15">
        <f t="shared" si="309"/>
        <v>42367.011574074073</v>
      </c>
      <c r="U3956">
        <f t="shared" si="305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306"/>
        <v>0</v>
      </c>
      <c r="P3957" s="9">
        <f t="shared" si="307"/>
        <v>0</v>
      </c>
      <c r="Q3957" s="11" t="s">
        <v>8308</v>
      </c>
      <c r="R3957" t="s">
        <v>8342</v>
      </c>
      <c r="S3957" s="15">
        <f t="shared" si="308"/>
        <v>42248.934675925921</v>
      </c>
      <c r="T3957" s="15">
        <f t="shared" si="309"/>
        <v>42303.934675925921</v>
      </c>
      <c r="U3957">
        <f t="shared" si="305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306"/>
        <v>0</v>
      </c>
      <c r="P3958" s="9">
        <f t="shared" si="307"/>
        <v>0</v>
      </c>
      <c r="Q3958" s="11" t="s">
        <v>8308</v>
      </c>
      <c r="R3958" t="s">
        <v>8342</v>
      </c>
      <c r="S3958" s="15">
        <f t="shared" si="308"/>
        <v>42346.736400462964</v>
      </c>
      <c r="T3958" s="15">
        <f t="shared" si="309"/>
        <v>42386.958333333328</v>
      </c>
      <c r="U3958">
        <f t="shared" si="305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306"/>
        <v>0</v>
      </c>
      <c r="P3959" s="9">
        <f t="shared" si="307"/>
        <v>0</v>
      </c>
      <c r="Q3959" s="11" t="s">
        <v>8308</v>
      </c>
      <c r="R3959" t="s">
        <v>8342</v>
      </c>
      <c r="S3959" s="15">
        <f t="shared" si="308"/>
        <v>42380.812627314815</v>
      </c>
      <c r="T3959" s="15">
        <f t="shared" si="309"/>
        <v>42410.812627314815</v>
      </c>
      <c r="U3959">
        <f t="shared" si="305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306"/>
        <v>0</v>
      </c>
      <c r="P3960" s="9">
        <f t="shared" si="307"/>
        <v>0</v>
      </c>
      <c r="Q3960" s="11" t="s">
        <v>8308</v>
      </c>
      <c r="R3960" t="s">
        <v>8342</v>
      </c>
      <c r="S3960" s="15">
        <f t="shared" si="308"/>
        <v>42150.777731481481</v>
      </c>
      <c r="T3960" s="15">
        <f t="shared" si="309"/>
        <v>42180.777731481481</v>
      </c>
      <c r="U3960">
        <f t="shared" si="305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306"/>
        <v>0</v>
      </c>
      <c r="P3961" s="9">
        <f t="shared" si="307"/>
        <v>0</v>
      </c>
      <c r="Q3961" s="11" t="s">
        <v>8308</v>
      </c>
      <c r="R3961" t="s">
        <v>8342</v>
      </c>
      <c r="S3961" s="15">
        <f t="shared" si="308"/>
        <v>42592.836076388892</v>
      </c>
      <c r="T3961" s="15">
        <f t="shared" si="309"/>
        <v>42622.836076388892</v>
      </c>
      <c r="U3961">
        <f t="shared" si="305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306"/>
        <v>0</v>
      </c>
      <c r="P3962" s="9">
        <f t="shared" si="307"/>
        <v>0</v>
      </c>
      <c r="Q3962" s="11" t="s">
        <v>8308</v>
      </c>
      <c r="R3962" t="s">
        <v>8342</v>
      </c>
      <c r="S3962" s="15">
        <f t="shared" si="308"/>
        <v>42669.870173611111</v>
      </c>
      <c r="T3962" s="15">
        <f t="shared" si="309"/>
        <v>42699.911840277782</v>
      </c>
      <c r="U3962">
        <f t="shared" si="305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306"/>
        <v>0</v>
      </c>
      <c r="P3963" s="9">
        <f t="shared" si="307"/>
        <v>0</v>
      </c>
      <c r="Q3963" s="11" t="s">
        <v>8308</v>
      </c>
      <c r="R3963" t="s">
        <v>8342</v>
      </c>
      <c r="S3963" s="15">
        <f t="shared" si="308"/>
        <v>42213.013078703705</v>
      </c>
      <c r="T3963" s="15">
        <f t="shared" si="309"/>
        <v>42242.013078703705</v>
      </c>
      <c r="U3963">
        <f t="shared" si="305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306"/>
        <v>0</v>
      </c>
      <c r="P3964" s="9">
        <f t="shared" si="307"/>
        <v>0</v>
      </c>
      <c r="Q3964" s="11" t="s">
        <v>8308</v>
      </c>
      <c r="R3964" t="s">
        <v>8342</v>
      </c>
      <c r="S3964" s="15">
        <f t="shared" si="308"/>
        <v>42237.016388888893</v>
      </c>
      <c r="T3964" s="15">
        <f t="shared" si="309"/>
        <v>42282.016388888893</v>
      </c>
      <c r="U3964">
        <f t="shared" si="305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306"/>
        <v>0</v>
      </c>
      <c r="P3965" s="9">
        <f t="shared" si="307"/>
        <v>0</v>
      </c>
      <c r="Q3965" s="11" t="s">
        <v>8308</v>
      </c>
      <c r="R3965" t="s">
        <v>8342</v>
      </c>
      <c r="S3965" s="15">
        <f t="shared" si="308"/>
        <v>41954.838240740741</v>
      </c>
      <c r="T3965" s="15">
        <f t="shared" si="309"/>
        <v>42014.838240740741</v>
      </c>
      <c r="U3965">
        <f t="shared" si="305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306"/>
        <v>0</v>
      </c>
      <c r="P3966" s="9">
        <f t="shared" si="307"/>
        <v>0</v>
      </c>
      <c r="Q3966" s="11" t="s">
        <v>8308</v>
      </c>
      <c r="R3966" t="s">
        <v>8342</v>
      </c>
      <c r="S3966" s="15">
        <f t="shared" si="308"/>
        <v>41968.262314814812</v>
      </c>
      <c r="T3966" s="15">
        <f t="shared" si="309"/>
        <v>42008.262314814812</v>
      </c>
      <c r="U3966">
        <f t="shared" si="305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306"/>
        <v>0</v>
      </c>
      <c r="P3967" s="9">
        <f t="shared" si="307"/>
        <v>0</v>
      </c>
      <c r="Q3967" s="11" t="s">
        <v>8308</v>
      </c>
      <c r="R3967" t="s">
        <v>8342</v>
      </c>
      <c r="S3967" s="15">
        <f t="shared" si="308"/>
        <v>42276.120636574073</v>
      </c>
      <c r="T3967" s="15">
        <f t="shared" si="309"/>
        <v>42306.120636574073</v>
      </c>
      <c r="U3967">
        <f t="shared" ref="U3967:U4030" si="310">YEAR(S3967)</f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306"/>
        <v>0</v>
      </c>
      <c r="P3968" s="9">
        <f t="shared" si="307"/>
        <v>0</v>
      </c>
      <c r="Q3968" s="11" t="s">
        <v>8308</v>
      </c>
      <c r="R3968" t="s">
        <v>8342</v>
      </c>
      <c r="S3968" s="15">
        <f t="shared" si="308"/>
        <v>42717.121377314819</v>
      </c>
      <c r="T3968" s="15">
        <f t="shared" si="309"/>
        <v>42745.372916666667</v>
      </c>
      <c r="U3968">
        <f t="shared" si="310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306"/>
        <v>0</v>
      </c>
      <c r="P3969" s="9">
        <f t="shared" si="307"/>
        <v>0</v>
      </c>
      <c r="Q3969" s="11" t="s">
        <v>8308</v>
      </c>
      <c r="R3969" t="s">
        <v>8342</v>
      </c>
      <c r="S3969" s="15">
        <f t="shared" si="308"/>
        <v>41976.88490740741</v>
      </c>
      <c r="T3969" s="15">
        <f t="shared" si="309"/>
        <v>42006.88490740741</v>
      </c>
      <c r="U3969">
        <f t="shared" si="310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306"/>
        <v>0</v>
      </c>
      <c r="P3970" s="9">
        <f t="shared" si="307"/>
        <v>0</v>
      </c>
      <c r="Q3970" s="11" t="s">
        <v>8308</v>
      </c>
      <c r="R3970" t="s">
        <v>8342</v>
      </c>
      <c r="S3970" s="15">
        <f t="shared" si="308"/>
        <v>42157.916481481487</v>
      </c>
      <c r="T3970" s="15">
        <f t="shared" si="309"/>
        <v>42187.916481481487</v>
      </c>
      <c r="U3970">
        <f t="shared" si="310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311">ROUND(E3971/D3971*100,0)</f>
        <v>0</v>
      </c>
      <c r="P3971" s="9">
        <f t="shared" ref="P3971:P4034" si="312">IFERROR(ROUND(E3971/L3971,2),0)</f>
        <v>0</v>
      </c>
      <c r="Q3971" s="11" t="s">
        <v>8308</v>
      </c>
      <c r="R3971" t="s">
        <v>8342</v>
      </c>
      <c r="S3971" s="15">
        <f t="shared" ref="S3971:S4034" si="313">(((J3971/60)/60)/24)+DATE(1970,1,1)</f>
        <v>41956.853078703702</v>
      </c>
      <c r="T3971" s="15">
        <f t="shared" ref="T3971:T4034" si="314">(((I3971/60)/60)/24)+DATE(1970,1,1)</f>
        <v>41991.853078703702</v>
      </c>
      <c r="U3971">
        <f t="shared" si="310"/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311"/>
        <v>0</v>
      </c>
      <c r="P3972" s="9">
        <f t="shared" si="312"/>
        <v>0</v>
      </c>
      <c r="Q3972" s="11" t="s">
        <v>8308</v>
      </c>
      <c r="R3972" t="s">
        <v>8342</v>
      </c>
      <c r="S3972" s="15">
        <f t="shared" si="313"/>
        <v>42444.268101851849</v>
      </c>
      <c r="T3972" s="15">
        <f t="shared" si="314"/>
        <v>42474.268101851849</v>
      </c>
      <c r="U3972">
        <f t="shared" si="310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311"/>
        <v>0</v>
      </c>
      <c r="P3973" s="9">
        <f t="shared" si="312"/>
        <v>0</v>
      </c>
      <c r="Q3973" s="11" t="s">
        <v>8319</v>
      </c>
      <c r="R3973" t="s">
        <v>8345</v>
      </c>
      <c r="S3973" s="15">
        <f t="shared" si="313"/>
        <v>42342.03943287037</v>
      </c>
      <c r="T3973" s="15">
        <f t="shared" si="314"/>
        <v>42372.03943287037</v>
      </c>
      <c r="U3973">
        <f t="shared" si="310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311"/>
        <v>0</v>
      </c>
      <c r="P3974" s="9">
        <f t="shared" si="312"/>
        <v>0</v>
      </c>
      <c r="Q3974" s="11" t="s">
        <v>8319</v>
      </c>
      <c r="R3974" t="s">
        <v>8345</v>
      </c>
      <c r="S3974" s="15">
        <f t="shared" si="313"/>
        <v>42224.408275462964</v>
      </c>
      <c r="T3974" s="15">
        <f t="shared" si="314"/>
        <v>42254.408275462964</v>
      </c>
      <c r="U3974">
        <f t="shared" si="310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311"/>
        <v>0</v>
      </c>
      <c r="P3975" s="9">
        <f t="shared" si="312"/>
        <v>0</v>
      </c>
      <c r="Q3975" s="11" t="s">
        <v>8319</v>
      </c>
      <c r="R3975" t="s">
        <v>8345</v>
      </c>
      <c r="S3975" s="15">
        <f t="shared" si="313"/>
        <v>42655.736956018518</v>
      </c>
      <c r="T3975" s="15">
        <f t="shared" si="314"/>
        <v>42700.778622685189</v>
      </c>
      <c r="U3975">
        <f t="shared" si="310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311"/>
        <v>0</v>
      </c>
      <c r="P3976" s="9">
        <f t="shared" si="312"/>
        <v>0</v>
      </c>
      <c r="Q3976" s="11" t="s">
        <v>8319</v>
      </c>
      <c r="R3976" t="s">
        <v>8345</v>
      </c>
      <c r="S3976" s="15">
        <f t="shared" si="313"/>
        <v>41831.884108796294</v>
      </c>
      <c r="T3976" s="15">
        <f t="shared" si="314"/>
        <v>41861.884108796294</v>
      </c>
      <c r="U3976">
        <f t="shared" si="310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311"/>
        <v>0</v>
      </c>
      <c r="P3977" s="9">
        <f t="shared" si="312"/>
        <v>0</v>
      </c>
      <c r="Q3977" s="11" t="s">
        <v>8319</v>
      </c>
      <c r="R3977" t="s">
        <v>8345</v>
      </c>
      <c r="S3977" s="15">
        <f t="shared" si="313"/>
        <v>41993.738298611104</v>
      </c>
      <c r="T3977" s="15">
        <f t="shared" si="314"/>
        <v>42053.738298611104</v>
      </c>
      <c r="U3977">
        <f t="shared" si="310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311"/>
        <v>0</v>
      </c>
      <c r="P3978" s="9">
        <f t="shared" si="312"/>
        <v>0</v>
      </c>
      <c r="Q3978" s="11" t="s">
        <v>8319</v>
      </c>
      <c r="R3978" t="s">
        <v>8345</v>
      </c>
      <c r="S3978" s="15">
        <f t="shared" si="313"/>
        <v>42164.170046296291</v>
      </c>
      <c r="T3978" s="15">
        <f t="shared" si="314"/>
        <v>42224.170046296291</v>
      </c>
      <c r="U3978">
        <f t="shared" si="310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311"/>
        <v>0</v>
      </c>
      <c r="P3979" s="9">
        <f t="shared" si="312"/>
        <v>0</v>
      </c>
      <c r="Q3979" s="11" t="s">
        <v>8319</v>
      </c>
      <c r="R3979" t="s">
        <v>8345</v>
      </c>
      <c r="S3979" s="15">
        <f t="shared" si="313"/>
        <v>42397.89980324074</v>
      </c>
      <c r="T3979" s="15">
        <f t="shared" si="314"/>
        <v>42427.89980324074</v>
      </c>
      <c r="U3979">
        <f t="shared" si="310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311"/>
        <v>0</v>
      </c>
      <c r="P3980" s="9">
        <f t="shared" si="312"/>
        <v>0</v>
      </c>
      <c r="Q3980" s="11" t="s">
        <v>8319</v>
      </c>
      <c r="R3980" t="s">
        <v>8345</v>
      </c>
      <c r="S3980" s="15">
        <f t="shared" si="313"/>
        <v>42031.965138888889</v>
      </c>
      <c r="T3980" s="15">
        <f t="shared" si="314"/>
        <v>42080.75</v>
      </c>
      <c r="U3980">
        <f t="shared" si="310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311"/>
        <v>0</v>
      </c>
      <c r="P3981" s="9">
        <f t="shared" si="312"/>
        <v>0</v>
      </c>
      <c r="Q3981" s="11" t="s">
        <v>8319</v>
      </c>
      <c r="R3981" t="s">
        <v>8345</v>
      </c>
      <c r="S3981" s="15">
        <f t="shared" si="313"/>
        <v>42265.818622685183</v>
      </c>
      <c r="T3981" s="15">
        <f t="shared" si="314"/>
        <v>42295.818622685183</v>
      </c>
      <c r="U3981">
        <f t="shared" si="310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311"/>
        <v>0</v>
      </c>
      <c r="P3982" s="9">
        <f t="shared" si="312"/>
        <v>0</v>
      </c>
      <c r="Q3982" s="11" t="s">
        <v>8319</v>
      </c>
      <c r="R3982" t="s">
        <v>8357</v>
      </c>
      <c r="S3982" s="15">
        <f t="shared" si="313"/>
        <v>42498.899398148147</v>
      </c>
      <c r="T3982" s="15">
        <f t="shared" si="314"/>
        <v>42528.879166666666</v>
      </c>
      <c r="U3982">
        <f t="shared" si="310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311"/>
        <v>0</v>
      </c>
      <c r="P3983" s="9">
        <f t="shared" si="312"/>
        <v>0</v>
      </c>
      <c r="Q3983" s="11" t="s">
        <v>8319</v>
      </c>
      <c r="R3983" t="s">
        <v>8357</v>
      </c>
      <c r="S3983" s="15">
        <f t="shared" si="313"/>
        <v>41928.015439814815</v>
      </c>
      <c r="T3983" s="15">
        <f t="shared" si="314"/>
        <v>41958.057106481487</v>
      </c>
      <c r="U3983">
        <f t="shared" si="310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311"/>
        <v>0</v>
      </c>
      <c r="P3984" s="9">
        <f t="shared" si="312"/>
        <v>0</v>
      </c>
      <c r="Q3984" s="11" t="s">
        <v>8319</v>
      </c>
      <c r="R3984" t="s">
        <v>8357</v>
      </c>
      <c r="S3984" s="15">
        <f t="shared" si="313"/>
        <v>42047.05574074074</v>
      </c>
      <c r="T3984" s="15">
        <f t="shared" si="314"/>
        <v>42077.014074074075</v>
      </c>
      <c r="U3984">
        <f t="shared" si="310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311"/>
        <v>0</v>
      </c>
      <c r="P3985" s="9">
        <f t="shared" si="312"/>
        <v>0</v>
      </c>
      <c r="Q3985" s="11" t="s">
        <v>8319</v>
      </c>
      <c r="R3985" t="s">
        <v>8357</v>
      </c>
      <c r="S3985" s="15">
        <f t="shared" si="313"/>
        <v>42105.072962962964</v>
      </c>
      <c r="T3985" s="15">
        <f t="shared" si="314"/>
        <v>42135.072962962964</v>
      </c>
      <c r="U3985">
        <f t="shared" si="310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311"/>
        <v>0</v>
      </c>
      <c r="P3986" s="9">
        <f t="shared" si="312"/>
        <v>0</v>
      </c>
      <c r="Q3986" s="11" t="s">
        <v>8319</v>
      </c>
      <c r="R3986" t="s">
        <v>8357</v>
      </c>
      <c r="S3986" s="15">
        <f t="shared" si="313"/>
        <v>41835.951782407406</v>
      </c>
      <c r="T3986" s="15">
        <f t="shared" si="314"/>
        <v>41865.951782407406</v>
      </c>
      <c r="U3986">
        <f t="shared" si="310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311"/>
        <v>0</v>
      </c>
      <c r="P3987" s="9">
        <f t="shared" si="312"/>
        <v>0</v>
      </c>
      <c r="Q3987" s="11" t="s">
        <v>8319</v>
      </c>
      <c r="R3987" t="s">
        <v>8357</v>
      </c>
      <c r="S3987" s="15">
        <f t="shared" si="313"/>
        <v>42371.446909722217</v>
      </c>
      <c r="T3987" s="15">
        <f t="shared" si="314"/>
        <v>42401.446909722217</v>
      </c>
      <c r="U3987">
        <f t="shared" si="310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311"/>
        <v>0</v>
      </c>
      <c r="P3988" s="9">
        <f t="shared" si="312"/>
        <v>0</v>
      </c>
      <c r="Q3988" s="11" t="s">
        <v>8319</v>
      </c>
      <c r="R3988" t="s">
        <v>8357</v>
      </c>
      <c r="S3988" s="15">
        <f t="shared" si="313"/>
        <v>41971.876863425925</v>
      </c>
      <c r="T3988" s="15">
        <f t="shared" si="314"/>
        <v>41986.876863425925</v>
      </c>
      <c r="U3988">
        <f t="shared" si="310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311"/>
        <v>0</v>
      </c>
      <c r="P3989" s="9">
        <f t="shared" si="312"/>
        <v>0</v>
      </c>
      <c r="Q3989" s="11" t="s">
        <v>8319</v>
      </c>
      <c r="R3989" t="s">
        <v>8357</v>
      </c>
      <c r="S3989" s="15">
        <f t="shared" si="313"/>
        <v>42732.00681712963</v>
      </c>
      <c r="T3989" s="15">
        <f t="shared" si="314"/>
        <v>42792.00681712963</v>
      </c>
      <c r="U3989">
        <f t="shared" si="310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311"/>
        <v>0</v>
      </c>
      <c r="P3990" s="9">
        <f t="shared" si="312"/>
        <v>0</v>
      </c>
      <c r="Q3990" s="11" t="s">
        <v>8319</v>
      </c>
      <c r="R3990" t="s">
        <v>8357</v>
      </c>
      <c r="S3990" s="15">
        <f t="shared" si="313"/>
        <v>41942.653379629628</v>
      </c>
      <c r="T3990" s="15">
        <f t="shared" si="314"/>
        <v>41972.6950462963</v>
      </c>
      <c r="U3990">
        <f t="shared" si="310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311"/>
        <v>0</v>
      </c>
      <c r="P3991" s="9">
        <f t="shared" si="312"/>
        <v>0</v>
      </c>
      <c r="Q3991" s="11" t="s">
        <v>8319</v>
      </c>
      <c r="R3991" t="s">
        <v>8357</v>
      </c>
      <c r="S3991" s="15">
        <f t="shared" si="313"/>
        <v>41926.680879629632</v>
      </c>
      <c r="T3991" s="15">
        <f t="shared" si="314"/>
        <v>41956.722546296296</v>
      </c>
      <c r="U3991">
        <f t="shared" si="310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311"/>
        <v>0</v>
      </c>
      <c r="P3992" s="9">
        <f t="shared" si="312"/>
        <v>0</v>
      </c>
      <c r="Q3992" s="11" t="s">
        <v>8319</v>
      </c>
      <c r="R3992" t="s">
        <v>8357</v>
      </c>
      <c r="S3992" s="15">
        <f t="shared" si="313"/>
        <v>42612.600520833337</v>
      </c>
      <c r="T3992" s="15">
        <f t="shared" si="314"/>
        <v>42658.806249999994</v>
      </c>
      <c r="U3992">
        <f t="shared" si="310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311"/>
        <v>0</v>
      </c>
      <c r="P3993" s="9">
        <f t="shared" si="312"/>
        <v>0</v>
      </c>
      <c r="Q3993" s="11" t="s">
        <v>8319</v>
      </c>
      <c r="R3993" t="s">
        <v>8345</v>
      </c>
      <c r="S3993" s="15">
        <f t="shared" si="313"/>
        <v>42260.528807870374</v>
      </c>
      <c r="T3993" s="15">
        <f t="shared" si="314"/>
        <v>42290.528807870374</v>
      </c>
      <c r="U3993">
        <f t="shared" si="310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311"/>
        <v>0</v>
      </c>
      <c r="P3994" s="9">
        <f t="shared" si="312"/>
        <v>0</v>
      </c>
      <c r="Q3994" s="11" t="s">
        <v>8319</v>
      </c>
      <c r="R3994" t="s">
        <v>8345</v>
      </c>
      <c r="S3994" s="15">
        <f t="shared" si="313"/>
        <v>42155.139479166668</v>
      </c>
      <c r="T3994" s="15">
        <f t="shared" si="314"/>
        <v>42215.139479166668</v>
      </c>
      <c r="U3994">
        <f t="shared" si="310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311"/>
        <v>0</v>
      </c>
      <c r="P3995" s="9">
        <f t="shared" si="312"/>
        <v>0</v>
      </c>
      <c r="Q3995" s="11" t="s">
        <v>8319</v>
      </c>
      <c r="R3995" t="s">
        <v>8345</v>
      </c>
      <c r="S3995" s="15">
        <f t="shared" si="313"/>
        <v>41822.040497685186</v>
      </c>
      <c r="T3995" s="15">
        <f t="shared" si="314"/>
        <v>41852.040497685186</v>
      </c>
      <c r="U3995">
        <f t="shared" si="310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311"/>
        <v>0</v>
      </c>
      <c r="P3996" s="9">
        <f t="shared" si="312"/>
        <v>0</v>
      </c>
      <c r="Q3996" s="11" t="s">
        <v>8319</v>
      </c>
      <c r="R3996" t="s">
        <v>8345</v>
      </c>
      <c r="S3996" s="15">
        <f t="shared" si="313"/>
        <v>41842.980879629627</v>
      </c>
      <c r="T3996" s="15">
        <f t="shared" si="314"/>
        <v>41872.980879629627</v>
      </c>
      <c r="U3996">
        <f t="shared" si="310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311"/>
        <v>0</v>
      </c>
      <c r="P3997" s="9">
        <f t="shared" si="312"/>
        <v>0</v>
      </c>
      <c r="Q3997" s="11" t="s">
        <v>8319</v>
      </c>
      <c r="R3997" t="s">
        <v>8345</v>
      </c>
      <c r="S3997" s="15">
        <f t="shared" si="313"/>
        <v>42077.119409722218</v>
      </c>
      <c r="T3997" s="15">
        <f t="shared" si="314"/>
        <v>42107.119409722218</v>
      </c>
      <c r="U3997">
        <f t="shared" si="310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311"/>
        <v>0</v>
      </c>
      <c r="P3998" s="9">
        <f t="shared" si="312"/>
        <v>0</v>
      </c>
      <c r="Q3998" s="11" t="s">
        <v>8319</v>
      </c>
      <c r="R3998" t="s">
        <v>8345</v>
      </c>
      <c r="S3998" s="15">
        <f t="shared" si="313"/>
        <v>41829.592002314814</v>
      </c>
      <c r="T3998" s="15">
        <f t="shared" si="314"/>
        <v>41874.592002314814</v>
      </c>
      <c r="U3998">
        <f t="shared" si="310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311"/>
        <v>0</v>
      </c>
      <c r="P3999" s="9">
        <f t="shared" si="312"/>
        <v>0</v>
      </c>
      <c r="Q3999" s="11" t="s">
        <v>8319</v>
      </c>
      <c r="R3999" t="s">
        <v>8345</v>
      </c>
      <c r="S3999" s="15">
        <f t="shared" si="313"/>
        <v>42487.825752314813</v>
      </c>
      <c r="T3999" s="15">
        <f t="shared" si="314"/>
        <v>42508.825752314813</v>
      </c>
      <c r="U3999">
        <f t="shared" si="310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311"/>
        <v>0</v>
      </c>
      <c r="P4000" s="9">
        <f t="shared" si="312"/>
        <v>0</v>
      </c>
      <c r="Q4000" s="11" t="s">
        <v>8319</v>
      </c>
      <c r="R4000" t="s">
        <v>8345</v>
      </c>
      <c r="S4000" s="15">
        <f t="shared" si="313"/>
        <v>41986.108726851846</v>
      </c>
      <c r="T4000" s="15">
        <f t="shared" si="314"/>
        <v>42016.108726851846</v>
      </c>
      <c r="U4000">
        <f t="shared" si="310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311"/>
        <v>0</v>
      </c>
      <c r="P4001" s="9">
        <f t="shared" si="312"/>
        <v>0</v>
      </c>
      <c r="Q4001" s="11" t="s">
        <v>8319</v>
      </c>
      <c r="R4001" t="s">
        <v>8345</v>
      </c>
      <c r="S4001" s="15">
        <f t="shared" si="313"/>
        <v>42060.00980324074</v>
      </c>
      <c r="T4001" s="15">
        <f t="shared" si="314"/>
        <v>42104.968136574069</v>
      </c>
      <c r="U4001">
        <f t="shared" si="310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311"/>
        <v>0</v>
      </c>
      <c r="P4002" s="9">
        <f t="shared" si="312"/>
        <v>0</v>
      </c>
      <c r="Q4002" s="11" t="s">
        <v>8319</v>
      </c>
      <c r="R4002" t="s">
        <v>8345</v>
      </c>
      <c r="S4002" s="15">
        <f t="shared" si="313"/>
        <v>41830.820567129631</v>
      </c>
      <c r="T4002" s="15">
        <f t="shared" si="314"/>
        <v>41855.820567129631</v>
      </c>
      <c r="U4002">
        <f t="shared" si="310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311"/>
        <v>0</v>
      </c>
      <c r="P4003" s="9">
        <f t="shared" si="312"/>
        <v>0</v>
      </c>
      <c r="Q4003" s="11" t="s">
        <v>8319</v>
      </c>
      <c r="R4003" t="s">
        <v>8345</v>
      </c>
      <c r="S4003" s="15">
        <f t="shared" si="313"/>
        <v>42238.022905092599</v>
      </c>
      <c r="T4003" s="15">
        <f t="shared" si="314"/>
        <v>42286.708333333328</v>
      </c>
      <c r="U4003">
        <f t="shared" si="310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311"/>
        <v>0</v>
      </c>
      <c r="P4004" s="9">
        <f t="shared" si="312"/>
        <v>0</v>
      </c>
      <c r="Q4004" s="11" t="s">
        <v>8319</v>
      </c>
      <c r="R4004" t="s">
        <v>8345</v>
      </c>
      <c r="S4004" s="15">
        <f t="shared" si="313"/>
        <v>42140.173252314817</v>
      </c>
      <c r="T4004" s="15">
        <f t="shared" si="314"/>
        <v>42170.173252314817</v>
      </c>
      <c r="U4004">
        <f t="shared" si="310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311"/>
        <v>0</v>
      </c>
      <c r="P4005" s="9">
        <f t="shared" si="312"/>
        <v>0</v>
      </c>
      <c r="Q4005" s="11" t="s">
        <v>8319</v>
      </c>
      <c r="R4005" t="s">
        <v>8345</v>
      </c>
      <c r="S4005" s="15">
        <f t="shared" si="313"/>
        <v>42388.589085648149</v>
      </c>
      <c r="T4005" s="15">
        <f t="shared" si="314"/>
        <v>42395.589085648149</v>
      </c>
      <c r="U4005">
        <f t="shared" si="310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311"/>
        <v>0</v>
      </c>
      <c r="P4006" s="9">
        <f t="shared" si="312"/>
        <v>0</v>
      </c>
      <c r="Q4006" s="11" t="s">
        <v>8319</v>
      </c>
      <c r="R4006" t="s">
        <v>8345</v>
      </c>
      <c r="S4006" s="15">
        <f t="shared" si="313"/>
        <v>42089.84520833334</v>
      </c>
      <c r="T4006" s="15">
        <f t="shared" si="314"/>
        <v>42119.84520833334</v>
      </c>
      <c r="U4006">
        <f t="shared" si="310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311"/>
        <v>0</v>
      </c>
      <c r="P4007" s="9">
        <f t="shared" si="312"/>
        <v>0</v>
      </c>
      <c r="Q4007" s="11" t="s">
        <v>8308</v>
      </c>
      <c r="R4007" t="s">
        <v>8315</v>
      </c>
      <c r="S4007" s="15">
        <f t="shared" si="313"/>
        <v>42536.246620370366</v>
      </c>
      <c r="T4007" s="15">
        <f t="shared" si="314"/>
        <v>42566.289583333331</v>
      </c>
      <c r="U4007">
        <f t="shared" si="310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311"/>
        <v>0</v>
      </c>
      <c r="P4008" s="9">
        <f t="shared" si="312"/>
        <v>0</v>
      </c>
      <c r="Q4008" s="11" t="s">
        <v>8319</v>
      </c>
      <c r="R4008" t="s">
        <v>8345</v>
      </c>
      <c r="S4008" s="15">
        <f t="shared" si="313"/>
        <v>41892.974803240737</v>
      </c>
      <c r="T4008" s="15">
        <f t="shared" si="314"/>
        <v>41912.974803240737</v>
      </c>
      <c r="U4008">
        <f t="shared" si="310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311"/>
        <v>0</v>
      </c>
      <c r="P4009" s="9">
        <f t="shared" si="312"/>
        <v>0</v>
      </c>
      <c r="Q4009" s="11" t="s">
        <v>8319</v>
      </c>
      <c r="R4009" t="s">
        <v>8345</v>
      </c>
      <c r="S4009" s="15">
        <f t="shared" si="313"/>
        <v>42154.64025462963</v>
      </c>
      <c r="T4009" s="15">
        <f t="shared" si="314"/>
        <v>42184.64025462963</v>
      </c>
      <c r="U4009">
        <f t="shared" si="310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311"/>
        <v>0</v>
      </c>
      <c r="P4010" s="9">
        <f t="shared" si="312"/>
        <v>0</v>
      </c>
      <c r="Q4010" s="11" t="s">
        <v>8319</v>
      </c>
      <c r="R4010" t="s">
        <v>8345</v>
      </c>
      <c r="S4010" s="15">
        <f t="shared" si="313"/>
        <v>41829.896562499998</v>
      </c>
      <c r="T4010" s="15">
        <f t="shared" si="314"/>
        <v>41859.896562499998</v>
      </c>
      <c r="U4010">
        <f t="shared" si="310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311"/>
        <v>0</v>
      </c>
      <c r="P4011" s="9">
        <f t="shared" si="312"/>
        <v>0</v>
      </c>
      <c r="Q4011" s="11" t="s">
        <v>8311</v>
      </c>
      <c r="R4011" t="s">
        <v>8356</v>
      </c>
      <c r="S4011" s="15">
        <f t="shared" si="313"/>
        <v>42632.328784722224</v>
      </c>
      <c r="T4011" s="15">
        <f t="shared" si="314"/>
        <v>42662.328784722224</v>
      </c>
      <c r="U4011">
        <f t="shared" si="310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311"/>
        <v>0</v>
      </c>
      <c r="P4012" s="9">
        <f t="shared" si="312"/>
        <v>0</v>
      </c>
      <c r="Q4012" s="11" t="s">
        <v>8311</v>
      </c>
      <c r="R4012" t="s">
        <v>8356</v>
      </c>
      <c r="S4012" s="15">
        <f t="shared" si="313"/>
        <v>41078.899826388886</v>
      </c>
      <c r="T4012" s="15">
        <f t="shared" si="314"/>
        <v>41090.833333333336</v>
      </c>
      <c r="U4012">
        <f t="shared" si="310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311"/>
        <v>0</v>
      </c>
      <c r="P4013" s="9">
        <f t="shared" si="312"/>
        <v>0</v>
      </c>
      <c r="Q4013" s="11" t="s">
        <v>8311</v>
      </c>
      <c r="R4013" t="s">
        <v>8356</v>
      </c>
      <c r="S4013" s="15">
        <f t="shared" si="313"/>
        <v>41747.887060185189</v>
      </c>
      <c r="T4013" s="15">
        <f t="shared" si="314"/>
        <v>41807.887060185189</v>
      </c>
      <c r="U4013">
        <f t="shared" si="310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311"/>
        <v>0</v>
      </c>
      <c r="P4014" s="9">
        <f t="shared" si="312"/>
        <v>0</v>
      </c>
      <c r="Q4014" s="11" t="s">
        <v>8311</v>
      </c>
      <c r="R4014" t="s">
        <v>8356</v>
      </c>
      <c r="S4014" s="15">
        <f t="shared" si="313"/>
        <v>41863.636006944449</v>
      </c>
      <c r="T4014" s="15">
        <f t="shared" si="314"/>
        <v>41893.636006944449</v>
      </c>
      <c r="U4014">
        <f t="shared" si="310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311"/>
        <v>0</v>
      </c>
      <c r="P4015" s="9">
        <f t="shared" si="312"/>
        <v>0</v>
      </c>
      <c r="Q4015" s="11" t="s">
        <v>8311</v>
      </c>
      <c r="R4015" t="s">
        <v>8356</v>
      </c>
      <c r="S4015" s="15">
        <f t="shared" si="313"/>
        <v>41415.461319444446</v>
      </c>
      <c r="T4015" s="15">
        <f t="shared" si="314"/>
        <v>41445.461319444446</v>
      </c>
      <c r="U4015">
        <f t="shared" si="310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311"/>
        <v>0</v>
      </c>
      <c r="P4016" s="9">
        <f t="shared" si="312"/>
        <v>0</v>
      </c>
      <c r="Q4016" s="11" t="s">
        <v>8311</v>
      </c>
      <c r="R4016" t="s">
        <v>8356</v>
      </c>
      <c r="S4016" s="15">
        <f t="shared" si="313"/>
        <v>41194.579027777778</v>
      </c>
      <c r="T4016" s="15">
        <f t="shared" si="314"/>
        <v>41210.579027777778</v>
      </c>
      <c r="U4016">
        <f t="shared" si="310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311"/>
        <v>0</v>
      </c>
      <c r="P4017" s="9">
        <f t="shared" si="312"/>
        <v>0</v>
      </c>
      <c r="Q4017" s="11" t="s">
        <v>8311</v>
      </c>
      <c r="R4017" t="s">
        <v>8356</v>
      </c>
      <c r="S4017" s="15">
        <f t="shared" si="313"/>
        <v>41257.531712962962</v>
      </c>
      <c r="T4017" s="15">
        <f t="shared" si="314"/>
        <v>41306.708333333336</v>
      </c>
      <c r="U4017">
        <f t="shared" si="310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311"/>
        <v>0</v>
      </c>
      <c r="P4018" s="9">
        <f t="shared" si="312"/>
        <v>0</v>
      </c>
      <c r="Q4018" s="11" t="s">
        <v>8311</v>
      </c>
      <c r="R4018" t="s">
        <v>8356</v>
      </c>
      <c r="S4018" s="15">
        <f t="shared" si="313"/>
        <v>41537.869143518517</v>
      </c>
      <c r="T4018" s="15">
        <f t="shared" si="314"/>
        <v>41552.869143518517</v>
      </c>
      <c r="U4018">
        <f t="shared" si="310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311"/>
        <v>0</v>
      </c>
      <c r="P4019" s="9">
        <f t="shared" si="312"/>
        <v>0</v>
      </c>
      <c r="Q4019" s="11" t="s">
        <v>8311</v>
      </c>
      <c r="R4019" t="s">
        <v>8356</v>
      </c>
      <c r="S4019" s="15">
        <f t="shared" si="313"/>
        <v>42774.447777777779</v>
      </c>
      <c r="T4019" s="15">
        <f t="shared" si="314"/>
        <v>42804.447777777779</v>
      </c>
      <c r="U4019">
        <f t="shared" si="310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311"/>
        <v>0</v>
      </c>
      <c r="P4020" s="9">
        <f t="shared" si="312"/>
        <v>0</v>
      </c>
      <c r="Q4020" s="11" t="s">
        <v>8323</v>
      </c>
      <c r="R4020" t="s">
        <v>8326</v>
      </c>
      <c r="S4020" s="15">
        <f t="shared" si="313"/>
        <v>41784.952488425923</v>
      </c>
      <c r="T4020" s="15">
        <f t="shared" si="314"/>
        <v>41811.458333333336</v>
      </c>
      <c r="U4020">
        <f t="shared" si="310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311"/>
        <v>0</v>
      </c>
      <c r="P4021" s="9">
        <f t="shared" si="312"/>
        <v>0</v>
      </c>
      <c r="Q4021" s="11" t="s">
        <v>8323</v>
      </c>
      <c r="R4021" t="s">
        <v>8326</v>
      </c>
      <c r="S4021" s="15">
        <f t="shared" si="313"/>
        <v>42492.737847222219</v>
      </c>
      <c r="T4021" s="15">
        <f t="shared" si="314"/>
        <v>42534.166666666672</v>
      </c>
      <c r="U4021">
        <f t="shared" si="310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311"/>
        <v>0</v>
      </c>
      <c r="P4022" s="9">
        <f t="shared" si="312"/>
        <v>0</v>
      </c>
      <c r="Q4022" s="11" t="s">
        <v>8323</v>
      </c>
      <c r="R4022" t="s">
        <v>8326</v>
      </c>
      <c r="S4022" s="15">
        <f t="shared" si="313"/>
        <v>42108.692060185189</v>
      </c>
      <c r="T4022" s="15">
        <f t="shared" si="314"/>
        <v>42153.692060185189</v>
      </c>
      <c r="U4022">
        <f t="shared" si="310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311"/>
        <v>0</v>
      </c>
      <c r="P4023" s="9">
        <f t="shared" si="312"/>
        <v>0</v>
      </c>
      <c r="Q4023" s="11" t="s">
        <v>8323</v>
      </c>
      <c r="R4023" t="s">
        <v>8326</v>
      </c>
      <c r="S4023" s="15">
        <f t="shared" si="313"/>
        <v>42453.806307870371</v>
      </c>
      <c r="T4023" s="15">
        <f t="shared" si="314"/>
        <v>42513.806307870371</v>
      </c>
      <c r="U4023">
        <f t="shared" si="310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311"/>
        <v>0</v>
      </c>
      <c r="P4024" s="9">
        <f t="shared" si="312"/>
        <v>0</v>
      </c>
      <c r="Q4024" s="11" t="s">
        <v>8323</v>
      </c>
      <c r="R4024" t="s">
        <v>8326</v>
      </c>
      <c r="S4024" s="15">
        <f t="shared" si="313"/>
        <v>42390.002650462964</v>
      </c>
      <c r="T4024" s="15">
        <f t="shared" si="314"/>
        <v>42398.970138888893</v>
      </c>
      <c r="U4024">
        <f t="shared" si="310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 s="9">
        <f t="shared" si="312"/>
        <v>0</v>
      </c>
      <c r="Q4025" s="11" t="s">
        <v>8323</v>
      </c>
      <c r="R4025" t="s">
        <v>8326</v>
      </c>
      <c r="S4025" s="15">
        <f t="shared" si="313"/>
        <v>41836.190937499996</v>
      </c>
      <c r="T4025" s="15">
        <f t="shared" si="314"/>
        <v>41896.190937499996</v>
      </c>
      <c r="U4025">
        <f t="shared" si="310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311"/>
        <v>0</v>
      </c>
      <c r="P4026" s="9">
        <f t="shared" si="312"/>
        <v>0</v>
      </c>
      <c r="Q4026" s="11" t="s">
        <v>8323</v>
      </c>
      <c r="R4026" t="s">
        <v>8326</v>
      </c>
      <c r="S4026" s="15">
        <f t="shared" si="313"/>
        <v>41954.545081018514</v>
      </c>
      <c r="T4026" s="15">
        <f t="shared" si="314"/>
        <v>41978.477777777778</v>
      </c>
      <c r="U4026">
        <f t="shared" si="310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311"/>
        <v>0</v>
      </c>
      <c r="P4027" s="9">
        <f t="shared" si="312"/>
        <v>0</v>
      </c>
      <c r="Q4027" s="11" t="s">
        <v>8323</v>
      </c>
      <c r="R4027" t="s">
        <v>8326</v>
      </c>
      <c r="S4027" s="15">
        <f t="shared" si="313"/>
        <v>41950.114108796297</v>
      </c>
      <c r="T4027" s="15">
        <f t="shared" si="314"/>
        <v>42010.114108796297</v>
      </c>
      <c r="U4027">
        <f t="shared" si="310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 s="9">
        <f t="shared" si="312"/>
        <v>0</v>
      </c>
      <c r="Q4028" s="11" t="s">
        <v>8323</v>
      </c>
      <c r="R4028" t="s">
        <v>8326</v>
      </c>
      <c r="S4028" s="15">
        <f t="shared" si="313"/>
        <v>42115.11618055556</v>
      </c>
      <c r="T4028" s="15">
        <f t="shared" si="314"/>
        <v>42175.11618055556</v>
      </c>
      <c r="U4028">
        <f t="shared" si="310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311"/>
        <v>0</v>
      </c>
      <c r="P4029" s="9">
        <f t="shared" si="312"/>
        <v>0</v>
      </c>
      <c r="Q4029" s="11" t="s">
        <v>8323</v>
      </c>
      <c r="R4029" t="s">
        <v>8326</v>
      </c>
      <c r="S4029" s="15">
        <f t="shared" si="313"/>
        <v>42171.743969907402</v>
      </c>
      <c r="T4029" s="15">
        <f t="shared" si="314"/>
        <v>42201.743969907402</v>
      </c>
      <c r="U4029">
        <f t="shared" si="310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311"/>
        <v>0</v>
      </c>
      <c r="P4030" s="9">
        <f t="shared" si="312"/>
        <v>0</v>
      </c>
      <c r="Q4030" s="11" t="s">
        <v>8323</v>
      </c>
      <c r="R4030" t="s">
        <v>8326</v>
      </c>
      <c r="S4030" s="15">
        <f t="shared" si="313"/>
        <v>41916.597638888888</v>
      </c>
      <c r="T4030" s="15">
        <f t="shared" si="314"/>
        <v>41976.639305555553</v>
      </c>
      <c r="U4030">
        <f t="shared" si="310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 s="9">
        <f t="shared" si="312"/>
        <v>0</v>
      </c>
      <c r="Q4031" s="11" t="s">
        <v>8323</v>
      </c>
      <c r="R4031" t="s">
        <v>8326</v>
      </c>
      <c r="S4031" s="15">
        <f t="shared" si="313"/>
        <v>41922.535185185188</v>
      </c>
      <c r="T4031" s="15">
        <f t="shared" si="314"/>
        <v>41930.207638888889</v>
      </c>
      <c r="U4031">
        <f t="shared" ref="U4031:U4094" si="315">YEAR(S4031)</f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311"/>
        <v>0</v>
      </c>
      <c r="P4032" s="9">
        <f t="shared" si="312"/>
        <v>0</v>
      </c>
      <c r="Q4032" s="11" t="s">
        <v>8323</v>
      </c>
      <c r="R4032" t="s">
        <v>8326</v>
      </c>
      <c r="S4032" s="15">
        <f t="shared" si="313"/>
        <v>42037.986284722225</v>
      </c>
      <c r="T4032" s="15">
        <f t="shared" si="314"/>
        <v>42097.944618055553</v>
      </c>
      <c r="U4032">
        <f t="shared" si="315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 s="9">
        <f t="shared" si="312"/>
        <v>0</v>
      </c>
      <c r="Q4033" s="11" t="s">
        <v>8323</v>
      </c>
      <c r="R4033" t="s">
        <v>8326</v>
      </c>
      <c r="S4033" s="15">
        <f t="shared" si="313"/>
        <v>42515.078217592592</v>
      </c>
      <c r="T4033" s="15">
        <f t="shared" si="314"/>
        <v>42575.078217592592</v>
      </c>
      <c r="U4033">
        <f t="shared" si="315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311"/>
        <v>0</v>
      </c>
      <c r="P4034" s="9">
        <f t="shared" si="312"/>
        <v>0</v>
      </c>
      <c r="Q4034" s="11" t="s">
        <v>8323</v>
      </c>
      <c r="R4034" t="s">
        <v>8324</v>
      </c>
      <c r="S4034" s="15">
        <f t="shared" si="313"/>
        <v>42077.129398148143</v>
      </c>
      <c r="T4034" s="15">
        <f t="shared" si="314"/>
        <v>42107.129398148143</v>
      </c>
      <c r="U4034">
        <f t="shared" si="315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316">ROUND(E4035/D4035*100,0)</f>
        <v>0</v>
      </c>
      <c r="P4035" s="9">
        <f t="shared" ref="P4035:P4098" si="317">IFERROR(ROUND(E4035/L4035,2),0)</f>
        <v>0</v>
      </c>
      <c r="Q4035" s="11" t="s">
        <v>8323</v>
      </c>
      <c r="R4035" t="s">
        <v>8324</v>
      </c>
      <c r="S4035" s="15">
        <f t="shared" ref="S4035:S4098" si="318">(((J4035/60)/60)/24)+DATE(1970,1,1)</f>
        <v>42118.139583333337</v>
      </c>
      <c r="T4035" s="15">
        <f t="shared" ref="T4035:T4098" si="319">(((I4035/60)/60)/24)+DATE(1970,1,1)</f>
        <v>42148.139583333337</v>
      </c>
      <c r="U4035">
        <f t="shared" si="315"/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316"/>
        <v>0</v>
      </c>
      <c r="P4036" s="9">
        <f t="shared" si="317"/>
        <v>0</v>
      </c>
      <c r="Q4036" s="11" t="s">
        <v>8323</v>
      </c>
      <c r="R4036" t="s">
        <v>8324</v>
      </c>
      <c r="S4036" s="15">
        <f t="shared" si="318"/>
        <v>42362.36518518519</v>
      </c>
      <c r="T4036" s="15">
        <f t="shared" si="319"/>
        <v>42392.36518518519</v>
      </c>
      <c r="U4036">
        <f t="shared" si="315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316"/>
        <v>0</v>
      </c>
      <c r="P4037" s="9">
        <f t="shared" si="317"/>
        <v>0</v>
      </c>
      <c r="Q4037" s="11" t="s">
        <v>8323</v>
      </c>
      <c r="R4037" t="s">
        <v>8324</v>
      </c>
      <c r="S4037" s="15">
        <f t="shared" si="318"/>
        <v>42790.583368055552</v>
      </c>
      <c r="T4037" s="15">
        <f t="shared" si="319"/>
        <v>42810.541701388895</v>
      </c>
      <c r="U4037">
        <f t="shared" si="315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316"/>
        <v>0</v>
      </c>
      <c r="P4038" s="9">
        <f t="shared" si="317"/>
        <v>0</v>
      </c>
      <c r="Q4038" s="11" t="s">
        <v>8323</v>
      </c>
      <c r="R4038" t="s">
        <v>8324</v>
      </c>
      <c r="S4038" s="15">
        <f t="shared" si="318"/>
        <v>42438.779131944444</v>
      </c>
      <c r="T4038" s="15">
        <f t="shared" si="319"/>
        <v>42498.73746527778</v>
      </c>
      <c r="U4038">
        <f t="shared" si="315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316"/>
        <v>0</v>
      </c>
      <c r="P4039" s="9">
        <f t="shared" si="317"/>
        <v>0</v>
      </c>
      <c r="Q4039" s="11" t="s">
        <v>8323</v>
      </c>
      <c r="R4039" t="s">
        <v>8324</v>
      </c>
      <c r="S4039" s="15">
        <f t="shared" si="318"/>
        <v>42498.008391203708</v>
      </c>
      <c r="T4039" s="15">
        <f t="shared" si="319"/>
        <v>42528.008391203708</v>
      </c>
      <c r="U4039">
        <f t="shared" si="315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316"/>
        <v>0</v>
      </c>
      <c r="P4040" s="9">
        <f t="shared" si="317"/>
        <v>0</v>
      </c>
      <c r="Q4040" s="11" t="s">
        <v>8323</v>
      </c>
      <c r="R4040" t="s">
        <v>8324</v>
      </c>
      <c r="S4040" s="15">
        <f t="shared" si="318"/>
        <v>41863.757210648146</v>
      </c>
      <c r="T4040" s="15">
        <f t="shared" si="319"/>
        <v>41893.757210648146</v>
      </c>
      <c r="U4040">
        <f t="shared" si="315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316"/>
        <v>0</v>
      </c>
      <c r="P4041" s="9">
        <f t="shared" si="317"/>
        <v>0</v>
      </c>
      <c r="Q4041" s="11" t="s">
        <v>8323</v>
      </c>
      <c r="R4041" t="s">
        <v>8324</v>
      </c>
      <c r="S4041" s="15">
        <f t="shared" si="318"/>
        <v>42027.832800925928</v>
      </c>
      <c r="T4041" s="15">
        <f t="shared" si="319"/>
        <v>42065.044444444444</v>
      </c>
      <c r="U4041">
        <f t="shared" si="315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316"/>
        <v>0</v>
      </c>
      <c r="P4042" s="9">
        <f t="shared" si="317"/>
        <v>0</v>
      </c>
      <c r="Q4042" s="11" t="s">
        <v>8323</v>
      </c>
      <c r="R4042" t="s">
        <v>8324</v>
      </c>
      <c r="S4042" s="15">
        <f t="shared" si="318"/>
        <v>41851.636388888888</v>
      </c>
      <c r="T4042" s="15">
        <f t="shared" si="319"/>
        <v>41911.636388888888</v>
      </c>
      <c r="U4042">
        <f t="shared" si="315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316"/>
        <v>0</v>
      </c>
      <c r="P4043" s="9">
        <f t="shared" si="317"/>
        <v>0</v>
      </c>
      <c r="Q4043" s="11" t="s">
        <v>8323</v>
      </c>
      <c r="R4043" t="s">
        <v>8324</v>
      </c>
      <c r="S4043" s="15">
        <f t="shared" si="318"/>
        <v>42433.650590277779</v>
      </c>
      <c r="T4043" s="15">
        <f t="shared" si="319"/>
        <v>42463.608923611115</v>
      </c>
      <c r="U4043">
        <f t="shared" si="315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316"/>
        <v>0</v>
      </c>
      <c r="P4044" s="9">
        <f t="shared" si="317"/>
        <v>0</v>
      </c>
      <c r="Q4044" s="11" t="s">
        <v>8323</v>
      </c>
      <c r="R4044" t="s">
        <v>8324</v>
      </c>
      <c r="S4044" s="15">
        <f t="shared" si="318"/>
        <v>41834.784120370372</v>
      </c>
      <c r="T4044" s="15">
        <f t="shared" si="319"/>
        <v>41864.784120370372</v>
      </c>
      <c r="U4044">
        <f t="shared" si="315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316"/>
        <v>0</v>
      </c>
      <c r="P4045" s="9">
        <f t="shared" si="317"/>
        <v>0</v>
      </c>
      <c r="Q4045" s="11" t="s">
        <v>8323</v>
      </c>
      <c r="R4045" t="s">
        <v>8324</v>
      </c>
      <c r="S4045" s="15">
        <f t="shared" si="318"/>
        <v>42293.922986111109</v>
      </c>
      <c r="T4045" s="15">
        <f t="shared" si="319"/>
        <v>42323.96465277778</v>
      </c>
      <c r="U4045">
        <f t="shared" si="315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316"/>
        <v>0</v>
      </c>
      <c r="P4046" s="9">
        <f t="shared" si="317"/>
        <v>0</v>
      </c>
      <c r="Q4046" s="11" t="s">
        <v>8323</v>
      </c>
      <c r="R4046" t="s">
        <v>8324</v>
      </c>
      <c r="S4046" s="15">
        <f t="shared" si="318"/>
        <v>41843.632523148146</v>
      </c>
      <c r="T4046" s="15">
        <f t="shared" si="319"/>
        <v>41903.632523148146</v>
      </c>
      <c r="U4046">
        <f t="shared" si="315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316"/>
        <v>0</v>
      </c>
      <c r="P4047" s="9">
        <f t="shared" si="317"/>
        <v>0</v>
      </c>
      <c r="Q4047" s="11" t="s">
        <v>8323</v>
      </c>
      <c r="R4047" t="s">
        <v>8324</v>
      </c>
      <c r="S4047" s="15">
        <f t="shared" si="318"/>
        <v>42346.20685185185</v>
      </c>
      <c r="T4047" s="15">
        <f t="shared" si="319"/>
        <v>42376.20685185185</v>
      </c>
      <c r="U4047">
        <f t="shared" si="315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316"/>
        <v>0</v>
      </c>
      <c r="P4048" s="9">
        <f t="shared" si="317"/>
        <v>0</v>
      </c>
      <c r="Q4048" s="11" t="s">
        <v>8323</v>
      </c>
      <c r="R4048" t="s">
        <v>8324</v>
      </c>
      <c r="S4048" s="15">
        <f t="shared" si="318"/>
        <v>42034.856817129628</v>
      </c>
      <c r="T4048" s="15">
        <f t="shared" si="319"/>
        <v>42064.856817129628</v>
      </c>
      <c r="U4048">
        <f t="shared" si="315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316"/>
        <v>0</v>
      </c>
      <c r="P4049" s="9">
        <f t="shared" si="317"/>
        <v>0</v>
      </c>
      <c r="Q4049" s="11" t="s">
        <v>8323</v>
      </c>
      <c r="R4049" t="s">
        <v>8326</v>
      </c>
      <c r="S4049" s="15">
        <f t="shared" si="318"/>
        <v>42809.645914351851</v>
      </c>
      <c r="T4049" s="15">
        <f t="shared" si="319"/>
        <v>42828.645914351851</v>
      </c>
      <c r="U4049">
        <f t="shared" si="315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316"/>
        <v>0</v>
      </c>
      <c r="P4050" s="9">
        <f t="shared" si="317"/>
        <v>0</v>
      </c>
      <c r="Q4050" s="11" t="s">
        <v>8323</v>
      </c>
      <c r="R4050" t="s">
        <v>8326</v>
      </c>
      <c r="S4050" s="15">
        <f t="shared" si="318"/>
        <v>42808.358287037037</v>
      </c>
      <c r="T4050" s="15">
        <f t="shared" si="319"/>
        <v>42834.358287037037</v>
      </c>
      <c r="U4050">
        <f t="shared" si="315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316"/>
        <v>0</v>
      </c>
      <c r="P4051" s="9">
        <f t="shared" si="317"/>
        <v>0</v>
      </c>
      <c r="Q4051" s="11" t="s">
        <v>8323</v>
      </c>
      <c r="R4051" t="s">
        <v>8326</v>
      </c>
      <c r="S4051" s="15">
        <f t="shared" si="318"/>
        <v>42762.040902777779</v>
      </c>
      <c r="T4051" s="15">
        <f t="shared" si="319"/>
        <v>42821.999236111107</v>
      </c>
      <c r="U4051">
        <f t="shared" si="315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316"/>
        <v>0</v>
      </c>
      <c r="P4052" s="9">
        <f t="shared" si="317"/>
        <v>0</v>
      </c>
      <c r="Q4052" s="11" t="s">
        <v>8323</v>
      </c>
      <c r="R4052" t="s">
        <v>8335</v>
      </c>
      <c r="S4052" s="15">
        <f t="shared" si="318"/>
        <v>42683.151331018518</v>
      </c>
      <c r="T4052" s="15">
        <f t="shared" si="319"/>
        <v>42713.192997685182</v>
      </c>
      <c r="U4052">
        <f t="shared" si="315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316"/>
        <v>0</v>
      </c>
      <c r="P4053" s="9">
        <f t="shared" si="317"/>
        <v>0</v>
      </c>
      <c r="Q4053" s="11" t="s">
        <v>8323</v>
      </c>
      <c r="R4053" t="s">
        <v>8335</v>
      </c>
      <c r="S4053" s="15">
        <f t="shared" si="318"/>
        <v>42182.062476851846</v>
      </c>
      <c r="T4053" s="15">
        <f t="shared" si="319"/>
        <v>42212.062476851846</v>
      </c>
      <c r="U4053">
        <f t="shared" si="315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316"/>
        <v>0</v>
      </c>
      <c r="P4054" s="9">
        <f t="shared" si="317"/>
        <v>0</v>
      </c>
      <c r="Q4054" s="11" t="s">
        <v>8323</v>
      </c>
      <c r="R4054" t="s">
        <v>8335</v>
      </c>
      <c r="S4054" s="15">
        <f t="shared" si="318"/>
        <v>42172.686099537037</v>
      </c>
      <c r="T4054" s="15">
        <f t="shared" si="319"/>
        <v>42202.676388888889</v>
      </c>
      <c r="U4054">
        <f t="shared" si="315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316"/>
        <v>0</v>
      </c>
      <c r="P4055" s="9">
        <f t="shared" si="317"/>
        <v>0</v>
      </c>
      <c r="Q4055" s="11" t="s">
        <v>8323</v>
      </c>
      <c r="R4055" t="s">
        <v>8335</v>
      </c>
      <c r="S4055" s="15">
        <f t="shared" si="318"/>
        <v>42236.276053240741</v>
      </c>
      <c r="T4055" s="15">
        <f t="shared" si="319"/>
        <v>42266.276053240741</v>
      </c>
      <c r="U4055">
        <f t="shared" si="315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316"/>
        <v>0</v>
      </c>
      <c r="P4056" s="9">
        <f t="shared" si="317"/>
        <v>0</v>
      </c>
      <c r="Q4056" s="11" t="s">
        <v>8323</v>
      </c>
      <c r="R4056" t="s">
        <v>8335</v>
      </c>
      <c r="S4056" s="15">
        <f t="shared" si="318"/>
        <v>42291.833287037036</v>
      </c>
      <c r="T4056" s="15">
        <f t="shared" si="319"/>
        <v>42351.874953703707</v>
      </c>
      <c r="U4056">
        <f t="shared" si="315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316"/>
        <v>0</v>
      </c>
      <c r="P4057" s="9">
        <f t="shared" si="317"/>
        <v>0</v>
      </c>
      <c r="Q4057" s="11" t="s">
        <v>8323</v>
      </c>
      <c r="R4057" t="s">
        <v>8335</v>
      </c>
      <c r="S4057" s="15">
        <f t="shared" si="318"/>
        <v>42226.694780092599</v>
      </c>
      <c r="T4057" s="15">
        <f t="shared" si="319"/>
        <v>42261.694780092599</v>
      </c>
      <c r="U4057">
        <f t="shared" si="315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316"/>
        <v>0</v>
      </c>
      <c r="P4058" s="9">
        <f t="shared" si="317"/>
        <v>0</v>
      </c>
      <c r="Q4058" s="11" t="s">
        <v>8323</v>
      </c>
      <c r="R4058" t="s">
        <v>8335</v>
      </c>
      <c r="S4058" s="15">
        <f t="shared" si="318"/>
        <v>41899.627071759263</v>
      </c>
      <c r="T4058" s="15">
        <f t="shared" si="319"/>
        <v>41917.208333333336</v>
      </c>
      <c r="U4058">
        <f t="shared" si="315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316"/>
        <v>0</v>
      </c>
      <c r="P4059" s="9">
        <f t="shared" si="317"/>
        <v>0</v>
      </c>
      <c r="Q4059" s="11" t="s">
        <v>8323</v>
      </c>
      <c r="R4059" t="s">
        <v>8335</v>
      </c>
      <c r="S4059" s="15">
        <f t="shared" si="318"/>
        <v>42285.143969907411</v>
      </c>
      <c r="T4059" s="15">
        <f t="shared" si="319"/>
        <v>42325.185636574075</v>
      </c>
      <c r="U4059">
        <f t="shared" si="315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316"/>
        <v>0</v>
      </c>
      <c r="P4060" s="9">
        <f t="shared" si="317"/>
        <v>0</v>
      </c>
      <c r="Q4060" s="11" t="s">
        <v>8323</v>
      </c>
      <c r="R4060" t="s">
        <v>8326</v>
      </c>
      <c r="S4060" s="15">
        <f t="shared" si="318"/>
        <v>42103.024398148147</v>
      </c>
      <c r="T4060" s="15">
        <f t="shared" si="319"/>
        <v>42112.9375</v>
      </c>
      <c r="U4060">
        <f t="shared" si="315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316"/>
        <v>0</v>
      </c>
      <c r="P4061" s="9">
        <f t="shared" si="317"/>
        <v>0</v>
      </c>
      <c r="Q4061" s="11" t="s">
        <v>8323</v>
      </c>
      <c r="R4061" t="s">
        <v>8326</v>
      </c>
      <c r="S4061" s="15">
        <f t="shared" si="318"/>
        <v>42325.920717592591</v>
      </c>
      <c r="T4061" s="15">
        <f t="shared" si="319"/>
        <v>42355.920717592591</v>
      </c>
      <c r="U4061">
        <f t="shared" si="315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316"/>
        <v>0</v>
      </c>
      <c r="P4062" s="9">
        <f t="shared" si="317"/>
        <v>0</v>
      </c>
      <c r="Q4062" s="11" t="s">
        <v>8323</v>
      </c>
      <c r="R4062" t="s">
        <v>8326</v>
      </c>
      <c r="S4062" s="15">
        <f t="shared" si="318"/>
        <v>41793.710231481484</v>
      </c>
      <c r="T4062" s="15">
        <f t="shared" si="319"/>
        <v>41823.710231481484</v>
      </c>
      <c r="U4062">
        <f t="shared" si="315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 s="9">
        <f t="shared" si="317"/>
        <v>0</v>
      </c>
      <c r="Q4063" s="11" t="s">
        <v>8323</v>
      </c>
      <c r="R4063" t="s">
        <v>8326</v>
      </c>
      <c r="S4063" s="15">
        <f t="shared" si="318"/>
        <v>41793.814259259263</v>
      </c>
      <c r="T4063" s="15">
        <f t="shared" si="319"/>
        <v>41825.165972222225</v>
      </c>
      <c r="U4063">
        <f t="shared" si="315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316"/>
        <v>0</v>
      </c>
      <c r="P4064" s="9">
        <f t="shared" si="317"/>
        <v>0</v>
      </c>
      <c r="Q4064" s="11" t="s">
        <v>8323</v>
      </c>
      <c r="R4064" t="s">
        <v>8335</v>
      </c>
      <c r="S4064" s="15">
        <f t="shared" si="318"/>
        <v>42666.666932870372</v>
      </c>
      <c r="T4064" s="15">
        <f t="shared" si="319"/>
        <v>42696.708599537036</v>
      </c>
      <c r="U4064">
        <f t="shared" si="315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316"/>
        <v>0</v>
      </c>
      <c r="P4065" s="9">
        <f t="shared" si="317"/>
        <v>0</v>
      </c>
      <c r="Q4065" s="11" t="s">
        <v>8323</v>
      </c>
      <c r="R4065" t="s">
        <v>8335</v>
      </c>
      <c r="S4065" s="15">
        <f t="shared" si="318"/>
        <v>41766.692037037035</v>
      </c>
      <c r="T4065" s="15">
        <f t="shared" si="319"/>
        <v>41826.692037037035</v>
      </c>
      <c r="U4065">
        <f t="shared" si="315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316"/>
        <v>0</v>
      </c>
      <c r="P4066" s="9">
        <f t="shared" si="317"/>
        <v>0</v>
      </c>
      <c r="Q4066" s="11" t="s">
        <v>8323</v>
      </c>
      <c r="R4066" t="s">
        <v>8335</v>
      </c>
      <c r="S4066" s="15">
        <f t="shared" si="318"/>
        <v>42269.126226851848</v>
      </c>
      <c r="T4066" s="15">
        <f t="shared" si="319"/>
        <v>42299.126226851848</v>
      </c>
      <c r="U4066">
        <f t="shared" si="315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316"/>
        <v>0</v>
      </c>
      <c r="P4067" s="9">
        <f t="shared" si="317"/>
        <v>0</v>
      </c>
      <c r="Q4067" s="11" t="s">
        <v>8323</v>
      </c>
      <c r="R4067" t="s">
        <v>8335</v>
      </c>
      <c r="S4067" s="15">
        <f t="shared" si="318"/>
        <v>42527.00953703704</v>
      </c>
      <c r="T4067" s="15">
        <f t="shared" si="319"/>
        <v>42582.291666666672</v>
      </c>
      <c r="U4067">
        <f t="shared" si="315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316"/>
        <v>0</v>
      </c>
      <c r="P4068" s="9">
        <f t="shared" si="317"/>
        <v>0</v>
      </c>
      <c r="Q4068" s="11" t="s">
        <v>8323</v>
      </c>
      <c r="R4068" t="s">
        <v>8326</v>
      </c>
      <c r="S4068" s="15">
        <f t="shared" si="318"/>
        <v>42253.633159722223</v>
      </c>
      <c r="T4068" s="15">
        <f t="shared" si="319"/>
        <v>42313.674826388888</v>
      </c>
      <c r="U4068">
        <f t="shared" si="315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316"/>
        <v>0</v>
      </c>
      <c r="P4069" s="9">
        <f t="shared" si="317"/>
        <v>0</v>
      </c>
      <c r="Q4069" s="11" t="s">
        <v>8323</v>
      </c>
      <c r="R4069" t="s">
        <v>8335</v>
      </c>
      <c r="S4069" s="15">
        <f t="shared" si="318"/>
        <v>42180.145787037036</v>
      </c>
      <c r="T4069" s="15">
        <f t="shared" si="319"/>
        <v>42230.145787037036</v>
      </c>
      <c r="U4069">
        <f t="shared" si="315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316"/>
        <v>0</v>
      </c>
      <c r="P4070" s="9">
        <f t="shared" si="317"/>
        <v>0</v>
      </c>
      <c r="Q4070" s="11" t="s">
        <v>8323</v>
      </c>
      <c r="R4070" t="s">
        <v>8335</v>
      </c>
      <c r="S4070" s="15">
        <f t="shared" si="318"/>
        <v>42255.696006944447</v>
      </c>
      <c r="T4070" s="15">
        <f t="shared" si="319"/>
        <v>42285.696006944447</v>
      </c>
      <c r="U4070">
        <f t="shared" si="315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316"/>
        <v>0</v>
      </c>
      <c r="P4071" s="9">
        <f t="shared" si="317"/>
        <v>0</v>
      </c>
      <c r="Q4071" s="11" t="s">
        <v>8323</v>
      </c>
      <c r="R4071" t="s">
        <v>8335</v>
      </c>
      <c r="S4071" s="15">
        <f t="shared" si="318"/>
        <v>42007.016458333332</v>
      </c>
      <c r="T4071" s="15">
        <f t="shared" si="319"/>
        <v>42028.041666666672</v>
      </c>
      <c r="U4071">
        <f t="shared" si="315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316"/>
        <v>0</v>
      </c>
      <c r="P4072" s="9">
        <f t="shared" si="317"/>
        <v>0</v>
      </c>
      <c r="Q4072" s="11" t="s">
        <v>8323</v>
      </c>
      <c r="R4072" t="s">
        <v>8335</v>
      </c>
      <c r="S4072" s="15">
        <f t="shared" si="318"/>
        <v>42615.346817129626</v>
      </c>
      <c r="T4072" s="15">
        <f t="shared" si="319"/>
        <v>42616.416666666672</v>
      </c>
      <c r="U4072">
        <f t="shared" si="315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316"/>
        <v>0</v>
      </c>
      <c r="P4073" s="9">
        <f t="shared" si="317"/>
        <v>0</v>
      </c>
      <c r="Q4073" s="11" t="s">
        <v>8323</v>
      </c>
      <c r="R4073" t="s">
        <v>8335</v>
      </c>
      <c r="S4073" s="15">
        <f t="shared" si="318"/>
        <v>41999.861064814817</v>
      </c>
      <c r="T4073" s="15">
        <f t="shared" si="319"/>
        <v>42029.861064814817</v>
      </c>
      <c r="U4073">
        <f t="shared" si="315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316"/>
        <v>0</v>
      </c>
      <c r="P4074" s="9">
        <f t="shared" si="317"/>
        <v>0</v>
      </c>
      <c r="Q4074" s="11" t="s">
        <v>8323</v>
      </c>
      <c r="R4074" t="s">
        <v>8335</v>
      </c>
      <c r="S4074" s="15">
        <f t="shared" si="318"/>
        <v>42373.983449074076</v>
      </c>
      <c r="T4074" s="15">
        <f t="shared" si="319"/>
        <v>42400.960416666669</v>
      </c>
      <c r="U4074">
        <f t="shared" si="315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316"/>
        <v>0</v>
      </c>
      <c r="P4075" s="9">
        <f t="shared" si="317"/>
        <v>0</v>
      </c>
      <c r="Q4075" s="11" t="s">
        <v>8323</v>
      </c>
      <c r="R4075" t="s">
        <v>8335</v>
      </c>
      <c r="S4075" s="15">
        <f t="shared" si="318"/>
        <v>41854.602650462963</v>
      </c>
      <c r="T4075" s="15">
        <f t="shared" si="319"/>
        <v>41884.602650462963</v>
      </c>
      <c r="U4075">
        <f t="shared" si="315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316"/>
        <v>0</v>
      </c>
      <c r="P4076" s="9">
        <f t="shared" si="317"/>
        <v>0</v>
      </c>
      <c r="Q4076" s="11" t="s">
        <v>8323</v>
      </c>
      <c r="R4076" t="s">
        <v>8335</v>
      </c>
      <c r="S4076" s="15">
        <f t="shared" si="318"/>
        <v>42065.791574074072</v>
      </c>
      <c r="T4076" s="15">
        <f t="shared" si="319"/>
        <v>42090.749907407408</v>
      </c>
      <c r="U4076">
        <f t="shared" si="315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316"/>
        <v>0</v>
      </c>
      <c r="P4077" s="9">
        <f t="shared" si="317"/>
        <v>0</v>
      </c>
      <c r="Q4077" s="11" t="s">
        <v>8323</v>
      </c>
      <c r="R4077" t="s">
        <v>8335</v>
      </c>
      <c r="S4077" s="15">
        <f t="shared" si="318"/>
        <v>42469.951284722221</v>
      </c>
      <c r="T4077" s="15">
        <f t="shared" si="319"/>
        <v>42499.951284722221</v>
      </c>
      <c r="U4077">
        <f t="shared" si="315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316"/>
        <v>0</v>
      </c>
      <c r="P4078" s="9">
        <f t="shared" si="317"/>
        <v>0</v>
      </c>
      <c r="Q4078" s="11" t="s">
        <v>8323</v>
      </c>
      <c r="R4078" t="s">
        <v>8335</v>
      </c>
      <c r="S4078" s="15">
        <f t="shared" si="318"/>
        <v>41954.228032407409</v>
      </c>
      <c r="T4078" s="15">
        <f t="shared" si="319"/>
        <v>41984.228032407409</v>
      </c>
      <c r="U4078">
        <f t="shared" si="315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316"/>
        <v>0</v>
      </c>
      <c r="P4079" s="9">
        <f t="shared" si="317"/>
        <v>0</v>
      </c>
      <c r="Q4079" s="11" t="s">
        <v>8323</v>
      </c>
      <c r="R4079" t="s">
        <v>8326</v>
      </c>
      <c r="S4079" s="15">
        <f t="shared" si="318"/>
        <v>41867.652280092596</v>
      </c>
      <c r="T4079" s="15">
        <f t="shared" si="319"/>
        <v>41875.291666666664</v>
      </c>
      <c r="U4079">
        <f t="shared" si="315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 s="9">
        <f t="shared" si="317"/>
        <v>0</v>
      </c>
      <c r="Q4080" s="11" t="s">
        <v>8323</v>
      </c>
      <c r="R4080" t="s">
        <v>8326</v>
      </c>
      <c r="S4080" s="15">
        <f t="shared" si="318"/>
        <v>42186.01116898148</v>
      </c>
      <c r="T4080" s="15">
        <f t="shared" si="319"/>
        <v>42230.818055555559</v>
      </c>
      <c r="U4080">
        <f t="shared" si="315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316"/>
        <v>0</v>
      </c>
      <c r="P4081" s="9">
        <f t="shared" si="317"/>
        <v>0</v>
      </c>
      <c r="Q4081" s="11" t="s">
        <v>8323</v>
      </c>
      <c r="R4081" t="s">
        <v>8326</v>
      </c>
      <c r="S4081" s="15">
        <f t="shared" si="318"/>
        <v>42494.471666666665</v>
      </c>
      <c r="T4081" s="15">
        <f t="shared" si="319"/>
        <v>42524.471666666665</v>
      </c>
      <c r="U4081">
        <f t="shared" si="315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 s="9">
        <f t="shared" si="317"/>
        <v>0</v>
      </c>
      <c r="Q4082" s="11" t="s">
        <v>8323</v>
      </c>
      <c r="R4082" t="s">
        <v>8326</v>
      </c>
      <c r="S4082" s="15">
        <f t="shared" si="318"/>
        <v>41926.542303240742</v>
      </c>
      <c r="T4082" s="15">
        <f t="shared" si="319"/>
        <v>41938.75</v>
      </c>
      <c r="U4082">
        <f t="shared" si="315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316"/>
        <v>0</v>
      </c>
      <c r="P4083" s="9">
        <f t="shared" si="317"/>
        <v>0</v>
      </c>
      <c r="Q4083" s="11" t="s">
        <v>8323</v>
      </c>
      <c r="R4083" t="s">
        <v>8326</v>
      </c>
      <c r="S4083" s="15">
        <f t="shared" si="318"/>
        <v>42433.338749999995</v>
      </c>
      <c r="T4083" s="15">
        <f t="shared" si="319"/>
        <v>42461.25</v>
      </c>
      <c r="U4083">
        <f t="shared" si="315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316"/>
        <v>0</v>
      </c>
      <c r="P4084" s="9">
        <f t="shared" si="317"/>
        <v>0</v>
      </c>
      <c r="Q4084" s="11" t="s">
        <v>8323</v>
      </c>
      <c r="R4084" t="s">
        <v>8326</v>
      </c>
      <c r="S4084" s="15">
        <f t="shared" si="318"/>
        <v>42228.151701388888</v>
      </c>
      <c r="T4084" s="15">
        <f t="shared" si="319"/>
        <v>42253.151701388888</v>
      </c>
      <c r="U4084">
        <f t="shared" si="315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316"/>
        <v>0</v>
      </c>
      <c r="P4085" s="9">
        <f t="shared" si="317"/>
        <v>0</v>
      </c>
      <c r="Q4085" s="11" t="s">
        <v>8323</v>
      </c>
      <c r="R4085" t="s">
        <v>8326</v>
      </c>
      <c r="S4085" s="15">
        <f t="shared" si="318"/>
        <v>42675.262962962966</v>
      </c>
      <c r="T4085" s="15">
        <f t="shared" si="319"/>
        <v>42705.304629629631</v>
      </c>
      <c r="U4085">
        <f t="shared" si="315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316"/>
        <v>0</v>
      </c>
      <c r="P4086" s="9">
        <f t="shared" si="317"/>
        <v>0</v>
      </c>
      <c r="Q4086" s="11" t="s">
        <v>8323</v>
      </c>
      <c r="R4086" t="s">
        <v>8326</v>
      </c>
      <c r="S4086" s="15">
        <f t="shared" si="318"/>
        <v>42111.904097222221</v>
      </c>
      <c r="T4086" s="15">
        <f t="shared" si="319"/>
        <v>42171.904097222221</v>
      </c>
      <c r="U4086">
        <f t="shared" si="315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316"/>
        <v>0</v>
      </c>
      <c r="P4087" s="9">
        <f t="shared" si="317"/>
        <v>0</v>
      </c>
      <c r="Q4087" s="11" t="s">
        <v>8323</v>
      </c>
      <c r="R4087" t="s">
        <v>8326</v>
      </c>
      <c r="S4087" s="15">
        <f t="shared" si="318"/>
        <v>42213.662905092591</v>
      </c>
      <c r="T4087" s="15">
        <f t="shared" si="319"/>
        <v>42243.662905092591</v>
      </c>
      <c r="U4087">
        <f t="shared" si="315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316"/>
        <v>0</v>
      </c>
      <c r="P4088" s="9">
        <f t="shared" si="317"/>
        <v>0</v>
      </c>
      <c r="Q4088" s="11" t="s">
        <v>8323</v>
      </c>
      <c r="R4088" t="s">
        <v>8326</v>
      </c>
      <c r="S4088" s="15">
        <f t="shared" si="318"/>
        <v>41829.325497685182</v>
      </c>
      <c r="T4088" s="15">
        <f t="shared" si="319"/>
        <v>41889.325497685182</v>
      </c>
      <c r="U4088">
        <f t="shared" si="315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 s="9">
        <f t="shared" si="317"/>
        <v>0</v>
      </c>
      <c r="Q4089" s="11" t="s">
        <v>8323</v>
      </c>
      <c r="R4089" t="s">
        <v>8326</v>
      </c>
      <c r="S4089" s="15">
        <f t="shared" si="318"/>
        <v>42550.048449074078</v>
      </c>
      <c r="T4089" s="15">
        <f t="shared" si="319"/>
        <v>42580.978472222225</v>
      </c>
      <c r="U4089">
        <f t="shared" si="315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316"/>
        <v>0</v>
      </c>
      <c r="P4090" s="9">
        <f t="shared" si="317"/>
        <v>0</v>
      </c>
      <c r="Q4090" s="11" t="s">
        <v>8323</v>
      </c>
      <c r="R4090" t="s">
        <v>8326</v>
      </c>
      <c r="S4090" s="15">
        <f t="shared" si="318"/>
        <v>41774.651203703703</v>
      </c>
      <c r="T4090" s="15">
        <f t="shared" si="319"/>
        <v>41834.651203703703</v>
      </c>
      <c r="U4090">
        <f t="shared" si="315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316"/>
        <v>0</v>
      </c>
      <c r="P4091" s="9">
        <f t="shared" si="317"/>
        <v>0</v>
      </c>
      <c r="Q4091" s="11" t="s">
        <v>8323</v>
      </c>
      <c r="R4091" t="s">
        <v>8326</v>
      </c>
      <c r="S4091" s="15">
        <f t="shared" si="318"/>
        <v>42457.932025462964</v>
      </c>
      <c r="T4091" s="15">
        <f t="shared" si="319"/>
        <v>42485.013888888891</v>
      </c>
      <c r="U4091">
        <f t="shared" si="315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316"/>
        <v>0</v>
      </c>
      <c r="P4092" s="9">
        <f t="shared" si="317"/>
        <v>0</v>
      </c>
      <c r="Q4092" s="11" t="s">
        <v>8323</v>
      </c>
      <c r="R4092" t="s">
        <v>8326</v>
      </c>
      <c r="S4092" s="15">
        <f t="shared" si="318"/>
        <v>42296.154131944444</v>
      </c>
      <c r="T4092" s="15">
        <f t="shared" si="319"/>
        <v>42326.195798611108</v>
      </c>
      <c r="U4092">
        <f t="shared" si="315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316"/>
        <v>0</v>
      </c>
      <c r="P4093" s="9">
        <f t="shared" si="317"/>
        <v>0</v>
      </c>
      <c r="Q4093" s="11" t="s">
        <v>8323</v>
      </c>
      <c r="R4093" t="s">
        <v>8326</v>
      </c>
      <c r="S4093" s="15">
        <f t="shared" si="318"/>
        <v>42534.866875</v>
      </c>
      <c r="T4093" s="15">
        <f t="shared" si="319"/>
        <v>42564.866875</v>
      </c>
      <c r="U4093">
        <f t="shared" si="315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316"/>
        <v>0</v>
      </c>
      <c r="P4094" s="9">
        <f t="shared" si="317"/>
        <v>0</v>
      </c>
      <c r="Q4094" s="11" t="s">
        <v>8323</v>
      </c>
      <c r="R4094" t="s">
        <v>8326</v>
      </c>
      <c r="S4094" s="15">
        <f t="shared" si="318"/>
        <v>42286.749780092592</v>
      </c>
      <c r="T4094" s="15">
        <f t="shared" si="319"/>
        <v>42316.791446759264</v>
      </c>
      <c r="U4094">
        <f t="shared" si="315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316"/>
        <v>0</v>
      </c>
      <c r="P4095" s="9">
        <f t="shared" si="317"/>
        <v>0</v>
      </c>
      <c r="Q4095" s="11" t="s">
        <v>8323</v>
      </c>
      <c r="R4095" t="s">
        <v>8326</v>
      </c>
      <c r="S4095" s="15">
        <f t="shared" si="318"/>
        <v>42069.391446759255</v>
      </c>
      <c r="T4095" s="15">
        <f t="shared" si="319"/>
        <v>42099.349780092598</v>
      </c>
      <c r="U4095">
        <f t="shared" ref="U4095:U4115" si="320">YEAR(S4095)</f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316"/>
        <v>0</v>
      </c>
      <c r="P4096" s="9">
        <f t="shared" si="317"/>
        <v>0</v>
      </c>
      <c r="Q4096" s="11" t="s">
        <v>8323</v>
      </c>
      <c r="R4096" t="s">
        <v>8326</v>
      </c>
      <c r="S4096" s="15">
        <f t="shared" si="318"/>
        <v>42096.544548611113</v>
      </c>
      <c r="T4096" s="15">
        <f t="shared" si="319"/>
        <v>42126.544548611113</v>
      </c>
      <c r="U4096">
        <f t="shared" si="320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316"/>
        <v>0</v>
      </c>
      <c r="P4097" s="9">
        <f t="shared" si="317"/>
        <v>0</v>
      </c>
      <c r="Q4097" s="11" t="s">
        <v>8323</v>
      </c>
      <c r="R4097" t="s">
        <v>8326</v>
      </c>
      <c r="S4097" s="15">
        <f t="shared" si="318"/>
        <v>42419.246168981481</v>
      </c>
      <c r="T4097" s="15">
        <f t="shared" si="319"/>
        <v>42434.246168981481</v>
      </c>
      <c r="U4097">
        <f t="shared" si="320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316"/>
        <v>0</v>
      </c>
      <c r="P4098" s="9">
        <f t="shared" si="317"/>
        <v>0</v>
      </c>
      <c r="Q4098" s="11" t="s">
        <v>8323</v>
      </c>
      <c r="R4098" t="s">
        <v>8326</v>
      </c>
      <c r="S4098" s="15">
        <f t="shared" si="318"/>
        <v>42408.999571759254</v>
      </c>
      <c r="T4098" s="15">
        <f t="shared" si="319"/>
        <v>42453.957905092597</v>
      </c>
      <c r="U4098">
        <f t="shared" si="320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ROUND(E4099/D4099*100,0)</f>
        <v>0</v>
      </c>
      <c r="P4099" s="9">
        <f t="shared" ref="P4099:P4115" si="322">IFERROR(ROUND(E4099/L4099,2),0)</f>
        <v>0</v>
      </c>
      <c r="Q4099" s="11" t="s">
        <v>8323</v>
      </c>
      <c r="R4099" t="s">
        <v>8326</v>
      </c>
      <c r="S4099" s="15">
        <f t="shared" ref="S4099:S4115" si="323">(((J4099/60)/60)/24)+DATE(1970,1,1)</f>
        <v>42282.655543981484</v>
      </c>
      <c r="T4099" s="15">
        <f t="shared" ref="T4099:T4115" si="324">(((I4099/60)/60)/24)+DATE(1970,1,1)</f>
        <v>42342.697210648148</v>
      </c>
      <c r="U4099">
        <f t="shared" si="320"/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 s="9">
        <f t="shared" si="322"/>
        <v>0</v>
      </c>
      <c r="Q4100" s="11" t="s">
        <v>8323</v>
      </c>
      <c r="R4100" t="s">
        <v>8326</v>
      </c>
      <c r="S4100" s="15">
        <f t="shared" si="323"/>
        <v>42322.025115740747</v>
      </c>
      <c r="T4100" s="15">
        <f t="shared" si="324"/>
        <v>42352.025115740747</v>
      </c>
      <c r="U4100">
        <f t="shared" si="320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321"/>
        <v>0</v>
      </c>
      <c r="P4101" s="9">
        <f t="shared" si="322"/>
        <v>0</v>
      </c>
      <c r="Q4101" s="11" t="s">
        <v>8323</v>
      </c>
      <c r="R4101" t="s">
        <v>8326</v>
      </c>
      <c r="S4101" s="15">
        <f t="shared" si="323"/>
        <v>41941.585231481484</v>
      </c>
      <c r="T4101" s="15">
        <f t="shared" si="324"/>
        <v>41991.626898148148</v>
      </c>
      <c r="U4101">
        <f t="shared" si="320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 s="9">
        <f t="shared" si="322"/>
        <v>0</v>
      </c>
      <c r="Q4102" s="11" t="s">
        <v>8323</v>
      </c>
      <c r="R4102" t="s">
        <v>8326</v>
      </c>
      <c r="S4102" s="15">
        <f t="shared" si="323"/>
        <v>41948.957465277781</v>
      </c>
      <c r="T4102" s="15">
        <f t="shared" si="324"/>
        <v>41963.957465277781</v>
      </c>
      <c r="U4102">
        <f t="shared" si="320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 s="9">
        <f t="shared" si="322"/>
        <v>0</v>
      </c>
      <c r="Q4103" s="11" t="s">
        <v>8323</v>
      </c>
      <c r="R4103" t="s">
        <v>8326</v>
      </c>
      <c r="S4103" s="15">
        <f t="shared" si="323"/>
        <v>41761.810150462967</v>
      </c>
      <c r="T4103" s="15">
        <f t="shared" si="324"/>
        <v>41768.286805555559</v>
      </c>
      <c r="U4103">
        <f t="shared" si="320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321"/>
        <v>0</v>
      </c>
      <c r="P4104" s="9">
        <f t="shared" si="322"/>
        <v>0</v>
      </c>
      <c r="Q4104" s="11" t="s">
        <v>8323</v>
      </c>
      <c r="R4104" t="s">
        <v>8326</v>
      </c>
      <c r="S4104" s="15">
        <f t="shared" si="323"/>
        <v>42613.841261574074</v>
      </c>
      <c r="T4104" s="15">
        <f t="shared" si="324"/>
        <v>42644.166666666672</v>
      </c>
      <c r="U4104">
        <f t="shared" si="320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321"/>
        <v>0</v>
      </c>
      <c r="P4105" s="9">
        <f t="shared" si="322"/>
        <v>0</v>
      </c>
      <c r="Q4105" s="11" t="s">
        <v>8323</v>
      </c>
      <c r="R4105" t="s">
        <v>8326</v>
      </c>
      <c r="S4105" s="15">
        <f t="shared" si="323"/>
        <v>42421.141469907408</v>
      </c>
      <c r="T4105" s="15">
        <f t="shared" si="324"/>
        <v>42481.099803240737</v>
      </c>
      <c r="U4105">
        <f t="shared" si="320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321"/>
        <v>0</v>
      </c>
      <c r="P4106" s="9">
        <f t="shared" si="322"/>
        <v>0</v>
      </c>
      <c r="Q4106" s="11" t="s">
        <v>8323</v>
      </c>
      <c r="R4106" t="s">
        <v>8326</v>
      </c>
      <c r="S4106" s="15">
        <f t="shared" si="323"/>
        <v>42700.804756944446</v>
      </c>
      <c r="T4106" s="15">
        <f t="shared" si="324"/>
        <v>42730.804756944446</v>
      </c>
      <c r="U4106">
        <f t="shared" si="320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321"/>
        <v>0</v>
      </c>
      <c r="P4107" s="9">
        <f t="shared" si="322"/>
        <v>0</v>
      </c>
      <c r="Q4107" s="11" t="s">
        <v>8323</v>
      </c>
      <c r="R4107" t="s">
        <v>8326</v>
      </c>
      <c r="S4107" s="15">
        <f t="shared" si="323"/>
        <v>41905.795706018522</v>
      </c>
      <c r="T4107" s="15">
        <f t="shared" si="324"/>
        <v>41933.82708333333</v>
      </c>
      <c r="U4107">
        <f t="shared" si="320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321"/>
        <v>0</v>
      </c>
      <c r="P4108" s="9">
        <f t="shared" si="322"/>
        <v>0</v>
      </c>
      <c r="Q4108" s="11" t="s">
        <v>8323</v>
      </c>
      <c r="R4108" t="s">
        <v>8326</v>
      </c>
      <c r="S4108" s="15">
        <f t="shared" si="323"/>
        <v>42732.787523148145</v>
      </c>
      <c r="T4108" s="15">
        <f t="shared" si="324"/>
        <v>42762.787523148145</v>
      </c>
      <c r="U4108">
        <f t="shared" si="320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321"/>
        <v>0</v>
      </c>
      <c r="P4109" s="9">
        <f t="shared" si="322"/>
        <v>0</v>
      </c>
      <c r="Q4109" s="11" t="s">
        <v>8323</v>
      </c>
      <c r="R4109" t="s">
        <v>8326</v>
      </c>
      <c r="S4109" s="15">
        <f t="shared" si="323"/>
        <v>42511.698101851856</v>
      </c>
      <c r="T4109" s="15">
        <f t="shared" si="324"/>
        <v>42535.787500000006</v>
      </c>
      <c r="U4109">
        <f t="shared" si="320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321"/>
        <v>0</v>
      </c>
      <c r="P4110" s="9">
        <f t="shared" si="322"/>
        <v>0</v>
      </c>
      <c r="Q4110" s="11" t="s">
        <v>8323</v>
      </c>
      <c r="R4110" t="s">
        <v>8326</v>
      </c>
      <c r="S4110" s="15">
        <f t="shared" si="323"/>
        <v>42538.742893518516</v>
      </c>
      <c r="T4110" s="15">
        <f t="shared" si="324"/>
        <v>42568.742893518516</v>
      </c>
      <c r="U4110">
        <f t="shared" si="320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 s="9">
        <f t="shared" si="322"/>
        <v>0</v>
      </c>
      <c r="Q4111" s="11" t="s">
        <v>8323</v>
      </c>
      <c r="R4111" t="s">
        <v>8326</v>
      </c>
      <c r="S4111" s="15">
        <f t="shared" si="323"/>
        <v>42344.824502314819</v>
      </c>
      <c r="T4111" s="15">
        <f t="shared" si="324"/>
        <v>42400.996527777781</v>
      </c>
      <c r="U4111">
        <f t="shared" si="320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321"/>
        <v>0</v>
      </c>
      <c r="P4112" s="9">
        <f t="shared" si="322"/>
        <v>0</v>
      </c>
      <c r="Q4112" s="11" t="s">
        <v>8323</v>
      </c>
      <c r="R4112" t="s">
        <v>8326</v>
      </c>
      <c r="S4112" s="15">
        <f t="shared" si="323"/>
        <v>42495.722187499996</v>
      </c>
      <c r="T4112" s="15">
        <f t="shared" si="324"/>
        <v>42525.722187499996</v>
      </c>
      <c r="U4112">
        <f t="shared" si="320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321"/>
        <v>0</v>
      </c>
      <c r="P4113" s="9">
        <f t="shared" si="322"/>
        <v>0</v>
      </c>
      <c r="Q4113" s="11" t="s">
        <v>8323</v>
      </c>
      <c r="R4113" t="s">
        <v>8326</v>
      </c>
      <c r="S4113" s="15">
        <f t="shared" si="323"/>
        <v>41927.124884259261</v>
      </c>
      <c r="T4113" s="15">
        <f t="shared" si="324"/>
        <v>41937.124884259261</v>
      </c>
      <c r="U4113">
        <f t="shared" si="320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321"/>
        <v>0</v>
      </c>
      <c r="P4114" s="9">
        <f t="shared" si="322"/>
        <v>0</v>
      </c>
      <c r="Q4114" s="11" t="s">
        <v>8323</v>
      </c>
      <c r="R4114" t="s">
        <v>8326</v>
      </c>
      <c r="S4114" s="15">
        <f t="shared" si="323"/>
        <v>42730.903726851851</v>
      </c>
      <c r="T4114" s="15">
        <f t="shared" si="324"/>
        <v>42760.903726851851</v>
      </c>
      <c r="U4114">
        <f t="shared" si="320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321"/>
        <v>0</v>
      </c>
      <c r="P4115" s="9">
        <f t="shared" si="322"/>
        <v>0</v>
      </c>
      <c r="Q4115" s="11" t="s">
        <v>8323</v>
      </c>
      <c r="R4115" t="s">
        <v>8326</v>
      </c>
      <c r="S4115" s="15">
        <f t="shared" si="323"/>
        <v>42307.539398148147</v>
      </c>
      <c r="T4115" s="15">
        <f t="shared" si="324"/>
        <v>42337.581064814818</v>
      </c>
      <c r="U4115">
        <f t="shared" si="320"/>
        <v>2015</v>
      </c>
    </row>
  </sheetData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 R1:U1">
    <cfRule type="colorScale" priority="2">
      <colorScale>
        <cfvo type="min"/>
        <cfvo type="max"/>
        <color rgb="FFFF0000"/>
        <color theme="8" tint="0.59999389629810485"/>
      </colorScale>
    </cfRule>
    <cfRule type="colorScale" priority="1">
      <colorScale>
        <cfvo type="min"/>
        <cfvo type="max"/>
        <color theme="5" tint="0.59999389629810485"/>
        <color theme="8" tint="0.79998168889431442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EB57-CCB2-414D-8C8E-1DB369C9F17A}">
  <dimension ref="A1:J17"/>
  <sheetViews>
    <sheetView workbookViewId="0">
      <selection activeCell="H8" sqref="H8"/>
    </sheetView>
  </sheetViews>
  <sheetFormatPr baseColWidth="10" defaultRowHeight="15" x14ac:dyDescent="0.2"/>
  <cols>
    <col min="1" max="1" width="24.6640625" style="18" bestFit="1" customWidth="1"/>
    <col min="2" max="2" width="14" style="22" bestFit="1" customWidth="1"/>
    <col min="3" max="3" width="15.1640625" style="22" bestFit="1" customWidth="1"/>
    <col min="8" max="8" width="11.6640625" bestFit="1" customWidth="1"/>
  </cols>
  <sheetData>
    <row r="1" spans="1:10" s="18" customFormat="1" x14ac:dyDescent="0.2">
      <c r="B1" s="20" t="s">
        <v>8384</v>
      </c>
      <c r="C1" s="20" t="s">
        <v>8385</v>
      </c>
    </row>
    <row r="2" spans="1:10" x14ac:dyDescent="0.2">
      <c r="A2" s="18" t="s">
        <v>8386</v>
      </c>
      <c r="B2" s="21" t="e">
        <f>AVERAGE(#REF!)</f>
        <v>#REF!</v>
      </c>
      <c r="C2" s="21" t="e">
        <f>AVERAGE(#REF!)</f>
        <v>#REF!</v>
      </c>
    </row>
    <row r="3" spans="1:10" x14ac:dyDescent="0.2">
      <c r="A3" s="18" t="s">
        <v>8387</v>
      </c>
      <c r="B3" s="21" t="e">
        <f>MEDIAN(#REF!)</f>
        <v>#REF!</v>
      </c>
      <c r="C3" s="21" t="e">
        <f>MEDIAN(#REF!)</f>
        <v>#REF!</v>
      </c>
    </row>
    <row r="4" spans="1:10" x14ac:dyDescent="0.2">
      <c r="A4" s="18" t="s">
        <v>8390</v>
      </c>
      <c r="B4" s="21" t="e">
        <f>_xlfn.STDEV.P(#REF!)</f>
        <v>#REF!</v>
      </c>
      <c r="C4" s="21" t="e">
        <f>_xlfn.STDEV.P(#REF!)</f>
        <v>#REF!</v>
      </c>
      <c r="G4">
        <v>1</v>
      </c>
      <c r="H4">
        <v>2</v>
      </c>
      <c r="I4">
        <v>3</v>
      </c>
      <c r="J4">
        <v>4</v>
      </c>
    </row>
    <row r="5" spans="1:10" x14ac:dyDescent="0.2">
      <c r="A5" s="18" t="s">
        <v>8391</v>
      </c>
      <c r="B5" s="21" t="e">
        <f>_xlfn.QUARTILE.EXC(#REF!, 3)</f>
        <v>#REF!</v>
      </c>
      <c r="C5" s="21" t="e">
        <f>_xlfn.QUARTILE.EXC(#REF!,3)</f>
        <v>#REF!</v>
      </c>
      <c r="D5" s="21"/>
    </row>
    <row r="6" spans="1:10" x14ac:dyDescent="0.2">
      <c r="A6" s="18" t="s">
        <v>8392</v>
      </c>
      <c r="B6" s="21" t="e">
        <f>_xlfn.QUARTILE.EXC(#REF!, 1)</f>
        <v>#REF!</v>
      </c>
      <c r="C6" s="21" t="e">
        <f>_xlfn.QUARTILE.EXC(#REF!,1)</f>
        <v>#REF!</v>
      </c>
      <c r="G6">
        <f>_xlfn.QUARTILE.EXC(G4:J4,3)</f>
        <v>3.75</v>
      </c>
      <c r="H6">
        <f>G6-G7</f>
        <v>2.5</v>
      </c>
    </row>
    <row r="7" spans="1:10" x14ac:dyDescent="0.2">
      <c r="A7" s="18" t="s">
        <v>8393</v>
      </c>
      <c r="B7" s="21" t="e">
        <f>B5-B6</f>
        <v>#REF!</v>
      </c>
      <c r="C7" s="21" t="e">
        <f>C5-C6</f>
        <v>#REF!</v>
      </c>
      <c r="G7">
        <f>_xlfn.QUARTILE.EXC(G4:J4,1)</f>
        <v>1.25</v>
      </c>
      <c r="H7">
        <f>G7+H6+G6+G8</f>
        <v>10</v>
      </c>
    </row>
    <row r="8" spans="1:10" x14ac:dyDescent="0.2">
      <c r="B8" s="21"/>
      <c r="G8">
        <f>AVERAGE(G4:J4)</f>
        <v>2.5</v>
      </c>
      <c r="H8" s="23">
        <f>_xlfn.STDEV.P(G4:J4)</f>
        <v>1.1180339887498949</v>
      </c>
    </row>
    <row r="11" spans="1:10" x14ac:dyDescent="0.2">
      <c r="A11" s="18" t="s">
        <v>8388</v>
      </c>
      <c r="B11" s="21" t="e">
        <f>AVERAGE(#REF!)</f>
        <v>#REF!</v>
      </c>
      <c r="C11" s="21" t="e">
        <f>AVERAGE(#REF!)</f>
        <v>#REF!</v>
      </c>
    </row>
    <row r="12" spans="1:10" x14ac:dyDescent="0.2">
      <c r="A12" s="18" t="s">
        <v>8389</v>
      </c>
      <c r="B12" s="21" t="e">
        <f>MEDIAN(#REF!)</f>
        <v>#REF!</v>
      </c>
      <c r="C12" s="21" t="e">
        <f>MEDIAN(#REF!)</f>
        <v>#REF!</v>
      </c>
    </row>
    <row r="13" spans="1:10" x14ac:dyDescent="0.2">
      <c r="A13" s="18" t="s">
        <v>8397</v>
      </c>
      <c r="B13" s="21" t="e">
        <f>STDEV(#REF!)</f>
        <v>#REF!</v>
      </c>
      <c r="C13" s="21" t="e">
        <f>STDEV(#REF!)</f>
        <v>#REF!</v>
      </c>
    </row>
    <row r="14" spans="1:10" x14ac:dyDescent="0.2">
      <c r="A14" s="18" t="s">
        <v>8394</v>
      </c>
      <c r="B14" s="21" t="e">
        <f>_xlfn.QUARTILE.EXC(#REF!,3)</f>
        <v>#REF!</v>
      </c>
      <c r="C14" s="21" t="e">
        <f>_xlfn.QUARTILE.EXC(#REF!,3)</f>
        <v>#REF!</v>
      </c>
    </row>
    <row r="15" spans="1:10" x14ac:dyDescent="0.2">
      <c r="A15" s="18" t="s">
        <v>8395</v>
      </c>
      <c r="B15" s="21" t="e">
        <f>_xlfn.QUARTILE.EXC(#REF!,1)</f>
        <v>#REF!</v>
      </c>
      <c r="C15" s="21" t="e">
        <f>_xlfn.QUARTILE.EXC(#REF!,1)</f>
        <v>#REF!</v>
      </c>
    </row>
    <row r="16" spans="1:10" x14ac:dyDescent="0.2">
      <c r="A16" s="18" t="s">
        <v>8396</v>
      </c>
      <c r="B16" s="21" t="e">
        <f>B14-B15</f>
        <v>#REF!</v>
      </c>
      <c r="C16" s="21" t="e">
        <f>C14-C15</f>
        <v>#REF!</v>
      </c>
    </row>
    <row r="17" spans="2:3" x14ac:dyDescent="0.2">
      <c r="B17" s="21"/>
      <c r="C17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7C05-3AD8-D04D-B0A4-CD2BC1E2893B}">
  <dimension ref="A1:D6"/>
  <sheetViews>
    <sheetView workbookViewId="0">
      <selection activeCell="B30" sqref="B30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18" customFormat="1" x14ac:dyDescent="0.2">
      <c r="A1" s="18" t="s">
        <v>8380</v>
      </c>
      <c r="B1" s="18" t="s">
        <v>8381</v>
      </c>
      <c r="C1" s="18" t="s">
        <v>8382</v>
      </c>
      <c r="D1" s="18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E727-7555-1844-8629-0A30E33BCB4F}">
  <dimension ref="A1:F18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7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7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7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7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7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7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7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7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7" t="s">
        <v>8371</v>
      </c>
      <c r="C15">
        <v>50</v>
      </c>
      <c r="E15">
        <v>65</v>
      </c>
      <c r="F15">
        <v>115</v>
      </c>
    </row>
    <row r="16" spans="1:6" x14ac:dyDescent="0.2">
      <c r="A16" s="17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7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7" t="s">
        <v>8362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E5ECA-991F-4246-86B6-25FA2523E2E2}">
  <dimension ref="A1:F6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8323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3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4DE71-729D-C741-B9AD-772665D8C33F}">
  <dimension ref="A1:E7"/>
  <sheetViews>
    <sheetView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8326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13" t="s">
        <v>8362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 </vt:lpstr>
      <vt:lpstr>Theater Outcome by Launch Date</vt:lpstr>
      <vt:lpstr>Kickstarter</vt:lpstr>
      <vt:lpstr>Descriptive Statistics</vt:lpstr>
      <vt:lpstr>Edinburgh Research</vt:lpstr>
      <vt:lpstr>Outcomes Based on Lauch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Rebeca Perez</cp:lastModifiedBy>
  <dcterms:created xsi:type="dcterms:W3CDTF">2017-04-20T15:17:24Z</dcterms:created>
  <dcterms:modified xsi:type="dcterms:W3CDTF">2022-12-06T00:06:14Z</dcterms:modified>
</cp:coreProperties>
</file>