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RPA_Repository_SELFRPA\LGEIL\Animesh.singh\India_LGEIL_Daily-Reports-of-GERP-GMRP_self\"/>
    </mc:Choice>
  </mc:AlternateContent>
  <bookViews>
    <workbookView xWindow="0" yWindow="0" windowWidth="15525" windowHeight="7035" firstSheet="2" activeTab="2"/>
  </bookViews>
  <sheets>
    <sheet name="Scratchpad" sheetId="6" r:id="rId1"/>
    <sheet name="Date" sheetId="1" r:id="rId2"/>
    <sheet name="Text" sheetId="3" r:id="rId3"/>
    <sheet name="Number" sheetId="4" r:id="rId4"/>
    <sheet name="File" sheetId="5" r:id="rId5"/>
    <sheet name="Self RPA" sheetId="7" r:id="rId6"/>
    <sheet name="About the Project Notebook" sheetId="2" r:id="rId7"/>
  </sheets>
  <definedNames>
    <definedName name="_A1">Scratchpad!$A$1</definedName>
    <definedName name="_A2">Scratchpad!$A$2</definedName>
    <definedName name="_A3">Scratchpad!$A$3</definedName>
    <definedName name="aaa">File!#REF!</definedName>
    <definedName name="cc_mail">Text!$B$8</definedName>
    <definedName name="CleanNumber">Number!$B$5</definedName>
    <definedName name="Contains">Text!#REF!</definedName>
    <definedName name="DailyReceivngF">File!$B$5</definedName>
    <definedName name="dailyResultf">File!$B$8</definedName>
    <definedName name="Date_Input">Date!$B$4</definedName>
    <definedName name="DatePlusDays">Date!$B$8</definedName>
    <definedName name="DatePlusWorkingDays">Date!$B$9</definedName>
    <definedName name="DateText">Date!$B$19</definedName>
    <definedName name="Days">Date!$B$7</definedName>
    <definedName name="FileExtension">File!#REF!</definedName>
    <definedName name="FileName">File!#REF!</definedName>
    <definedName name="FileNameNoExtension">File!#REF!</definedName>
    <definedName name="FileSaveAsExcel">'Self RPA'!$B$15</definedName>
    <definedName name="FileSaveAsWord">'Self RPA'!$B$16</definedName>
    <definedName name="FirstName">Text!#REF!</definedName>
    <definedName name="Folder">File!#REF!</definedName>
    <definedName name="Footer">'Self RPA'!$B$18</definedName>
    <definedName name="FullFileName_Input">File!#REF!</definedName>
    <definedName name="Int">Number!$B$6</definedName>
    <definedName name="InTransitF">File!$B$6</definedName>
    <definedName name="InvenotryPOf">File!$B$12</definedName>
    <definedName name="ItemMASTERF">File!$B$13</definedName>
    <definedName name="LastMonthEndDate">Date!$C$14</definedName>
    <definedName name="LastMonthStartDate">Date!$B$14</definedName>
    <definedName name="LastName">Text!#REF!</definedName>
    <definedName name="LastWeekFriday">Date!$C$13</definedName>
    <definedName name="LastWeekMonday">Date!$B$13</definedName>
    <definedName name="LastWeekSunday">Date!$D$13</definedName>
    <definedName name="Length">Text!#REF!</definedName>
    <definedName name="LowerCase">Text!#REF!</definedName>
    <definedName name="mailDocsF">File!$B$14</definedName>
    <definedName name="ManageScheduleF">File!$B$10</definedName>
    <definedName name="MVAitembalancef">File!$B$11</definedName>
    <definedName name="Number_Input">Number!$B$4</definedName>
    <definedName name="NumberText_Input">Number!$B$11</definedName>
    <definedName name="OnhandF">File!$B$7</definedName>
    <definedName name="OTIdataf">File!$B$9</definedName>
    <definedName name="PrcessOwner">'Self RPA'!$B$19</definedName>
    <definedName name="PrcessOwnerMail">'Self RPA'!#REF!</definedName>
    <definedName name="PrcoessName">'Self RPA'!$B$21</definedName>
    <definedName name="preferred_date_format">Date!$B$6</definedName>
    <definedName name="ProcessFolder">'Self RPA'!$B$14</definedName>
    <definedName name="ProcessFolderBase">'Self RPA'!$B$13</definedName>
    <definedName name="ProcessFolderOwner">'Self RPA'!$B$12</definedName>
    <definedName name="ProcessOwnerMail">'Self RPA'!$B$20</definedName>
    <definedName name="ReformattedDate">Date!$B$31</definedName>
    <definedName name="ReformattedFileName">File!#REF!</definedName>
    <definedName name="ReformattedNumber">Number!$B$15</definedName>
    <definedName name="Replace">Text!#REF!</definedName>
    <definedName name="Result">Text!#REF!</definedName>
    <definedName name="root_folder">File!#REF!</definedName>
    <definedName name="rootfolder">File!$B$4</definedName>
    <definedName name="rootfolderPath">File!$B$3</definedName>
    <definedName name="Search">Text!#REF!</definedName>
    <definedName name="self_mysystem">File!$B$17</definedName>
    <definedName name="sub_mail">Text!$B$7</definedName>
    <definedName name="Text_Input">Text!#REF!</definedName>
    <definedName name="ThisMonthFirstWorkingDay">Date!$B$15</definedName>
    <definedName name="ThisMonthLastWorkingDay">Date!$C$15</definedName>
    <definedName name="Today">Date!$B$12</definedName>
    <definedName name="toMail">Text!$B$6</definedName>
    <definedName name="Trimmed">Text!#REF!</definedName>
    <definedName name="TwoDecimals">Number!$B$7</definedName>
    <definedName name="UpperCase">Text!#REF!</definedName>
    <definedName name="YYYYMMDD">Date!$B$10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7" l="1"/>
  <c r="B9" i="7" l="1"/>
  <c r="B8" i="7"/>
  <c r="B12" i="7" l="1"/>
  <c r="B13" i="7" l="1"/>
  <c r="B11" i="7" l="1"/>
  <c r="B16" i="7" s="1"/>
  <c r="B14" i="7" l="1"/>
  <c r="D13" i="1"/>
  <c r="C13" i="1"/>
  <c r="F13" i="1" l="1"/>
  <c r="B30" i="1" l="1"/>
  <c r="F26" i="1"/>
  <c r="C15" i="1"/>
  <c r="B15" i="1"/>
  <c r="C14" i="1"/>
  <c r="B14" i="1"/>
  <c r="B13" i="1"/>
  <c r="B12" i="1"/>
  <c r="B15" i="7" l="1"/>
  <c r="B5" i="4" l="1"/>
  <c r="B7" i="4" s="1"/>
  <c r="B6" i="4" l="1"/>
  <c r="B15" i="4" l="1"/>
  <c r="B23" i="1" l="1"/>
  <c r="B4" i="1"/>
  <c r="C23" i="1" l="1"/>
  <c r="D23" i="1" s="1"/>
  <c r="B26" i="1"/>
  <c r="B8" i="1"/>
  <c r="B9" i="1"/>
  <c r="B10" i="1"/>
  <c r="B24" i="1"/>
  <c r="B25" i="1" l="1"/>
  <c r="B28" i="1" s="1"/>
  <c r="B27" i="1"/>
  <c r="B31" i="1" s="1"/>
</calcChain>
</file>

<file path=xl/sharedStrings.xml><?xml version="1.0" encoding="utf-8"?>
<sst xmlns="http://schemas.openxmlformats.org/spreadsheetml/2006/main" count="124" uniqueCount="121">
  <si>
    <t>Last month's dates (First and Last)</t>
  </si>
  <si>
    <t>First / Last business day this month</t>
  </si>
  <si>
    <t>Number Operations</t>
  </si>
  <si>
    <t>Date Operations</t>
  </si>
  <si>
    <t>,</t>
  </si>
  <si>
    <t>123.456,78</t>
  </si>
  <si>
    <t>.</t>
  </si>
  <si>
    <t>YMD</t>
  </si>
  <si>
    <t>年</t>
  </si>
  <si>
    <t>月</t>
  </si>
  <si>
    <t>2008年12月31日 (水)</t>
  </si>
  <si>
    <t>日</t>
  </si>
  <si>
    <t>Date Format (YYYYMMDD)</t>
  </si>
  <si>
    <t>Last week's dates (Monday, Friday, Sunday)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</si>
  <si>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</si>
  <si>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</si>
  <si>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</si>
  <si>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</si>
  <si>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</si>
  <si>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</si>
  <si>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</si>
  <si>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</si>
  <si>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</si>
  <si>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</si>
  <si>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</si>
  <si>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</si>
  <si>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</si>
  <si>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</si>
  <si>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</si>
  <si>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</si>
  <si>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</si>
  <si>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</si>
  <si>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</si>
  <si>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</si>
  <si>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</si>
  <si>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</si>
  <si>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</si>
  <si>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Text Operations</t>
  </si>
  <si>
    <t>Days</t>
  </si>
  <si>
    <t>Date plus a number of days</t>
  </si>
  <si>
    <t>Date plus a number of working days</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</si>
  <si>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</si>
  <si>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</si>
  <si>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</si>
  <si>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</si>
  <si>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</si>
  <si>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</si>
  <si>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</si>
  <si>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</si>
  <si>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</si>
  <si>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</si>
  <si>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</si>
  <si>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</si>
  <si>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</si>
  <si>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</si>
  <si>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</si>
  <si>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</si>
  <si>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 xml:space="preserve">   Output Date Format</t>
  </si>
  <si>
    <t>Formulas for working with dates
Note: All dates are formatted using TEXT() to avoid formatting issues that can occur due to differences in formatting preferences</t>
  </si>
  <si>
    <t>yyyymmdd</t>
  </si>
  <si>
    <t>Self RPA Configuration</t>
  </si>
  <si>
    <t>Process configurations</t>
  </si>
  <si>
    <t>Process name</t>
  </si>
  <si>
    <t>Organization</t>
  </si>
  <si>
    <t>Process base</t>
  </si>
  <si>
    <t>Process name(normalized)</t>
  </si>
  <si>
    <t>Process User Name Folder</t>
    <phoneticPr fontId="18" type="noConversion"/>
  </si>
  <si>
    <t>Precess Group Folder</t>
    <phoneticPr fontId="18" type="noConversion"/>
  </si>
  <si>
    <t>Process day folder</t>
    <phoneticPr fontId="18" type="noConversion"/>
  </si>
  <si>
    <t>Process Folder</t>
    <phoneticPr fontId="18" type="noConversion"/>
  </si>
  <si>
    <t>FileSaveAsWord</t>
    <phoneticPr fontId="18" type="noConversion"/>
  </si>
  <si>
    <t>Process Folder Base</t>
  </si>
  <si>
    <t>Process Folder Owner</t>
  </si>
  <si>
    <t>FileSaveAsExcel</t>
  </si>
  <si>
    <t>Process owner</t>
  </si>
  <si>
    <t>Y</t>
    <phoneticPr fontId="18" type="noConversion"/>
  </si>
  <si>
    <t>Footer(do not edit)</t>
    <phoneticPr fontId="18" type="noConversion"/>
  </si>
  <si>
    <t>D:\RPA_Repository_SELFRPA</t>
    <phoneticPr fontId="18" type="noConversion"/>
  </si>
  <si>
    <t>Process Owner</t>
    <phoneticPr fontId="18" type="noConversion"/>
  </si>
  <si>
    <t>Process Owner mail</t>
    <phoneticPr fontId="18" type="noConversion"/>
  </si>
  <si>
    <t>Process Name</t>
    <phoneticPr fontId="18" type="noConversion"/>
  </si>
  <si>
    <t>Root folder name</t>
    <phoneticPr fontId="18" type="noConversion"/>
  </si>
  <si>
    <t>GERP-Onhand folder</t>
    <phoneticPr fontId="18" type="noConversion"/>
  </si>
  <si>
    <t>GERP-In-Transit folder</t>
    <phoneticPr fontId="18" type="noConversion"/>
  </si>
  <si>
    <t>GERP-Daily receiving data folder</t>
    <phoneticPr fontId="18" type="noConversion"/>
  </si>
  <si>
    <t>GERP-daily result folder</t>
    <phoneticPr fontId="18" type="noConversion"/>
  </si>
  <si>
    <t xml:space="preserve">GERP-Manage schedule folder </t>
    <phoneticPr fontId="18" type="noConversion"/>
  </si>
  <si>
    <t>GERP-OTI DATA folder</t>
    <phoneticPr fontId="18" type="noConversion"/>
  </si>
  <si>
    <t>GMRP-MVA ITEM BALANCE FOLDER</t>
    <phoneticPr fontId="18" type="noConversion"/>
  </si>
  <si>
    <t>GMRPINVENTORY PO INQUIRY</t>
    <phoneticPr fontId="18" type="noConversion"/>
  </si>
  <si>
    <t>GMRP-ITEM MASTER INQUIRY</t>
    <phoneticPr fontId="18" type="noConversion"/>
  </si>
  <si>
    <t>Receiving Data</t>
    <phoneticPr fontId="18" type="noConversion"/>
  </si>
  <si>
    <t>IN-TRANSIT DATA</t>
    <phoneticPr fontId="18" type="noConversion"/>
  </si>
  <si>
    <t>ON-HAND DATA</t>
    <phoneticPr fontId="18" type="noConversion"/>
  </si>
  <si>
    <t>Results-Daily</t>
    <phoneticPr fontId="18" type="noConversion"/>
  </si>
  <si>
    <t>OTI DATA</t>
    <phoneticPr fontId="18" type="noConversion"/>
  </si>
  <si>
    <t>manage schedule receipt data</t>
    <phoneticPr fontId="18" type="noConversion"/>
  </si>
  <si>
    <t>MVA ITEM BALANCE</t>
  </si>
  <si>
    <t>ITEM MASTER INQUIRY</t>
    <phoneticPr fontId="18" type="noConversion"/>
  </si>
  <si>
    <t>Inventory PO Inquiry</t>
    <phoneticPr fontId="18" type="noConversion"/>
  </si>
  <si>
    <t>data</t>
    <phoneticPr fontId="18" type="noConversion"/>
  </si>
  <si>
    <t>root folder path</t>
    <phoneticPr fontId="18" type="noConversion"/>
  </si>
  <si>
    <t>mail-documents-folder</t>
    <phoneticPr fontId="18" type="noConversion"/>
  </si>
  <si>
    <t>Mail Documents</t>
    <phoneticPr fontId="18" type="noConversion"/>
  </si>
  <si>
    <t>Mail Activity Config</t>
    <phoneticPr fontId="18" type="noConversion"/>
  </si>
  <si>
    <t>TO_mail</t>
    <phoneticPr fontId="18" type="noConversion"/>
  </si>
  <si>
    <t>subjecct_mail</t>
    <phoneticPr fontId="18" type="noConversion"/>
  </si>
  <si>
    <t>cc_mail</t>
    <phoneticPr fontId="18" type="noConversion"/>
  </si>
  <si>
    <t>akshay96.taru@lge.com,dhiraj.kakde@lgepartner.com,yogesh.patil@lgepartner.com,rushikesh97.sonawane@lge.com,prajwal.niphade@lgepartner.com,jayant.chapke@lge.com,ajinkya.kale@lge.com,kunal.shroff@lge.com,omkar.sawant@lgepartner.com,aniket.gandhi@lge.com,sumeet.bhandare@lge.com,akshay.deshpande@lge.com,pranjali98.nagare@lgepartner.com,sagar99.shinkar@lge.com,manmohan.sharma@lge.com</t>
    <phoneticPr fontId="18" type="noConversion"/>
  </si>
  <si>
    <t>LGEIL</t>
    <phoneticPr fontId="18" type="noConversion"/>
  </si>
  <si>
    <t>Animesh Singh</t>
    <phoneticPr fontId="18" type="noConversion"/>
  </si>
  <si>
    <t>India_LGEIL_Daily-Reports-of-GERP-GMRP_self"</t>
    <phoneticPr fontId="18" type="noConversion"/>
  </si>
  <si>
    <t>akash.rai@lgepartner.com,pratibha.monga@lge.com,animesh.singh@lgepartner.com</t>
    <phoneticPr fontId="18" type="noConversion"/>
  </si>
  <si>
    <r>
      <rPr>
        <sz val="15"/>
        <color rgb="FF000000"/>
        <rFont val="Segoe UI"/>
        <family val="2"/>
      </rPr>
      <t>India_LGEIL_Daily-Reports-of-GERP-GMRP_self</t>
    </r>
    <phoneticPr fontId="18" type="noConversion"/>
  </si>
  <si>
    <t>self_mysystem</t>
  </si>
  <si>
    <t>animesh1.singh@lge.com</t>
  </si>
  <si>
    <t>Animesh.singh</t>
  </si>
  <si>
    <t>D:\</t>
  </si>
  <si>
    <t>D:\RPA_Repository_SELFRPA\LGEIL\Animesh.singh\India_LGEIL_Daily-Reports-of-GERP-GMRP_self</t>
  </si>
  <si>
    <t>sub_mail</t>
  </si>
  <si>
    <t>[2416-RPA_Result] Daily Reports of GERP GMRP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</si>
</sst>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23">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sz val="14"/>
      <color theme="1"/>
      <name val="Calibri"/>
      <family val="2"/>
      <scheme val="minor"/>
    </font>
    <font>
      <sz val="8"/>
      <name val="Calibri"/>
      <family val="3"/>
      <charset val="129"/>
      <scheme val="minor"/>
    </font>
    <font>
      <b/>
      <sz val="11"/>
      <color theme="1"/>
      <name val="Calibri"/>
      <family val="3"/>
      <charset val="129"/>
      <scheme val="minor"/>
    </font>
    <font>
      <sz val="11"/>
      <color rgb="FFFF0000"/>
      <name val="Calibri"/>
      <family val="2"/>
      <scheme val="minor"/>
    </font>
    <font>
      <sz val="10"/>
      <color rgb="FF000000"/>
      <name val="Segoe UI"/>
      <family val="2"/>
    </font>
    <font>
      <sz val="15"/>
      <color rgb="FF000000"/>
      <name val="Segoe UI"/>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0" tint="-0.14999847407452621"/>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64">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1" xfId="0" applyBorder="1" applyAlignment="1">
      <alignment horizontal="left" indent="1"/>
    </xf>
    <xf numFmtId="0" fontId="0" fillId="0" borderId="9" xfId="0" applyBorder="1" applyAlignment="1">
      <alignment horizontal="left" indent="1"/>
    </xf>
    <xf numFmtId="0" fontId="0" fillId="0" borderId="1" xfId="0" applyFont="1" applyBorder="1" applyAlignment="1">
      <alignment horizontal="left" indent="1"/>
    </xf>
    <xf numFmtId="0" fontId="0" fillId="0" borderId="0" xfId="0"/>
    <xf numFmtId="0" fontId="0" fillId="0" borderId="2" xfId="0" applyBorder="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0" fillId="9" borderId="2" xfId="0" applyFill="1" applyBorder="1"/>
    <xf numFmtId="0" fontId="17" fillId="5" borderId="10" xfId="0" applyFont="1" applyFill="1" applyBorder="1"/>
    <xf numFmtId="0" fontId="0" fillId="0" borderId="1" xfId="0" applyFill="1" applyBorder="1" applyAlignment="1">
      <alignment horizontal="left" indent="1"/>
    </xf>
    <xf numFmtId="0" fontId="0" fillId="0" borderId="3" xfId="0" applyFill="1" applyBorder="1" applyAlignment="1">
      <alignment horizontal="left" indent="1"/>
    </xf>
    <xf numFmtId="0" fontId="19" fillId="9" borderId="2" xfId="0" applyFont="1" applyFill="1" applyBorder="1"/>
    <xf numFmtId="0" fontId="19" fillId="9" borderId="5" xfId="0" applyFont="1" applyFill="1" applyBorder="1"/>
    <xf numFmtId="0" fontId="0" fillId="9" borderId="20" xfId="0" applyFill="1" applyBorder="1" applyAlignment="1">
      <alignment horizontal="left" indent="1"/>
    </xf>
    <xf numFmtId="0" fontId="0" fillId="9" borderId="21" xfId="0" applyFill="1" applyBorder="1"/>
    <xf numFmtId="0" fontId="0" fillId="9" borderId="22" xfId="0" applyFill="1" applyBorder="1" applyAlignment="1">
      <alignment horizontal="left" indent="1"/>
    </xf>
    <xf numFmtId="0" fontId="0" fillId="9" borderId="24" xfId="0" applyFill="1" applyBorder="1" applyAlignment="1">
      <alignment horizontal="left" indent="1"/>
    </xf>
    <xf numFmtId="0" fontId="10" fillId="5" borderId="23" xfId="9" applyFill="1" applyBorder="1"/>
    <xf numFmtId="0" fontId="20" fillId="0" borderId="0" xfId="5" applyFont="1" applyFill="1" applyAlignment="1">
      <alignment horizontal="left" vertical="top" wrapText="1"/>
    </xf>
    <xf numFmtId="0" fontId="10" fillId="0" borderId="0" xfId="9"/>
    <xf numFmtId="0" fontId="10" fillId="5" borderId="2" xfId="9" applyFill="1" applyBorder="1"/>
    <xf numFmtId="0" fontId="21" fillId="0" borderId="0" xfId="0" quotePrefix="1" applyFont="1"/>
    <xf numFmtId="0" fontId="13" fillId="5" borderId="25" xfId="9" quotePrefix="1" applyFont="1" applyFill="1" applyBorder="1"/>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0" fillId="9" borderId="0" xfId="0" applyFill="1" applyBorder="1" applyAlignment="1">
      <alignment horizontal="left" indent="1"/>
    </xf>
  </cellXfs>
  <cellStyles count="45">
    <cellStyle name="Bottom Border" xfId="16"/>
    <cellStyle name="Bottom Green Border" xfId="17"/>
    <cellStyle name="Comma" xfId="1" builtinId="3"/>
    <cellStyle name="Comma 2" xfId="44"/>
    <cellStyle name="Currency 2" xfId="40"/>
    <cellStyle name="Currency 2 2" xfId="42"/>
    <cellStyle name="Currency 3" xfId="11"/>
    <cellStyle name="Date" xfId="18"/>
    <cellStyle name="Date 2" xfId="39"/>
    <cellStyle name="Followed Hyperlink" xfId="10" builtinId="9" customBuiltin="1"/>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Hyperlink" xfId="9" builtinId="8" customBuiltin="1"/>
    <cellStyle name="Left Border" xfId="21"/>
    <cellStyle name="Left Bottom Green Border" xfId="22"/>
    <cellStyle name="Left Green Border" xfId="23"/>
    <cellStyle name="Normal" xfId="0" builtinId="0" customBuiltin="1"/>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657225</xdr:colOff>
      <xdr:row>0</xdr:row>
      <xdr:rowOff>209550</xdr:rowOff>
    </xdr:from>
    <xdr:to>
      <xdr:col>6</xdr:col>
      <xdr:colOff>228600</xdr:colOff>
      <xdr:row>6</xdr:row>
      <xdr:rowOff>47625</xdr:rowOff>
    </xdr:to>
    <xdr:sp macro="" textlink="">
      <xdr:nvSpPr>
        <xdr:cNvPr id="2" name="모서리가 둥근 사각형 설명선 1"/>
        <xdr:cNvSpPr/>
      </xdr:nvSpPr>
      <xdr:spPr>
        <a:xfrm>
          <a:off x="8686800" y="209550"/>
          <a:ext cx="2809875" cy="1181100"/>
        </a:xfrm>
        <a:prstGeom prst="wedgeRoundRectCallout">
          <a:avLst>
            <a:gd name="adj1" fmla="val -169601"/>
            <a:gd name="adj2" fmla="val 10081"/>
            <a:gd name="adj3" fmla="val 16667"/>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Fill out the details of your automation in</a:t>
          </a:r>
          <a:r>
            <a:rPr lang="en-US" sz="1100" baseline="0">
              <a:solidFill>
                <a:sysClr val="windowText" lastClr="000000"/>
              </a:solidFill>
            </a:rPr>
            <a:t> here</a:t>
          </a:r>
        </a:p>
        <a:p>
          <a:pPr algn="l"/>
          <a:r>
            <a:rPr lang="en-US" sz="1100" baseline="0">
              <a:solidFill>
                <a:sysClr val="windowText" lastClr="000000"/>
              </a:solidFill>
            </a:rPr>
            <a:t>- </a:t>
          </a:r>
          <a:r>
            <a:rPr lang="en-US" sz="1100" b="1" u="sng" baseline="0">
              <a:solidFill>
                <a:sysClr val="windowText" lastClr="000000"/>
              </a:solidFill>
            </a:rPr>
            <a:t>Process owner</a:t>
          </a:r>
          <a:r>
            <a:rPr lang="en-US" sz="1100" baseline="0">
              <a:solidFill>
                <a:sysClr val="windowText" lastClr="000000"/>
              </a:solidFill>
            </a:rPr>
            <a:t> : Add your email account (eg, david.park)</a:t>
          </a:r>
        </a:p>
      </xdr:txBody>
    </xdr:sp>
    <xdr:clientData/>
  </xdr:twoCellAnchor>
  <xdr:twoCellAnchor>
    <xdr:from>
      <xdr:col>2</xdr:col>
      <xdr:colOff>676275</xdr:colOff>
      <xdr:row>16</xdr:row>
      <xdr:rowOff>95250</xdr:rowOff>
    </xdr:from>
    <xdr:to>
      <xdr:col>6</xdr:col>
      <xdr:colOff>247650</xdr:colOff>
      <xdr:row>22</xdr:row>
      <xdr:rowOff>95250</xdr:rowOff>
    </xdr:to>
    <xdr:sp macro="" textlink="">
      <xdr:nvSpPr>
        <xdr:cNvPr id="3" name="모서리가 둥근 사각형 설명선 2"/>
        <xdr:cNvSpPr/>
      </xdr:nvSpPr>
      <xdr:spPr>
        <a:xfrm>
          <a:off x="10934700" y="3638550"/>
          <a:ext cx="3267075" cy="1276350"/>
        </a:xfrm>
        <a:prstGeom prst="wedgeRoundRectCallout">
          <a:avLst>
            <a:gd name="adj1" fmla="val -169601"/>
            <a:gd name="adj2" fmla="val 10081"/>
            <a:gd name="adj3" fmla="val 16667"/>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a:solidFill>
                <a:schemeClr val="tx1"/>
              </a:solidFill>
              <a:effectLst/>
              <a:latin typeface="+mn-lt"/>
              <a:ea typeface="+mn-ea"/>
              <a:cs typeface="+mn-cs"/>
            </a:rPr>
            <a:t>Fill out the details of your automation in</a:t>
          </a:r>
          <a:r>
            <a:rPr lang="en-US" sz="1100" baseline="0">
              <a:solidFill>
                <a:schemeClr val="tx1"/>
              </a:solidFill>
              <a:effectLst/>
              <a:latin typeface="+mn-lt"/>
              <a:ea typeface="+mn-ea"/>
              <a:cs typeface="+mn-cs"/>
            </a:rPr>
            <a:t> here</a:t>
          </a:r>
          <a:endParaRPr lang="en-GB">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xmlns=""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xmlns=""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ash.rai@lgepartner.com,pratibha.monga@lge.com,animesh.singh@lgepartner.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animesh1.singh@lge.com" TargetMode="External"/><Relationship Id="rId2" Type="http://schemas.openxmlformats.org/officeDocument/2006/relationships/hyperlink" Target="mailto:animesh.singh@lgepartner.com" TargetMode="External"/><Relationship Id="rId1" Type="http://schemas.openxmlformats.org/officeDocument/2006/relationships/hyperlink" Target="mailto:animesh.singh@lgepartner.com"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C28" sqref="C28"/>
    </sheetView>
  </sheetViews>
  <sheetFormatPr defaultRowHeight="15"/>
  <cols>
    <col min="1" max="1" width="29.7109375" customWidth="1"/>
    <col min="2" max="2" width="23.5703125" customWidth="1"/>
  </cols>
  <sheetData>
    <row r="1" spans="1:1">
      <c r="A1" s="21"/>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topLeftCell="A16" workbookViewId="0">
      <selection activeCell="B13" sqref="B13"/>
    </sheetView>
  </sheetViews>
  <sheetFormatPr defaultRowHeight="15"/>
  <cols>
    <col min="1" max="1" width="41.5703125" customWidth="1"/>
    <col min="2" max="2" width="17.7109375" customWidth="1"/>
    <col min="3" max="4" width="12.42578125" customWidth="1"/>
    <col min="6" max="6" width="17.7109375" bestFit="1" customWidth="1"/>
    <col min="7" max="9" width="14.42578125" customWidth="1"/>
  </cols>
  <sheetData>
    <row r="1" spans="1:6" ht="18.75">
      <c r="A1" s="60" t="s">
        <v>3</v>
      </c>
      <c r="B1" s="60"/>
      <c r="C1" s="60"/>
      <c r="D1" s="60"/>
      <c r="E1" s="34"/>
      <c r="F1" s="34"/>
    </row>
    <row r="2" spans="1:6" s="19" customFormat="1" ht="51" customHeight="1">
      <c r="A2" s="61" t="s">
        <v>58</v>
      </c>
      <c r="B2" s="62"/>
      <c r="C2" s="62"/>
      <c r="D2" s="62"/>
      <c r="E2" s="34"/>
      <c r="F2" s="34"/>
    </row>
    <row r="3" spans="1:6">
      <c r="A3" s="1"/>
    </row>
    <row r="4" spans="1:6">
      <c r="A4" s="1" t="s">
        <v>24</v>
      </c>
      <c r="B4" s="2">
        <f ca="1">TODAY()</f>
        <v>45456</v>
      </c>
    </row>
    <row r="6" spans="1:6" s="19" customFormat="1">
      <c r="A6" s="19" t="s">
        <v>56</v>
      </c>
      <c r="B6" s="19" t="s">
        <v>59</v>
      </c>
    </row>
    <row r="7" spans="1:6" s="19" customFormat="1">
      <c r="A7" s="19" t="s">
        <v>38</v>
      </c>
      <c r="B7" s="19">
        <v>7</v>
      </c>
    </row>
    <row r="8" spans="1:6" s="19" customFormat="1">
      <c r="A8" s="19" t="s">
        <v>39</v>
      </c>
      <c r="B8" s="35" t="str">
        <f ca="1">TEXT(Date_Input+Days, preferred_date_format)</f>
        <v>20240620</v>
      </c>
    </row>
    <row r="9" spans="1:6" s="19" customFormat="1">
      <c r="A9" s="19" t="s">
        <v>40</v>
      </c>
      <c r="B9" s="35" t="str">
        <f ca="1">TEXT(WORKDAY(Date_Input, Days),preferred_date_format)</f>
        <v>20240624</v>
      </c>
    </row>
    <row r="10" spans="1:6">
      <c r="A10" t="s">
        <v>12</v>
      </c>
      <c r="B10" s="36" t="str">
        <f ca="1">TEXT(Date_Input,"YYYYMMDD")</f>
        <v>20240613</v>
      </c>
    </row>
    <row r="11" spans="1:6" s="19" customFormat="1"/>
    <row r="12" spans="1:6">
      <c r="A12" t="s">
        <v>23</v>
      </c>
      <c r="B12" s="35" t="str">
        <f ca="1">TEXT(TODAY(), preferred_date_format)</f>
        <v>20240613</v>
      </c>
    </row>
    <row r="13" spans="1:6">
      <c r="A13" t="s">
        <v>13</v>
      </c>
      <c r="B13" s="35" t="str">
        <f ca="1">TEXT(TODAY()-WEEKDAY(TODAY(),2)-6, preferred_date_format)</f>
        <v>20240603</v>
      </c>
      <c r="C13" s="35" t="str">
        <f ca="1">TEXT(TODAY()-WEEKDAY(TODAY(),2)-6+4, preferred_date_format)</f>
        <v>20240607</v>
      </c>
      <c r="D13" s="37" t="str">
        <f ca="1">TEXT(TODAY()-WEEKDAY(TODAY(),2), preferred_date_format)</f>
        <v>20240609</v>
      </c>
      <c r="F13">
        <f ca="1">WEEKDAY(TODAY(),2)</f>
        <v>4</v>
      </c>
    </row>
    <row r="14" spans="1:6">
      <c r="A14" t="s">
        <v>0</v>
      </c>
      <c r="B14" s="35" t="str">
        <f ca="1">TEXT(DATE(YEAR(TODAY()), MONTH(TODAY())-1, 1), preferred_date_format)</f>
        <v>20240501</v>
      </c>
      <c r="C14" s="35" t="str">
        <f ca="1">TEXT(DATE(YEAR(TODAY()), MONTH(TODAY()), 0), preferred_date_format)</f>
        <v>20240531</v>
      </c>
    </row>
    <row r="15" spans="1:6">
      <c r="A15" t="s">
        <v>1</v>
      </c>
      <c r="B15" s="35" t="str">
        <f ca="1">TEXT(WORKDAY(DATE(YEAR(TODAY()),MONTH(TODAY()),1)-1,1), preferred_date_format)</f>
        <v>20240603</v>
      </c>
      <c r="C15" s="35" t="str">
        <f ca="1">TEXT(WORKDAY(DATE(YEAR(TODAY()),MONTH(TODAY())+1,1),-1), preferred_date_format)</f>
        <v>20240628</v>
      </c>
    </row>
    <row r="16" spans="1:6" ht="15.75" thickBot="1"/>
    <row r="17" spans="1:6" ht="15.75" thickBot="1">
      <c r="A17" s="57" t="s">
        <v>15</v>
      </c>
      <c r="B17" s="58"/>
      <c r="C17" s="58"/>
      <c r="D17" s="59"/>
    </row>
    <row r="18" spans="1:6">
      <c r="A18" s="12" t="s">
        <v>16</v>
      </c>
      <c r="B18" s="6"/>
      <c r="C18" s="6"/>
      <c r="D18" s="7"/>
    </row>
    <row r="19" spans="1:6">
      <c r="A19" s="13" t="s">
        <v>17</v>
      </c>
      <c r="B19" s="55" t="s">
        <v>10</v>
      </c>
      <c r="C19" s="55"/>
      <c r="D19" s="56"/>
    </row>
    <row r="20" spans="1:6">
      <c r="A20" s="13" t="s">
        <v>20</v>
      </c>
      <c r="B20" s="5" t="s">
        <v>8</v>
      </c>
      <c r="C20" s="6" t="s">
        <v>9</v>
      </c>
      <c r="D20" s="7" t="s">
        <v>11</v>
      </c>
    </row>
    <row r="21" spans="1:6">
      <c r="A21" s="13" t="s">
        <v>21</v>
      </c>
      <c r="B21" s="6" t="s">
        <v>7</v>
      </c>
      <c r="C21" s="6"/>
      <c r="D21" s="7"/>
    </row>
    <row r="22" spans="1:6">
      <c r="A22" s="14" t="s">
        <v>18</v>
      </c>
      <c r="B22" s="6"/>
      <c r="C22" s="6"/>
      <c r="D22" s="7"/>
    </row>
    <row r="23" spans="1:6">
      <c r="A23" s="13" t="s">
        <v>25</v>
      </c>
      <c r="B23" s="6" t="str">
        <f>LEFT(B19, FIND(B20, B19)-1)</f>
        <v>2008</v>
      </c>
      <c r="C23" s="6" t="str">
        <f>RIGHT(B19, LEN(B19)-LEN(B23)-1)</f>
        <v>12月31日 (水)</v>
      </c>
      <c r="D23" s="7" t="str">
        <f>IF(D20&lt;&gt;"", LEFT(C23, FIND(D20, C23)-1), C23)</f>
        <v>12月31</v>
      </c>
    </row>
    <row r="24" spans="1:6">
      <c r="A24" s="13" t="s">
        <v>26</v>
      </c>
      <c r="B24" s="6" t="str">
        <f>LEFT(C23, FIND(C20, C23)-1)</f>
        <v>12</v>
      </c>
      <c r="C24" s="6"/>
      <c r="D24" s="7"/>
    </row>
    <row r="25" spans="1:6">
      <c r="A25" s="13" t="s">
        <v>27</v>
      </c>
      <c r="B25" s="6" t="str">
        <f>RIGHT(D23, LEN(D23)-LEN(B24)-1)</f>
        <v>31</v>
      </c>
      <c r="C25" s="6"/>
      <c r="D25" s="7"/>
    </row>
    <row r="26" spans="1:6">
      <c r="A26" s="13" t="s">
        <v>28</v>
      </c>
      <c r="B26" s="6" t="str">
        <f>IF(FIND("Y", B21) = 1, B23, IF(FIND("Y", B21) = 2, B24, B25))</f>
        <v>2008</v>
      </c>
      <c r="C26" s="6"/>
      <c r="D26" s="7"/>
      <c r="F26">
        <f>FIND("Y", B21)</f>
        <v>1</v>
      </c>
    </row>
    <row r="27" spans="1:6">
      <c r="A27" s="13" t="s">
        <v>29</v>
      </c>
      <c r="B27" s="6" t="str">
        <f>IF(FIND("M", B21) = 1, B23, IF(FIND("M", B21) = 2, B24, B25))</f>
        <v>12</v>
      </c>
      <c r="C27" s="6"/>
      <c r="D27" s="7"/>
    </row>
    <row r="28" spans="1:6">
      <c r="A28" s="13" t="s">
        <v>30</v>
      </c>
      <c r="B28" s="6" t="str">
        <f>IF(FIND("D", B21) = 1, B23, IF(FIND("D", B21) = 2, B24, B25))</f>
        <v>31</v>
      </c>
      <c r="C28" s="6"/>
      <c r="D28" s="7"/>
    </row>
    <row r="29" spans="1:6">
      <c r="A29" s="14" t="s">
        <v>19</v>
      </c>
      <c r="B29" s="6"/>
      <c r="C29" s="6"/>
      <c r="D29" s="7"/>
    </row>
    <row r="30" spans="1:6" s="19" customFormat="1">
      <c r="A30" s="38" t="s">
        <v>57</v>
      </c>
      <c r="B30" s="6" t="str">
        <f>preferred_date_format</f>
        <v>yyyymmdd</v>
      </c>
      <c r="C30" s="6"/>
      <c r="D30" s="20"/>
    </row>
    <row r="31" spans="1:6" ht="15.75" thickBot="1">
      <c r="A31" s="15" t="s">
        <v>22</v>
      </c>
      <c r="B31" s="8" t="str">
        <f>TEXT(DATE(B26, B27, B28), B30)</f>
        <v>20081231</v>
      </c>
      <c r="C31" s="9"/>
      <c r="D31" s="10"/>
    </row>
  </sheetData>
  <mergeCells count="4">
    <mergeCell ref="B19:D19"/>
    <mergeCell ref="A17:D17"/>
    <mergeCell ref="A1:D1"/>
    <mergeCell ref="A2:D2"/>
  </mergeCells>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tabSelected="1" workbookViewId="0">
      <selection activeCell="B7" sqref="B7"/>
    </sheetView>
  </sheetViews>
  <sheetFormatPr defaultRowHeight="1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19" customFormat="1" ht="18.75">
      <c r="A1" s="60" t="s">
        <v>37</v>
      </c>
      <c r="B1" s="60"/>
      <c r="C1" s="60"/>
      <c r="D1" s="60"/>
      <c r="E1" s="60"/>
      <c r="F1" s="60"/>
    </row>
    <row r="2" spans="1:6" s="3" customFormat="1" ht="15" customHeight="1">
      <c r="A2" s="61" t="s">
        <v>49</v>
      </c>
      <c r="B2" s="61"/>
      <c r="C2" s="61"/>
      <c r="D2" s="61"/>
      <c r="E2" s="61"/>
      <c r="F2" s="61"/>
    </row>
    <row r="4" spans="1:6">
      <c r="B4" t="s">
        <v>104</v>
      </c>
    </row>
    <row r="6" spans="1:6">
      <c r="A6" t="s">
        <v>105</v>
      </c>
      <c r="B6" s="51" t="s">
        <v>108</v>
      </c>
    </row>
    <row r="7" spans="1:6">
      <c r="A7" t="s">
        <v>106</v>
      </c>
      <c r="B7" t="s">
        <v>120</v>
      </c>
    </row>
    <row r="8" spans="1:6">
      <c r="A8" t="s">
        <v>107</v>
      </c>
      <c r="B8" s="51" t="s">
        <v>112</v>
      </c>
    </row>
  </sheetData>
  <mergeCells count="2">
    <mergeCell ref="A1:F1"/>
    <mergeCell ref="A2:F2"/>
  </mergeCells>
  <phoneticPr fontId="18" type="noConversion"/>
  <hyperlinks>
    <hyperlink ref="B6" display="akshay96.taru@lge.com,dhiraj.kakde@lgepartner.com,yogesh.patil@lgepartner.com,rushikesh97.sonawane@lge.com,prajwal.niphade@lgepartner.com,jayant.chapke@lge.com,ajinkya.kale@lge.com,kunal.shroff@lge.com,omkar.sawant@lgepartner.com,aniket.gandhi@lge.com,sum"/>
    <hyperlink ref="B8"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5"/>
  <sheetViews>
    <sheetView workbookViewId="0">
      <selection activeCell="B4" sqref="B4"/>
    </sheetView>
  </sheetViews>
  <sheetFormatPr defaultRowHeight="15"/>
  <cols>
    <col min="1" max="1" width="24.7109375" customWidth="1"/>
    <col min="2" max="2" width="25.7109375" customWidth="1"/>
    <col min="4" max="4" width="20.85546875" bestFit="1" customWidth="1"/>
    <col min="5" max="5" width="15.85546875" customWidth="1"/>
  </cols>
  <sheetData>
    <row r="1" spans="1:5" ht="18.75">
      <c r="A1" s="60" t="s">
        <v>2</v>
      </c>
      <c r="B1" s="60"/>
      <c r="C1" s="33"/>
      <c r="D1" s="33"/>
    </row>
    <row r="2" spans="1:5" ht="15" customHeight="1">
      <c r="A2" s="61" t="s">
        <v>50</v>
      </c>
      <c r="B2" s="61"/>
      <c r="C2" s="32"/>
      <c r="D2" s="32"/>
    </row>
    <row r="3" spans="1:5" s="19" customFormat="1">
      <c r="A3" s="32"/>
      <c r="B3" s="32"/>
      <c r="C3" s="32"/>
      <c r="D3" s="32"/>
    </row>
    <row r="4" spans="1:5">
      <c r="A4" t="s">
        <v>34</v>
      </c>
      <c r="B4" s="21">
        <v>3.1415929999999999</v>
      </c>
    </row>
    <row r="5" spans="1:5" s="19" customFormat="1">
      <c r="A5" s="19" t="s">
        <v>41</v>
      </c>
      <c r="B5" s="19">
        <f>VALUE(TRIM(SUBSTITUTE(SUBSTITUTE(SUBSTITUTE(Number_Input, CHAR(13), ""), CHAR(10), ""), CHAR(160), "")))</f>
        <v>3.1415929999999999</v>
      </c>
    </row>
    <row r="6" spans="1:5">
      <c r="A6" t="s">
        <v>35</v>
      </c>
      <c r="B6">
        <f>INT(CleanNumber)</f>
        <v>3</v>
      </c>
    </row>
    <row r="7" spans="1:5">
      <c r="A7" t="s">
        <v>36</v>
      </c>
      <c r="B7">
        <f>INT(CleanNumber*100)/100</f>
        <v>3.14</v>
      </c>
    </row>
    <row r="8" spans="1:5" ht="15.75" thickBot="1"/>
    <row r="9" spans="1:5" ht="15.75" thickBot="1">
      <c r="A9" s="57" t="s">
        <v>14</v>
      </c>
      <c r="B9" s="59"/>
    </row>
    <row r="10" spans="1:5">
      <c r="A10" s="12" t="s">
        <v>16</v>
      </c>
      <c r="B10" s="7"/>
    </row>
    <row r="11" spans="1:5">
      <c r="A11" s="13" t="s">
        <v>17</v>
      </c>
      <c r="B11" s="7" t="s">
        <v>5</v>
      </c>
    </row>
    <row r="12" spans="1:5">
      <c r="A12" s="13" t="s">
        <v>31</v>
      </c>
      <c r="B12" s="7" t="s">
        <v>4</v>
      </c>
      <c r="E12" s="4"/>
    </row>
    <row r="13" spans="1:5">
      <c r="A13" s="13" t="s">
        <v>32</v>
      </c>
      <c r="B13" s="7" t="s">
        <v>6</v>
      </c>
    </row>
    <row r="14" spans="1:5">
      <c r="A14" s="14" t="s">
        <v>19</v>
      </c>
      <c r="B14" s="7"/>
    </row>
    <row r="15" spans="1:5" ht="15.75" thickBot="1">
      <c r="A15" s="15" t="s">
        <v>33</v>
      </c>
      <c r="B15" s="11">
        <f>IF(B12&lt;&gt;"",IF(B13&lt;&gt;"",_xlfn.NUMBERVALUE(B11, B12, B13),_xlfn.NUMBERVALUE(B11, B12)),IF(B13&lt;&gt;"",_xlfn.NUMBERVALUE(B11,, B13),_xlfn.NUMBERVALUE(B11)))</f>
        <v>123456.78</v>
      </c>
    </row>
  </sheetData>
  <mergeCells count="3">
    <mergeCell ref="A1:B1"/>
    <mergeCell ref="A2:B2"/>
    <mergeCell ref="A9:B9"/>
  </mergeCells>
  <phoneticPr fontId="1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7"/>
  <sheetViews>
    <sheetView zoomScale="145" zoomScaleNormal="145" workbookViewId="0">
      <selection activeCell="B16" sqref="B16"/>
    </sheetView>
  </sheetViews>
  <sheetFormatPr defaultRowHeight="15"/>
  <cols>
    <col min="1" max="1" width="32.42578125" bestFit="1" customWidth="1"/>
    <col min="2" max="2" width="42" customWidth="1"/>
    <col min="3" max="4" width="15.140625" customWidth="1"/>
  </cols>
  <sheetData>
    <row r="1" spans="1:4" ht="18.75">
      <c r="A1" s="60" t="s">
        <v>51</v>
      </c>
      <c r="B1" s="60"/>
      <c r="C1" s="33"/>
      <c r="D1" s="33"/>
    </row>
    <row r="2" spans="1:4" ht="15" customHeight="1">
      <c r="A2" s="61" t="s">
        <v>52</v>
      </c>
      <c r="B2" s="61"/>
      <c r="C2" s="32"/>
      <c r="D2" s="32"/>
    </row>
    <row r="3" spans="1:4" s="34" customFormat="1">
      <c r="A3" s="50" t="s">
        <v>101</v>
      </c>
      <c r="B3" s="34" t="s">
        <v>118</v>
      </c>
    </row>
    <row r="4" spans="1:4" ht="15.75" customHeight="1">
      <c r="A4" t="s">
        <v>81</v>
      </c>
      <c r="B4" t="s">
        <v>100</v>
      </c>
    </row>
    <row r="5" spans="1:4">
      <c r="A5" t="s">
        <v>84</v>
      </c>
      <c r="B5" s="19" t="s">
        <v>91</v>
      </c>
    </row>
    <row r="6" spans="1:4">
      <c r="A6" t="s">
        <v>83</v>
      </c>
      <c r="B6" t="s">
        <v>92</v>
      </c>
    </row>
    <row r="7" spans="1:4">
      <c r="A7" s="19" t="s">
        <v>82</v>
      </c>
      <c r="B7" t="s">
        <v>93</v>
      </c>
    </row>
    <row r="8" spans="1:4">
      <c r="A8" t="s">
        <v>85</v>
      </c>
      <c r="B8" t="s">
        <v>94</v>
      </c>
    </row>
    <row r="9" spans="1:4">
      <c r="A9" t="s">
        <v>87</v>
      </c>
      <c r="B9" t="s">
        <v>95</v>
      </c>
    </row>
    <row r="10" spans="1:4">
      <c r="A10" s="19" t="s">
        <v>86</v>
      </c>
      <c r="B10" t="s">
        <v>96</v>
      </c>
    </row>
    <row r="11" spans="1:4">
      <c r="A11" t="s">
        <v>88</v>
      </c>
      <c r="B11" s="19" t="s">
        <v>97</v>
      </c>
    </row>
    <row r="12" spans="1:4">
      <c r="A12" t="s">
        <v>89</v>
      </c>
      <c r="B12" t="s">
        <v>99</v>
      </c>
    </row>
    <row r="13" spans="1:4">
      <c r="A13" t="s">
        <v>90</v>
      </c>
      <c r="B13" t="s">
        <v>98</v>
      </c>
    </row>
    <row r="14" spans="1:4">
      <c r="A14" t="s">
        <v>102</v>
      </c>
      <c r="B14" t="s">
        <v>103</v>
      </c>
    </row>
    <row r="17" spans="1:2">
      <c r="A17" t="s">
        <v>114</v>
      </c>
      <c r="B17" s="19" t="s">
        <v>117</v>
      </c>
    </row>
  </sheetData>
  <mergeCells count="2">
    <mergeCell ref="A1:B1"/>
    <mergeCell ref="A2:B2"/>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23"/>
  <sheetViews>
    <sheetView zoomScale="93" zoomScaleNormal="93" workbookViewId="0">
      <selection activeCell="B23" sqref="B23"/>
    </sheetView>
  </sheetViews>
  <sheetFormatPr defaultColWidth="9.140625" defaultRowHeight="15"/>
  <cols>
    <col min="1" max="1" width="32.42578125" style="19" bestFit="1" customWidth="1"/>
    <col min="2" max="2" width="102.28515625" style="19" customWidth="1"/>
    <col min="3" max="4" width="15.140625" style="19" customWidth="1"/>
    <col min="5" max="16384" width="9.140625" style="19"/>
  </cols>
  <sheetData>
    <row r="1" spans="1:4" ht="18.75">
      <c r="A1" s="60" t="s">
        <v>60</v>
      </c>
      <c r="B1" s="60"/>
      <c r="C1" s="33"/>
      <c r="D1" s="33"/>
    </row>
    <row r="2" spans="1:4" ht="15" customHeight="1">
      <c r="A2" s="61" t="s">
        <v>61</v>
      </c>
      <c r="B2" s="61"/>
      <c r="C2" s="32"/>
      <c r="D2" s="32"/>
    </row>
    <row r="3" spans="1:4" s="34" customFormat="1" ht="15.75" thickBot="1">
      <c r="A3" s="32"/>
      <c r="B3" s="32"/>
      <c r="C3" s="32"/>
      <c r="D3" s="32"/>
    </row>
    <row r="4" spans="1:4" ht="18.75">
      <c r="A4" s="17" t="s">
        <v>63</v>
      </c>
      <c r="B4" s="40" t="s">
        <v>109</v>
      </c>
    </row>
    <row r="5" spans="1:4">
      <c r="A5" s="18" t="s">
        <v>74</v>
      </c>
      <c r="B5" s="52" t="s">
        <v>116</v>
      </c>
    </row>
    <row r="6" spans="1:4" ht="24">
      <c r="A6" s="18" t="s">
        <v>62</v>
      </c>
      <c r="B6" s="53" t="s">
        <v>113</v>
      </c>
    </row>
    <row r="7" spans="1:4">
      <c r="A7" s="16" t="s">
        <v>64</v>
      </c>
      <c r="B7" s="39" t="s">
        <v>77</v>
      </c>
    </row>
    <row r="8" spans="1:4">
      <c r="A8" s="16" t="s">
        <v>67</v>
      </c>
      <c r="B8" s="39" t="str">
        <f>B4</f>
        <v>LGEIL</v>
      </c>
    </row>
    <row r="9" spans="1:4">
      <c r="A9" s="16" t="s">
        <v>66</v>
      </c>
      <c r="B9" s="39" t="str">
        <f>B5</f>
        <v>Animesh.singh</v>
      </c>
    </row>
    <row r="10" spans="1:4">
      <c r="A10" s="18" t="s">
        <v>65</v>
      </c>
      <c r="B10" s="39" t="str">
        <f>IFERROR(IF(FIND(B4, B6)&gt;=0, ""), B4&amp;"_")&amp;B6&amp;IFERROR(IF(FIND("_Self", B6)&gt;=0, ""), "_Self")</f>
        <v>India_LGEIL_Daily-Reports-of-GERP-GMRP_self_Self</v>
      </c>
    </row>
    <row r="11" spans="1:4">
      <c r="A11" s="18" t="s">
        <v>68</v>
      </c>
      <c r="B11" s="39" t="str">
        <f ca="1">TEXT(TODAY(),"yyyymmdd")</f>
        <v>20240613</v>
      </c>
    </row>
    <row r="12" spans="1:4">
      <c r="A12" s="18" t="s">
        <v>72</v>
      </c>
      <c r="B12" s="43" t="str">
        <f>B7&amp;"\"&amp;B8&amp;"\"&amp;B9</f>
        <v>D:\RPA_Repository_SELFRPA\LGEIL\Animesh.singh</v>
      </c>
    </row>
    <row r="13" spans="1:4">
      <c r="A13" s="18" t="s">
        <v>71</v>
      </c>
      <c r="B13" s="43" t="str">
        <f>B7&amp;"\"&amp;B8&amp;"\"&amp;B9&amp;"\"&amp;B10</f>
        <v>D:\RPA_Repository_SELFRPA\LGEIL\Animesh.singh\India_LGEIL_Daily-Reports-of-GERP-GMRP_self_Self</v>
      </c>
    </row>
    <row r="14" spans="1:4">
      <c r="A14" s="16" t="s">
        <v>69</v>
      </c>
      <c r="B14" s="43" t="str">
        <f ca="1">B7&amp;"\"&amp;B8&amp;"\"&amp;B9&amp;"\"&amp;B10&amp;"\"&amp;B11</f>
        <v>D:\RPA_Repository_SELFRPA\LGEIL\Animesh.singh\India_LGEIL_Daily-Reports-of-GERP-GMRP_self_Self\20240613</v>
      </c>
    </row>
    <row r="15" spans="1:4">
      <c r="A15" s="41" t="s">
        <v>73</v>
      </c>
      <c r="B15" s="43" t="str">
        <f ca="1">ProcessFolder&amp;"\"&amp;"News_"&amp;Today &amp;".xlsx"</f>
        <v>D:\RPA_Repository_SELFRPA\LGEIL\Animesh.singh\India_LGEIL_Daily-Reports-of-GERP-GMRP_self_Self\20240613\News_20240613.xlsx</v>
      </c>
    </row>
    <row r="16" spans="1:4" ht="15.75" thickBot="1">
      <c r="A16" s="42" t="s">
        <v>70</v>
      </c>
      <c r="B16" s="44" t="str">
        <f ca="1">B7&amp;"\"&amp;B8&amp;"\"&amp;B9&amp;"\"&amp;B10&amp;"\"&amp;B11&amp;"\"&amp;"News_"&amp;TEXT(TODAY(),"yyyymmdd")&amp;".docx"</f>
        <v>D:\RPA_Repository_SELFRPA\LGEIL\Animesh.singh\India_LGEIL_Daily-Reports-of-GERP-GMRP_self_Self\20240613\News_20240613.docx</v>
      </c>
    </row>
    <row r="17" spans="1:2" ht="15.75" thickBot="1">
      <c r="A17" s="6"/>
      <c r="B17" s="6"/>
    </row>
    <row r="18" spans="1:2">
      <c r="A18" s="45" t="s">
        <v>76</v>
      </c>
      <c r="B18" s="46" t="s">
        <v>75</v>
      </c>
    </row>
    <row r="19" spans="1:2">
      <c r="A19" s="47" t="s">
        <v>78</v>
      </c>
      <c r="B19" s="49" t="s">
        <v>110</v>
      </c>
    </row>
    <row r="20" spans="1:2">
      <c r="A20" s="47" t="s">
        <v>79</v>
      </c>
      <c r="B20" s="49" t="s">
        <v>115</v>
      </c>
    </row>
    <row r="21" spans="1:2" ht="15.75" thickBot="1">
      <c r="A21" s="48" t="s">
        <v>80</v>
      </c>
      <c r="B21" s="54" t="s">
        <v>111</v>
      </c>
    </row>
    <row r="23" spans="1:2">
      <c r="A23" s="63" t="s">
        <v>119</v>
      </c>
    </row>
  </sheetData>
  <mergeCells count="2">
    <mergeCell ref="A1:B1"/>
    <mergeCell ref="A2:B2"/>
  </mergeCells>
  <phoneticPr fontId="18" type="noConversion"/>
  <hyperlinks>
    <hyperlink ref="B5" r:id="rId1" display="animesh.singh@lgepartner.com"/>
    <hyperlink ref="B19" r:id="rId2" display="animesh.singh@lgepartner.com"/>
    <hyperlink ref="B20" r:id="rId3"/>
  </hyperlinks>
  <pageMargins left="0.7" right="0.7" top="0.75" bottom="0.75" header="0.3" footer="0.3"/>
  <pageSetup paperSize="9"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7"/>
  <sheetViews>
    <sheetView showGridLines="0" showRowColHeaders="0" workbookViewId="0"/>
  </sheetViews>
  <sheetFormatPr defaultColWidth="8.85546875" defaultRowHeight="15"/>
  <cols>
    <col min="1" max="1" width="165.5703125" style="22" customWidth="1"/>
    <col min="2" max="2" width="15.42578125" style="22" customWidth="1"/>
    <col min="3" max="3" width="15.28515625" style="22" bestFit="1" customWidth="1"/>
    <col min="4" max="4" width="13.42578125" style="22" bestFit="1" customWidth="1"/>
    <col min="5" max="5" width="10.7109375" style="22" bestFit="1" customWidth="1"/>
    <col min="6" max="16384" width="8.85546875" style="22"/>
  </cols>
  <sheetData>
    <row r="1" spans="1:5" ht="5.25" customHeight="1">
      <c r="A1" s="28"/>
    </row>
    <row r="2" spans="1:5" ht="37.5">
      <c r="A2" s="31" t="s">
        <v>42</v>
      </c>
    </row>
    <row r="3" spans="1:5" ht="37.5">
      <c r="A3" s="30" t="s">
        <v>55</v>
      </c>
    </row>
    <row r="4" spans="1:5">
      <c r="A4" s="27"/>
      <c r="D4" s="23"/>
    </row>
    <row r="5" spans="1:5">
      <c r="A5" s="26" t="s">
        <v>44</v>
      </c>
      <c r="D5" s="24"/>
      <c r="E5" s="25"/>
    </row>
    <row r="6" spans="1:5">
      <c r="A6" s="29" t="s">
        <v>53</v>
      </c>
    </row>
    <row r="7" spans="1:5">
      <c r="A7" s="29" t="s">
        <v>43</v>
      </c>
    </row>
    <row r="8" spans="1:5">
      <c r="A8" s="27"/>
    </row>
    <row r="9" spans="1:5">
      <c r="A9" s="27"/>
    </row>
    <row r="10" spans="1:5">
      <c r="A10" s="27"/>
    </row>
    <row r="11" spans="1:5">
      <c r="A11" s="27"/>
    </row>
    <row r="12" spans="1:5">
      <c r="A12" s="27"/>
    </row>
    <row r="13" spans="1:5">
      <c r="A13" s="27"/>
    </row>
    <row r="14" spans="1:5">
      <c r="A14" s="27"/>
    </row>
    <row r="15" spans="1:5">
      <c r="A15" s="27"/>
    </row>
    <row r="16" spans="1:5">
      <c r="A16" s="27"/>
    </row>
    <row r="17" spans="1:1">
      <c r="A17" s="27"/>
    </row>
    <row r="18" spans="1:1">
      <c r="A18" s="27"/>
    </row>
    <row r="19" spans="1:1">
      <c r="A19" s="27"/>
    </row>
    <row r="20" spans="1:1">
      <c r="A20" s="27"/>
    </row>
    <row r="21" spans="1:1">
      <c r="A21" s="27"/>
    </row>
    <row r="22" spans="1:1">
      <c r="A22" s="27"/>
    </row>
    <row r="23" spans="1:1">
      <c r="A23" s="26" t="s">
        <v>45</v>
      </c>
    </row>
    <row r="24" spans="1:1">
      <c r="A24" s="29" t="s">
        <v>46</v>
      </c>
    </row>
    <row r="25" spans="1:1">
      <c r="A25" s="29" t="s">
        <v>47</v>
      </c>
    </row>
    <row r="26" spans="1:1">
      <c r="A26" s="29" t="s">
        <v>54</v>
      </c>
    </row>
    <row r="27" spans="1:1">
      <c r="A27" s="29" t="s">
        <v>48</v>
      </c>
    </row>
  </sheetData>
  <phoneticPr fontId="18"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50</vt:i4>
      </vt:variant>
    </vt:vector>
  </HeadingPairs>
  <TitlesOfParts>
    <vt:vector size="57" baseType="lpstr">
      <vt:lpstr>Scratchpad</vt:lpstr>
      <vt:lpstr>Date</vt:lpstr>
      <vt:lpstr>Text</vt:lpstr>
      <vt:lpstr>Number</vt:lpstr>
      <vt:lpstr>File</vt:lpstr>
      <vt:lpstr>Self RPA</vt:lpstr>
      <vt:lpstr>About the Project Notebook</vt:lpstr>
      <vt:lpstr>_A1</vt:lpstr>
      <vt:lpstr>_A2</vt:lpstr>
      <vt:lpstr>_A3</vt:lpstr>
      <vt:lpstr>cc_mail</vt:lpstr>
      <vt:lpstr>CleanNumber</vt:lpstr>
      <vt:lpstr>DailyReceivngF</vt:lpstr>
      <vt:lpstr>dailyResultf</vt:lpstr>
      <vt:lpstr>Date_Input</vt:lpstr>
      <vt:lpstr>DatePlusDays</vt:lpstr>
      <vt:lpstr>DatePlusWorkingDays</vt:lpstr>
      <vt:lpstr>DateText</vt:lpstr>
      <vt:lpstr>Days</vt:lpstr>
      <vt:lpstr>FileSaveAsExcel</vt:lpstr>
      <vt:lpstr>FileSaveAsWord</vt:lpstr>
      <vt:lpstr>Footer</vt:lpstr>
      <vt:lpstr>Int</vt:lpstr>
      <vt:lpstr>InTransitF</vt:lpstr>
      <vt:lpstr>InvenotryPOf</vt:lpstr>
      <vt:lpstr>ItemMASTERF</vt:lpstr>
      <vt:lpstr>LastMonthEndDate</vt:lpstr>
      <vt:lpstr>LastMonthStartDate</vt:lpstr>
      <vt:lpstr>LastWeekFriday</vt:lpstr>
      <vt:lpstr>LastWeekMonday</vt:lpstr>
      <vt:lpstr>LastWeekSunday</vt:lpstr>
      <vt:lpstr>mailDocsF</vt:lpstr>
      <vt:lpstr>ManageScheduleF</vt:lpstr>
      <vt:lpstr>MVAitembalancef</vt:lpstr>
      <vt:lpstr>Number_Input</vt:lpstr>
      <vt:lpstr>NumberText_Input</vt:lpstr>
      <vt:lpstr>OnhandF</vt:lpstr>
      <vt:lpstr>OTIdataf</vt:lpstr>
      <vt:lpstr>PrcessOwner</vt:lpstr>
      <vt:lpstr>PrcoessName</vt:lpstr>
      <vt:lpstr>preferred_date_format</vt:lpstr>
      <vt:lpstr>ProcessFolder</vt:lpstr>
      <vt:lpstr>ProcessFolderBase</vt:lpstr>
      <vt:lpstr>ProcessFolderOwner</vt:lpstr>
      <vt:lpstr>ProcessOwnerMail</vt:lpstr>
      <vt:lpstr>ReformattedDate</vt:lpstr>
      <vt:lpstr>ReformattedNumber</vt:lpstr>
      <vt:lpstr>rootfolder</vt:lpstr>
      <vt:lpstr>rootfolderPath</vt:lpstr>
      <vt:lpstr>self_mysystem</vt:lpstr>
      <vt:lpstr>sub_mail</vt:lpstr>
      <vt:lpstr>ThisMonthFirstWorkingDay</vt:lpstr>
      <vt:lpstr>ThisMonthLastWorkingDay</vt:lpstr>
      <vt:lpstr>Today</vt:lpstr>
      <vt:lpstr>toMail</vt:lpstr>
      <vt:lpstr>TwoDecimals</vt:lpstr>
      <vt:lpstr>YYYYMMDD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animesh1.singh</cp:lastModifiedBy>
  <dcterms:created xsi:type="dcterms:W3CDTF">2019-08-19T13:07:58Z</dcterms:created>
  <dcterms:modified xsi:type="dcterms:W3CDTF">2024-06-13T06:31:27Z</dcterms:modified>
</cp:coreProperties>
</file>