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tihlgroup-my.sharepoint.com/personal/roboticprocessautomation_rpa1_stihl_es/Documents/Documents/UiPath/Stihl_LCE4_RT1_02_LimitesDeCredito/Data/TempExcelExport/"/>
    </mc:Choice>
  </mc:AlternateContent>
  <xr:revisionPtr revIDLastSave="0" documentId="8_{414B397C-8401-40B4-8F07-93E48CF82FD0}" xr6:coauthVersionLast="47" xr6:coauthVersionMax="47" xr10:uidLastSave="{00000000-0000-0000-0000-000000000000}"/>
  <bookViews>
    <workbookView xWindow="-120" yWindow="-120" windowWidth="29040" windowHeight="15720" xr2:uid="{D75610A3-A1C5-4597-A58B-667469871DF2}"/>
  </bookViews>
  <sheets>
    <sheet name="Resumen" sheetId="2" r:id="rId1"/>
    <sheet name="Data" sheetId="1" r:id="rId2"/>
  </sheets>
  <externalReferences>
    <externalReference r:id="rId3"/>
  </externalReferences>
  <definedNames>
    <definedName name="_xlnm._FilterDatabase" localSheetId="1" hidden="1">Data!$A$1:$AL$348</definedName>
  </definedNames>
  <calcPr calcId="191028" concurrentManualCount="8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</calcChain>
</file>

<file path=xl/sharedStrings.xml><?xml version="1.0" encoding="utf-8"?>
<sst xmlns="http://schemas.openxmlformats.org/spreadsheetml/2006/main" count="3041" uniqueCount="693">
  <si>
    <t>Descripción</t>
  </si>
  <si>
    <t>Sum of Valor de crédito pendiente</t>
  </si>
  <si>
    <t>Zona 1</t>
  </si>
  <si>
    <t>Zona</t>
  </si>
  <si>
    <t>Comunidad</t>
  </si>
  <si>
    <t>Código de provincia</t>
  </si>
  <si>
    <t>Provincia</t>
  </si>
  <si>
    <t>Número documento</t>
  </si>
  <si>
    <t>Referencia ext.</t>
  </si>
  <si>
    <t>Socio comercial</t>
  </si>
  <si>
    <t>Clase de riesgo</t>
  </si>
  <si>
    <t>Valor de crédito pendiente</t>
  </si>
  <si>
    <t>Límite de crédito</t>
  </si>
  <si>
    <t>Moneda</t>
  </si>
  <si>
    <t>Compr.horiz.crédito</t>
  </si>
  <si>
    <t>Agotamiento %</t>
  </si>
  <si>
    <t>Creado el</t>
  </si>
  <si>
    <t>Abreviatura de responsable</t>
  </si>
  <si>
    <t>Denom.status documento</t>
  </si>
  <si>
    <t>Liberación/Cancelación por</t>
  </si>
  <si>
    <t>Verif.límite crédito dinámica</t>
  </si>
  <si>
    <t>Verificación valor documento máx.</t>
  </si>
  <si>
    <t>Verificación niv.reclamación máx.</t>
  </si>
  <si>
    <t>Verif.partidas abiertas más antiguas</t>
  </si>
  <si>
    <t>Partidas abiertas atrasadas</t>
  </si>
  <si>
    <t>Liberación/Rechazo por</t>
  </si>
  <si>
    <t>0-30 Días</t>
  </si>
  <si>
    <t>31-60 Días</t>
  </si>
  <si>
    <t>61-90 Días</t>
  </si>
  <si>
    <t>Sobr 90 Días</t>
  </si>
  <si>
    <t>Grp.créditos cliente</t>
  </si>
  <si>
    <t>Analista de créditos</t>
  </si>
  <si>
    <t>Condición de pedido</t>
  </si>
  <si>
    <t>Condición expedición</t>
  </si>
  <si>
    <t>Customer Credit Texts</t>
  </si>
  <si>
    <t>Open Orders</t>
  </si>
  <si>
    <t>Open Invoices</t>
  </si>
  <si>
    <t>Delivery Value</t>
  </si>
  <si>
    <t>Billing Document Value</t>
  </si>
  <si>
    <t>Y30</t>
  </si>
  <si>
    <t>EUR</t>
  </si>
  <si>
    <t>Bloqueados</t>
  </si>
  <si>
    <t>Moneda del importe por autorizar</t>
  </si>
  <si>
    <t>Etiquetas de fila</t>
  </si>
  <si>
    <t>JOSE PINTO (STIHL)</t>
  </si>
  <si>
    <t>Viana do Castelo</t>
  </si>
  <si>
    <t>Total general</t>
  </si>
  <si>
    <t>Com. Motociclos Courense, Lda / P-4940-541 Paredes</t>
  </si>
  <si>
    <t>21/11</t>
  </si>
  <si>
    <t>02.12.2024 03:08:02</t>
  </si>
  <si>
    <t>PT01</t>
  </si>
  <si>
    <t>O Padreirense / P-4970-500 Arcos de Valdevez</t>
  </si>
  <si>
    <t>29.11.2024 18:27:04</t>
  </si>
  <si>
    <t>ZPTALVESP</t>
  </si>
  <si>
    <t>Patrícia  Alves</t>
  </si>
  <si>
    <t>PT00</t>
  </si>
  <si>
    <t>07.01.2025 17:59:25</t>
  </si>
  <si>
    <t>ZPTSANTOS</t>
  </si>
  <si>
    <t>Júlia  Santos</t>
  </si>
  <si>
    <t>16.01.2025 20:33:41</t>
  </si>
  <si>
    <t>Luís Henrique Lira Vieira / P-4950-473 Monção-Monç</t>
  </si>
  <si>
    <t>16/12/2024</t>
  </si>
  <si>
    <t>18.01.2025 01:23:32</t>
  </si>
  <si>
    <t>Motolar, Lda / P-4925-413 Viana do Castelo</t>
  </si>
  <si>
    <t>17.01.2025 21:04:55</t>
  </si>
  <si>
    <t>Fábrica Metal. da Gandra, Lda / P-4770-360 Braga-M</t>
  </si>
  <si>
    <t>07.01.2025 10:35:42</t>
  </si>
  <si>
    <t>Cândido Bastos, Lda. / P-4750-680 Barcelos-Silva</t>
  </si>
  <si>
    <t>18.01.2025 00:47:02</t>
  </si>
  <si>
    <t>20.01.2025 15:19:38</t>
  </si>
  <si>
    <t>Vasco Carvalho Unip. Lda / P-4730 180 Gême - Vila</t>
  </si>
  <si>
    <t>03.12.2024 20:55:17</t>
  </si>
  <si>
    <t>12.12.2024 18:12:02</t>
  </si>
  <si>
    <t>António A.N.Freitas Unip, Lda / P-4800-098 Guimarã</t>
  </si>
  <si>
    <t>17.01.2025 18:38:34</t>
  </si>
  <si>
    <t>André Manuel Real Tarrio / P-4740068 Apúlia - Espo</t>
  </si>
  <si>
    <t>18.01.2025 14:13:00</t>
  </si>
  <si>
    <t>José Pinto, Lda / P-5000-506 Vila Real-Almodena (V</t>
  </si>
  <si>
    <t>216-2024</t>
  </si>
  <si>
    <t>30.11.2024 13:19:07</t>
  </si>
  <si>
    <t>N.º232-2024</t>
  </si>
  <si>
    <t>20.12.2024 18:20:41</t>
  </si>
  <si>
    <t>Hernâni Pinto e Filhos, Lda / P-5400-017 Chaves-Ch</t>
  </si>
  <si>
    <t>18.01.2025 02:58:01</t>
  </si>
  <si>
    <t>03.12.2024 18:11:51</t>
  </si>
  <si>
    <t>16.12.2024 13:26:34</t>
  </si>
  <si>
    <t>17.01.2025 17:29:04</t>
  </si>
  <si>
    <t>Norberto G. Queiroga e Filhos, Lda / P-5430-469 Va</t>
  </si>
  <si>
    <t>06.01.2025</t>
  </si>
  <si>
    <t>18.01.2025 02:17:19</t>
  </si>
  <si>
    <t>15.01.2025</t>
  </si>
  <si>
    <t>15.01.2025 10:07:12</t>
  </si>
  <si>
    <t>16.01.2025</t>
  </si>
  <si>
    <t>16.01.2025 13:13:53</t>
  </si>
  <si>
    <t>Macedagro, Lda / P-5050-280 Régua-P.REGUA</t>
  </si>
  <si>
    <t>17.01.2025 18:08:13</t>
  </si>
  <si>
    <t>Manuel da Rocha Lopes / P-5340-000 Macedo de Caval</t>
  </si>
  <si>
    <t>MRL250108</t>
  </si>
  <si>
    <t>20.01.2025 06:21:37</t>
  </si>
  <si>
    <t>MRL250116</t>
  </si>
  <si>
    <t>17.01.2025 19:31:01</t>
  </si>
  <si>
    <t>Isidro José Afonso / P-5300-072 Bragança-Bragança</t>
  </si>
  <si>
    <t>16.01.2025 15:48:12</t>
  </si>
  <si>
    <t>Francisco Mendes, &amp; Ca., Lda / P-5200-243 Mogadour</t>
  </si>
  <si>
    <t>27-12-2024</t>
  </si>
  <si>
    <t>18.01.2025 01:50:46</t>
  </si>
  <si>
    <t>20-12-2024  FMENDES</t>
  </si>
  <si>
    <t>20.12.2024 16:55:09</t>
  </si>
  <si>
    <t>15-01-2025</t>
  </si>
  <si>
    <t>15.01.2025 13:14:16</t>
  </si>
  <si>
    <t>Miravet, Lda / P-5370-632 Mirandela-Mirandela</t>
  </si>
  <si>
    <t>18.01.2025 01:00:37</t>
  </si>
  <si>
    <t>17/01/2025</t>
  </si>
  <si>
    <t>20.01.2025 10:52:05</t>
  </si>
  <si>
    <t>08.01.2025 19:18:19</t>
  </si>
  <si>
    <t>Agrovinhais, Lda / P-5320-271 Bragança-Vinhais</t>
  </si>
  <si>
    <t>17.01.2025 18:09:44</t>
  </si>
  <si>
    <t>Jardicamp / P-4610-195 Felgueiras-Felgueiras</t>
  </si>
  <si>
    <t>20-12-2024</t>
  </si>
  <si>
    <t>20.12.2024 12:23:59</t>
  </si>
  <si>
    <t>06.01.2025 13:00:25</t>
  </si>
  <si>
    <t>16-1-2025</t>
  </si>
  <si>
    <t>16.01.2025 13:14:45</t>
  </si>
  <si>
    <t>Torre Marco, S.A / P-4485-410 Macieira da Maia-Mac</t>
  </si>
  <si>
    <t>LSD 18/12/2024</t>
  </si>
  <si>
    <t>18.01.2025 01:35:32</t>
  </si>
  <si>
    <t>VCD 02/01</t>
  </si>
  <si>
    <t>18.01.2025 02:04:16</t>
  </si>
  <si>
    <t>VCD 17/01</t>
  </si>
  <si>
    <t>18.01.2025 23:46:35</t>
  </si>
  <si>
    <t>BARCELOS 20/01/2025</t>
  </si>
  <si>
    <t>20.01.2025 15:58:22</t>
  </si>
  <si>
    <t>ALB 16/01</t>
  </si>
  <si>
    <t>16.01.2025 13:36:00</t>
  </si>
  <si>
    <t>STOCK ALB 17/01</t>
  </si>
  <si>
    <t>17.01.2025 20:57:51</t>
  </si>
  <si>
    <t>Motojardim, Lda / P-4510 243 Gondomar-Gondomar</t>
  </si>
  <si>
    <t>P1217</t>
  </si>
  <si>
    <t>17.01.2025 19:24:44</t>
  </si>
  <si>
    <t>P1203</t>
  </si>
  <si>
    <t>18.01.2025 01:25:05</t>
  </si>
  <si>
    <t>P1210</t>
  </si>
  <si>
    <t>18.01.2025 02:16:20</t>
  </si>
  <si>
    <t>13.01.2021 07:58:49</t>
  </si>
  <si>
    <t>Moto Teixeira, Lda / P-4620 649 Lousada-Lousada (P</t>
  </si>
  <si>
    <t>16.01.2025 19:43:34</t>
  </si>
  <si>
    <t>Cafo Green, Unipessoal, Lda / P-4785 313 Trofa-Tro</t>
  </si>
  <si>
    <t>27.11.2024 17:18:04</t>
  </si>
  <si>
    <t>17.12.2024 19:16:42</t>
  </si>
  <si>
    <t>TAMIEX II – Equipamentos, Lda / P-4630261 S. Nicol</t>
  </si>
  <si>
    <t>18.01.2025 01:56:01</t>
  </si>
  <si>
    <t>EF 23</t>
  </si>
  <si>
    <t>15.01.2025 15:53:48</t>
  </si>
  <si>
    <t>JPCV, Lda / P-4640144 Baião-Porto</t>
  </si>
  <si>
    <t>16.12.2024 15:45:27</t>
  </si>
  <si>
    <t>Artur Agostinho, Lda / P-4600-254 Porto-Amarante</t>
  </si>
  <si>
    <t>PAP2025</t>
  </si>
  <si>
    <t>18.01.2025 00:54:01</t>
  </si>
  <si>
    <t>CM CELORICO CORTA RE</t>
  </si>
  <si>
    <t>18.01.2025 01:40:04</t>
  </si>
  <si>
    <t>Aida Maria Moreira Ramos / P-4475109 Gemunde-Maia</t>
  </si>
  <si>
    <t>18.01.2025 00:53:05</t>
  </si>
  <si>
    <t>Agro Home - / P-4445245 Alfena</t>
  </si>
  <si>
    <t>052/2024</t>
  </si>
  <si>
    <t>13.12.2024 10:33:00</t>
  </si>
  <si>
    <t>001/2025</t>
  </si>
  <si>
    <t>03.01.2025 11:11:31</t>
  </si>
  <si>
    <t>José P. Saramago e Comp, Lda / P-3880-238 Ovar-Ova</t>
  </si>
  <si>
    <t>18.01.2025 01:36:45</t>
  </si>
  <si>
    <t>03.12.2024 13:32:51</t>
  </si>
  <si>
    <t>Pramadeira, S.A. / P-3854 908 Aveiro-Albergaria-A-</t>
  </si>
  <si>
    <t>HELDER</t>
  </si>
  <si>
    <t>18.01.2025 02:57:50</t>
  </si>
  <si>
    <t>30.11.2024 02:11:03</t>
  </si>
  <si>
    <t>Motoclassis / P-3750 755 Aveiro-Travassô de Cima</t>
  </si>
  <si>
    <t>17.01.2024</t>
  </si>
  <si>
    <t>17.01.2025 17:02:43</t>
  </si>
  <si>
    <t>09.12.2024</t>
  </si>
  <si>
    <t>09.12.2024 10:51:17</t>
  </si>
  <si>
    <t>02.01.2025</t>
  </si>
  <si>
    <t>08.01.2025 02:22:36</t>
  </si>
  <si>
    <t>16.01.2024</t>
  </si>
  <si>
    <t>16.01.2025 11:25:15</t>
  </si>
  <si>
    <t>Moto C. A. Almeida, Lda / P-3730 202 Vale de Cambr</t>
  </si>
  <si>
    <t>2024-066</t>
  </si>
  <si>
    <t>27.12.2024 18:32:26</t>
  </si>
  <si>
    <t>2025-01</t>
  </si>
  <si>
    <t>07.01.2025 11:13:16</t>
  </si>
  <si>
    <t>2025-03</t>
  </si>
  <si>
    <t>14.01.2025 18:51:25</t>
  </si>
  <si>
    <t>2025-04</t>
  </si>
  <si>
    <t>17.01.2025 15:38:26</t>
  </si>
  <si>
    <t>Boialvomotos, Lda. / P-3780-402 Anadia - Aveiro</t>
  </si>
  <si>
    <t>13.01.2025 03:09:16</t>
  </si>
  <si>
    <t>15.01.2025 18:59:10</t>
  </si>
  <si>
    <t>Beirateca, Lda / P-3510 159 VISEU-VISEU</t>
  </si>
  <si>
    <t>18.01.2025 00:49:04</t>
  </si>
  <si>
    <t>18.01.2025 01:54:03</t>
  </si>
  <si>
    <t>13.01.2021 07:15:09</t>
  </si>
  <si>
    <t>15.01.2025 13:24:15</t>
  </si>
  <si>
    <t>16.01.2025 19:46:49</t>
  </si>
  <si>
    <t>Motopal / P-3680-281 Oliveira de Frades</t>
  </si>
  <si>
    <t>20.12.2024 17:12:10</t>
  </si>
  <si>
    <t>Germano de Sousa e Filhos, Lda / P-3460 560 Tondel</t>
  </si>
  <si>
    <t>17.01.2025 19:55:22</t>
  </si>
  <si>
    <t>Sidónio Pinto Madanelo, Lda / P-3660-473 S. Pedro</t>
  </si>
  <si>
    <t>18.01.2025 01:54:14</t>
  </si>
  <si>
    <t>16.01.2025 20:14:16</t>
  </si>
  <si>
    <t>Viselbi, Lda / P-3510-061 Viseu-Viseu</t>
  </si>
  <si>
    <t>12.12.2024</t>
  </si>
  <si>
    <t>18.01.2025 01:08:28</t>
  </si>
  <si>
    <t>30-12-24</t>
  </si>
  <si>
    <t>18.01.2025 01:56:31</t>
  </si>
  <si>
    <t>29.11.2024</t>
  </si>
  <si>
    <t>02.12.2024 03:12:58</t>
  </si>
  <si>
    <t>02.12.2024</t>
  </si>
  <si>
    <t>02.12.2024 12:57:04</t>
  </si>
  <si>
    <t>Tractormarão, Lda / P-4660-241 Resende-Resende (Vi</t>
  </si>
  <si>
    <t>20.01.2025 10:09:39</t>
  </si>
  <si>
    <t>António Silva Monteiro, Lda / P-3530 131 Mangualde</t>
  </si>
  <si>
    <t>13.12.2024 17:45:20</t>
  </si>
  <si>
    <t>Xerocar, S.A. / P-3620162 Leomil - MBR</t>
  </si>
  <si>
    <t>2025/01</t>
  </si>
  <si>
    <t>08.01.2025 10:57:55</t>
  </si>
  <si>
    <t>2025/02</t>
  </si>
  <si>
    <t>17.01.2025 16:18:15</t>
  </si>
  <si>
    <t>Prorural - Produtos Agrícolas, Lda. / P-5130-336 S</t>
  </si>
  <si>
    <t>16.01.2025 13:57:01</t>
  </si>
  <si>
    <t>José Augusto Patrício / P-6400 398 Guarda-Pinhel</t>
  </si>
  <si>
    <t>27-12</t>
  </si>
  <si>
    <t>27.12.2024 19:57:29</t>
  </si>
  <si>
    <t>15-01-25</t>
  </si>
  <si>
    <t>17.01.2025 18:40:36</t>
  </si>
  <si>
    <t>Maria da Luz Gomes, Lda / P-6420 076 Guarda</t>
  </si>
  <si>
    <t>18.01.2025 01:48:15</t>
  </si>
  <si>
    <t>26.11.2024 19:01:49</t>
  </si>
  <si>
    <t>Mobiferragens, Unipessoal, Lda / P-6400 212 Freixe</t>
  </si>
  <si>
    <t>04.12.2024 14:02:21</t>
  </si>
  <si>
    <t>10.12.2024 14:06:51</t>
  </si>
  <si>
    <t>28/12/24</t>
  </si>
  <si>
    <t>27.12.2024 21:24:19</t>
  </si>
  <si>
    <t>Armando Mariano Santos, Lda / P-6300 010 Guarda</t>
  </si>
  <si>
    <t>16/01/2025</t>
  </si>
  <si>
    <t>16.01.2025 19:30:56</t>
  </si>
  <si>
    <t>Agrocoimbra, Lda / P-3030-175 Coimbra-Coimbra</t>
  </si>
  <si>
    <t>18.01.2025 02:56:02</t>
  </si>
  <si>
    <t>02.12.2024 10:23:11</t>
  </si>
  <si>
    <t>17.01.2025 16:44:44</t>
  </si>
  <si>
    <t>Fixfoz, Lda / P-3080 051 Figueira da Foz-Figueira</t>
  </si>
  <si>
    <t>17.12.2024 00:30:34</t>
  </si>
  <si>
    <t>24.12.2024 11:43:21</t>
  </si>
  <si>
    <t>06.01.2025 17:42:30</t>
  </si>
  <si>
    <t>Fernando Cord. Figueiredo, Lda / P-3130 548 Sobral</t>
  </si>
  <si>
    <t>18.01.2025 01:54:05</t>
  </si>
  <si>
    <t>18.01.2025 02:11:18</t>
  </si>
  <si>
    <t>20.01.2025 13:38:55</t>
  </si>
  <si>
    <t>16.01.2025 17:34:11</t>
  </si>
  <si>
    <t>F.A. Cortez e Filhos, Lda / P-3200-222 Lousã-Lousã</t>
  </si>
  <si>
    <t>SHOPSYSTEM</t>
  </si>
  <si>
    <t>09.12.2024 03:03:02</t>
  </si>
  <si>
    <t>10.12.2024 00:16:25</t>
  </si>
  <si>
    <t>INP SETEMBRO 2024</t>
  </si>
  <si>
    <t>10.12.2024 00:28:36</t>
  </si>
  <si>
    <t>16.12.2024 23:20:29</t>
  </si>
  <si>
    <t>30.12.2024 03:06:40</t>
  </si>
  <si>
    <t>31.12.2024 01:32:29</t>
  </si>
  <si>
    <t>03.12.2024 00:52:43</t>
  </si>
  <si>
    <t>03.12.2024 01:44:48</t>
  </si>
  <si>
    <t>09.12.2024 23:03:55</t>
  </si>
  <si>
    <t>09.12.2024 23:57:11</t>
  </si>
  <si>
    <t>10.12.2024 00:03:09</t>
  </si>
  <si>
    <t>10.12.2024 01:47:08</t>
  </si>
  <si>
    <t>10.12.2024 01:47:20</t>
  </si>
  <si>
    <t>INP ABRIL 2024</t>
  </si>
  <si>
    <t>16.12.2024 17:05:15</t>
  </si>
  <si>
    <t>26.12.2024 23:08:29</t>
  </si>
  <si>
    <t>26.12.2024 23:11:48</t>
  </si>
  <si>
    <t>27.12.2024 01:12:02</t>
  </si>
  <si>
    <t>27.12.2024 01:12:06</t>
  </si>
  <si>
    <t>27.12.2024 01:13:06</t>
  </si>
  <si>
    <t>30.12.2024 14:25:06</t>
  </si>
  <si>
    <t>31.12.2024 01:32:56</t>
  </si>
  <si>
    <t>PODA 24</t>
  </si>
  <si>
    <t>08.01.2025 02:17:55</t>
  </si>
  <si>
    <t>INP JANEIRO 2025</t>
  </si>
  <si>
    <t>14.01.2025 11:05:01</t>
  </si>
  <si>
    <t>Moto Carvalho / P-3305 143 Coja - Arganil-Coja (Co</t>
  </si>
  <si>
    <t>RUI CARVALHO</t>
  </si>
  <si>
    <t>19.01.2025 13:08:53</t>
  </si>
  <si>
    <t>Sargaço e Cruz, Lda / P-3060 105 Cadima-Nogueiras</t>
  </si>
  <si>
    <t>17.01.2025 22:44:26</t>
  </si>
  <si>
    <t>Auto Acessórios das Beiras, Lda / P-6100 711 Sertã</t>
  </si>
  <si>
    <t>15.01.2025 15:56:38</t>
  </si>
  <si>
    <t>António Mendes Milagre / P-6250 025 Belmonte-Belmo</t>
  </si>
  <si>
    <t>105/2024</t>
  </si>
  <si>
    <t>13.12.2024 16:23:22</t>
  </si>
  <si>
    <t>Cascalheira e Filho, Lda / P-6150-516 Castelo Bran</t>
  </si>
  <si>
    <t>18.01.2025 02:06:11</t>
  </si>
  <si>
    <t>Albieuropa, Lda / P-6000 459 Castelo Branco-Castel</t>
  </si>
  <si>
    <t>73/2024</t>
  </si>
  <si>
    <t>18.01.2025 02:01:24</t>
  </si>
  <si>
    <t>Agrifundão, Unipessoal, Lda / P-6230 346 Fundão-Fu</t>
  </si>
  <si>
    <t>128/24</t>
  </si>
  <si>
    <t>18.01.2025 01:59:29</t>
  </si>
  <si>
    <t>20.01.2025 12:50:33</t>
  </si>
  <si>
    <t>AgroBikes, Unip. Lda. / P-6200760 Tortosendo</t>
  </si>
  <si>
    <t>12.12.2024 20:41:32</t>
  </si>
  <si>
    <t>Ribeiro e Irmã, Lda / P-2440-901 Batalha-Santo Ant</t>
  </si>
  <si>
    <t>002/25</t>
  </si>
  <si>
    <t>17.01.2025 19:57:26</t>
  </si>
  <si>
    <t>012/24</t>
  </si>
  <si>
    <t>14.06.2024 10:53:53</t>
  </si>
  <si>
    <t>023/24</t>
  </si>
  <si>
    <t>30.09.2024 19:42:14</t>
  </si>
  <si>
    <t>027/24</t>
  </si>
  <si>
    <t>15.10.2024 11:59:34</t>
  </si>
  <si>
    <t>028/24</t>
  </si>
  <si>
    <t>15.10.2024 12:07:51</t>
  </si>
  <si>
    <t>025/24</t>
  </si>
  <si>
    <t>18.10.2024 02:05:24</t>
  </si>
  <si>
    <t>029/24</t>
  </si>
  <si>
    <t>13.11.2024 05:13:33</t>
  </si>
  <si>
    <t>0323/24</t>
  </si>
  <si>
    <t>10.12.2024 19:26:13</t>
  </si>
  <si>
    <t>001/25</t>
  </si>
  <si>
    <t>17.01.2025 19:51:23</t>
  </si>
  <si>
    <t>003/25</t>
  </si>
  <si>
    <t>17.01.2025 20:00:39</t>
  </si>
  <si>
    <t>004/25</t>
  </si>
  <si>
    <t>17.01.2025 20:05:57</t>
  </si>
  <si>
    <t>008/25</t>
  </si>
  <si>
    <t>17.01.2025 20:35:08</t>
  </si>
  <si>
    <t>Luís Moreira, Lda / P-2410-186 Leiria-Leiria</t>
  </si>
  <si>
    <t>20.01.2025 14:54:21</t>
  </si>
  <si>
    <t>30.11.2024 13:57:05</t>
  </si>
  <si>
    <t>17.12.2024 20:14:18</t>
  </si>
  <si>
    <t>18.01.2025 02:03:37</t>
  </si>
  <si>
    <t>Francisco Lopes, Lda / P-3250 404 Cabaços - Pussos</t>
  </si>
  <si>
    <t>18.01.2025 02:36:18</t>
  </si>
  <si>
    <t>Auto Mecânica Alvorgense, Lda / P-3240414 Ansião-A</t>
  </si>
  <si>
    <t>.</t>
  </si>
  <si>
    <t>17.01.2025 16:33:28</t>
  </si>
  <si>
    <t>20.01.2025 12:13:46</t>
  </si>
  <si>
    <t>Casa Rosário, Lda / P-2435-125 Caxarias-Caxarias</t>
  </si>
  <si>
    <t>124/024</t>
  </si>
  <si>
    <t>18.01.2025 01:24:11</t>
  </si>
  <si>
    <t>Justo Farinha Pereira / P-6120 725 Santarém-Mação</t>
  </si>
  <si>
    <t>08.01.2025 21:15:04</t>
  </si>
  <si>
    <t>Joaquim Maria Alves Fernandes / P-2080-640 Santaré</t>
  </si>
  <si>
    <t>13.01.2021 06:55:43</t>
  </si>
  <si>
    <t>13.12.2024 11:54:08</t>
  </si>
  <si>
    <t>Camões, Lda / P-2000-495 Santarém-Pernes</t>
  </si>
  <si>
    <t>18.01.2025 02:12:38</t>
  </si>
  <si>
    <t>20.01.2025 13:28:52</t>
  </si>
  <si>
    <t>30.11.2024 02:10:09</t>
  </si>
  <si>
    <t>02.01.2025 17:20:21</t>
  </si>
  <si>
    <t>João Bráz Gonçalves das Neves, Lda / P-2330-107 En</t>
  </si>
  <si>
    <t>86/ 2024</t>
  </si>
  <si>
    <t>18.01.2025 01:18:46</t>
  </si>
  <si>
    <t>87 / 2024</t>
  </si>
  <si>
    <t>16.12.2024 13:47:01</t>
  </si>
  <si>
    <t>88 / 2024</t>
  </si>
  <si>
    <t>18.12.2024 15:31:37</t>
  </si>
  <si>
    <t>17.01.2025 21:35:37</t>
  </si>
  <si>
    <t>Nova Reparadora / P-2240 011 Ferreira do Zêzere-Ág</t>
  </si>
  <si>
    <t>0117/1</t>
  </si>
  <si>
    <t>17.01.2025 18:31:31</t>
  </si>
  <si>
    <t>Francisco e Adelaide, Lda / P-2230 836 Fontes Ferr</t>
  </si>
  <si>
    <t>07.01.2024</t>
  </si>
  <si>
    <t>18.01.2025 02:22:30</t>
  </si>
  <si>
    <t>Filipe António Lopes de Sousa / P-2435 459 Santaré</t>
  </si>
  <si>
    <t>FILM29-11</t>
  </si>
  <si>
    <t>30.11.2024 02:07:21</t>
  </si>
  <si>
    <t>Rilsoma, Lda / P-2040 211 Rio Maior-Rio Maior</t>
  </si>
  <si>
    <t>89/2024</t>
  </si>
  <si>
    <t>18.01.2025 01:41:53</t>
  </si>
  <si>
    <t>90/2024</t>
  </si>
  <si>
    <t>18.01.2025 02:03:04</t>
  </si>
  <si>
    <t>Amândio Inês Cordeiro, Lda / P-2200 024 Abrantes-A</t>
  </si>
  <si>
    <t>20.12.2024</t>
  </si>
  <si>
    <t>20.12.2024 17:51:47</t>
  </si>
  <si>
    <t>17.01.2025</t>
  </si>
  <si>
    <t>17.01.2025 18:24:02</t>
  </si>
  <si>
    <t>José Joaquim Lourenço, Lda / P-2300-438 Tomar-Toma</t>
  </si>
  <si>
    <t>7/2025T</t>
  </si>
  <si>
    <t>18.01.2025 02:29:08</t>
  </si>
  <si>
    <t>260-2024T</t>
  </si>
  <si>
    <t>16.12.2024 14:04:31</t>
  </si>
  <si>
    <t>Manuel e Pedro Conde, Lda / P-2350-017 Santarém-Ca</t>
  </si>
  <si>
    <t>17.01.2025 19:54:28</t>
  </si>
  <si>
    <t>Júlio Gonçalves da Silva, Lda / P-2490-312 Carrega</t>
  </si>
  <si>
    <t>202/24</t>
  </si>
  <si>
    <t>18.01.2025 01:23:52</t>
  </si>
  <si>
    <t>Custódio Góis, Unipessoal, Lda / P-2100-673 Coruch</t>
  </si>
  <si>
    <t>12.12.2024 21:30:16</t>
  </si>
  <si>
    <t>Maymone Marinhais Unip, Lda / P-2125-119 Santarém</t>
  </si>
  <si>
    <t>3DEZ</t>
  </si>
  <si>
    <t>03.12.2024 17:35:04</t>
  </si>
  <si>
    <t>14 DEZEMBRO</t>
  </si>
  <si>
    <t>14.12.2024 13:42:30</t>
  </si>
  <si>
    <t>Manuel E. Santo Grilo, Lda / P-7350 478 Elvas-Elva</t>
  </si>
  <si>
    <t>20 01 2025</t>
  </si>
  <si>
    <t>20.01.2025 13:09:32</t>
  </si>
  <si>
    <t>06 12 2024</t>
  </si>
  <si>
    <t>06.12.2024 17:00:09</t>
  </si>
  <si>
    <t>18 12 2024</t>
  </si>
  <si>
    <t>18.12.2024 17:27:04</t>
  </si>
  <si>
    <t>António Barradas Dias / P-7400227 Ponte de Sôr-Oni</t>
  </si>
  <si>
    <t>16.01.2025 09:37:04</t>
  </si>
  <si>
    <t>18.01.2025 02:15:18</t>
  </si>
  <si>
    <t>14.12.2024 01:35:01</t>
  </si>
  <si>
    <t>20.12.2024 17:25:01</t>
  </si>
  <si>
    <t>João Grilo &amp; Fátima Janeiro, Lda. / P-7300575 Urra</t>
  </si>
  <si>
    <t>10.12.2024 18:01:43</t>
  </si>
  <si>
    <t>15.01.2025 13:19:05</t>
  </si>
  <si>
    <t>17.01.2025 16:19:21</t>
  </si>
  <si>
    <t>Coop Agrícola de Sintra C.R.L / P-2710 248 Sintra-</t>
  </si>
  <si>
    <t>18.01.2025 01:58:22</t>
  </si>
  <si>
    <t>11.12.2024 13:14:10</t>
  </si>
  <si>
    <t>07.01.2025 13:35:57</t>
  </si>
  <si>
    <t>Duarte e Filho, Lda / P-2560 635 Torres Vedras-Tor</t>
  </si>
  <si>
    <t>PEDIDO NO. 1689 CIDA</t>
  </si>
  <si>
    <t>12.12.2024 20:13:53</t>
  </si>
  <si>
    <t>Casa Montico Alcoentre-C.R.M.L / P-2065 016 Lisboa</t>
  </si>
  <si>
    <t>JARDINAGEM 24</t>
  </si>
  <si>
    <t>15.12.2023 01:37:12</t>
  </si>
  <si>
    <t>Melfa, Lda / P-1200068 Lisboa</t>
  </si>
  <si>
    <t>16.01.2025 16:03:49</t>
  </si>
  <si>
    <t>Jardim Jovem, Lda / P-2755 029 Alcabideche-Abuxard</t>
  </si>
  <si>
    <t>07.01.2025 18:33:21</t>
  </si>
  <si>
    <t>16/10/2024</t>
  </si>
  <si>
    <t>18.01.2025 00:12:50</t>
  </si>
  <si>
    <t>18.01.2025 00:21:28</t>
  </si>
  <si>
    <t>18.01.2025 02:35:51</t>
  </si>
  <si>
    <t>StivikPro, Lda / P-2705 869 Sintra-Terrugem (Sintr</t>
  </si>
  <si>
    <t>INP FEV. @ CZ</t>
  </si>
  <si>
    <t>20.12.2024 03:03:04</t>
  </si>
  <si>
    <t>15.11.2024 12:13:00</t>
  </si>
  <si>
    <t>20.11.2024 11:54:05</t>
  </si>
  <si>
    <t>26.11.2024 11:45:17</t>
  </si>
  <si>
    <t>20.12.2024 00:37:04</t>
  </si>
  <si>
    <t>20.12.2024 12:04:05</t>
  </si>
  <si>
    <t>REQ. Nº 20240257</t>
  </si>
  <si>
    <t>27.12.2024 01:32:36</t>
  </si>
  <si>
    <t>27.12.2024 12:00:28</t>
  </si>
  <si>
    <t>30.12.2024 11:58:48</t>
  </si>
  <si>
    <t>30.12.2024 18:12:04</t>
  </si>
  <si>
    <t>03.01.2025 12:09:31</t>
  </si>
  <si>
    <t>06.01.2025 12:01:06</t>
  </si>
  <si>
    <t>07.01.2025 12:16:09</t>
  </si>
  <si>
    <t>09.01.2025 10:58:24</t>
  </si>
  <si>
    <t>10.01.2025 13:12:08</t>
  </si>
  <si>
    <t>13.01.2025 12:53:49</t>
  </si>
  <si>
    <t>13.01.2025 14:47:48</t>
  </si>
  <si>
    <t>13.01.2025 14:47:49</t>
  </si>
  <si>
    <t>14.01.2025 00:38:42</t>
  </si>
  <si>
    <t>14.01.2025 00:44:07</t>
  </si>
  <si>
    <t>14.01.2025 00:49:43</t>
  </si>
  <si>
    <t>14.01.2025 00:53:38</t>
  </si>
  <si>
    <t>14.01.2025 01:02:42</t>
  </si>
  <si>
    <t>14.01.2025 01:05:38</t>
  </si>
  <si>
    <t>14.01.2025 01:15:31</t>
  </si>
  <si>
    <t>14.01.2025 01:17:50</t>
  </si>
  <si>
    <t>14.01.2025 01:34:36</t>
  </si>
  <si>
    <t>14.01.2025 01:41:33</t>
  </si>
  <si>
    <t>14.01.2025 01:45:17</t>
  </si>
  <si>
    <t>14.01.2025 01:50:18</t>
  </si>
  <si>
    <t>14.01.2025 01:55:25</t>
  </si>
  <si>
    <t>14.01.2025 02:02:29</t>
  </si>
  <si>
    <t>ENC. Nº 20240261</t>
  </si>
  <si>
    <t>14.01.2025 02:20:59</t>
  </si>
  <si>
    <t>14.01.2025 12:11:47</t>
  </si>
  <si>
    <t>15.01.2025 12:01:30</t>
  </si>
  <si>
    <t>16.01.2025 12:02:47</t>
  </si>
  <si>
    <t>17.01.2025 12:22:28</t>
  </si>
  <si>
    <t>17.01.2025 18:48:24</t>
  </si>
  <si>
    <t>20.01.2025 05:36:27</t>
  </si>
  <si>
    <t>Treemworld, Lda / P-2670-364 Loures-Fanqueiro - Lo</t>
  </si>
  <si>
    <t>TREEM 1123</t>
  </si>
  <si>
    <t>16.01.2025 17:47:42</t>
  </si>
  <si>
    <t>VRR - Comércio de Acessórios, Lda / P-2710022 Abru</t>
  </si>
  <si>
    <t>ECFST 79</t>
  </si>
  <si>
    <t>17.01.2025 20:47:56</t>
  </si>
  <si>
    <t>ECFST 52</t>
  </si>
  <si>
    <t>09.12.2024 03:05:45</t>
  </si>
  <si>
    <t>ECFST 78</t>
  </si>
  <si>
    <t>17.01.2025 17:59:51</t>
  </si>
  <si>
    <t>Automecânica-Victor M. dos Santos / P-2735-604 Sin</t>
  </si>
  <si>
    <t>A GOMES</t>
  </si>
  <si>
    <t>18.01.2025 01:02:56</t>
  </si>
  <si>
    <t>P.SILVA</t>
  </si>
  <si>
    <t>18.01.2025 01:40:29</t>
  </si>
  <si>
    <t>Manuel da Conceição Sobral / P-7555 119 Setúbal-Ce</t>
  </si>
  <si>
    <t>VERMELHO</t>
  </si>
  <si>
    <t>18.01.2025 02:39:38</t>
  </si>
  <si>
    <t>07.01.2025 13:12:42</t>
  </si>
  <si>
    <t>16.01.2025 16:47:08</t>
  </si>
  <si>
    <t>Covelo e Pinto, Lda / P-2830 461 Setúbal-Palhais -</t>
  </si>
  <si>
    <t>15.01.2025 18:19:00</t>
  </si>
  <si>
    <t>Derbimoto / P-2910448 Setúbal-Quatro Caminhos</t>
  </si>
  <si>
    <t>18.01.2025 02:23:09</t>
  </si>
  <si>
    <t>007/25</t>
  </si>
  <si>
    <t>18.01.2025 02:41:12</t>
  </si>
  <si>
    <t>012/25</t>
  </si>
  <si>
    <t>17.01.2025 19:34:20</t>
  </si>
  <si>
    <t>Santeaço / P-7540 104 Santiago do Cacém-Santiago d</t>
  </si>
  <si>
    <t>18.01.2025 02:55:31</t>
  </si>
  <si>
    <t>006/25</t>
  </si>
  <si>
    <t>20.01.2025 11:24:09</t>
  </si>
  <si>
    <t>106/24</t>
  </si>
  <si>
    <t>16.12.2024 03:19:12</t>
  </si>
  <si>
    <t>07.01.2025 17:06:02</t>
  </si>
  <si>
    <t>António M. P. Coragem S. Unip. Lda / P-2820 189 Ch</t>
  </si>
  <si>
    <t>ENCFO 19 2025</t>
  </si>
  <si>
    <t>17.01.2025 13:48:31</t>
  </si>
  <si>
    <t>Casa Courelas, Unip, Lda. / P-7570 239 Grândola-Gr</t>
  </si>
  <si>
    <t>17.01.2025 16:51:25</t>
  </si>
  <si>
    <t>17.01.2025 19:05:11</t>
  </si>
  <si>
    <t>18.01.2025 02:59:48</t>
  </si>
  <si>
    <t>20.01.2025 10:46:07</t>
  </si>
  <si>
    <t>20.01.2025 10:55:02</t>
  </si>
  <si>
    <t>20.01.2025 12:39:20</t>
  </si>
  <si>
    <t>SDMAQ - Soc. Unipessoal, Lda / P-2870450 Setúbal-M</t>
  </si>
  <si>
    <t>RF-20</t>
  </si>
  <si>
    <t>17.01.2025 00:48:52</t>
  </si>
  <si>
    <t>RF-21</t>
  </si>
  <si>
    <t>17.01.2025 00:50:30</t>
  </si>
  <si>
    <t>DA 3/12 PRO FORMA OM</t>
  </si>
  <si>
    <t>17.01.2025 01:22:39</t>
  </si>
  <si>
    <t>DA 25/11  CLT2235</t>
  </si>
  <si>
    <t>25.11.2024 11:47:13</t>
  </si>
  <si>
    <t>DA11/11</t>
  </si>
  <si>
    <t>16.12.2024 13:10:10</t>
  </si>
  <si>
    <t>RF-31</t>
  </si>
  <si>
    <t>07.01.2025 15:51:56</t>
  </si>
  <si>
    <t>RF-33</t>
  </si>
  <si>
    <t>14.01.2025 15:31:49</t>
  </si>
  <si>
    <t>DA28/10</t>
  </si>
  <si>
    <t>17.01.2025 00:35:24</t>
  </si>
  <si>
    <t>RF-29</t>
  </si>
  <si>
    <t>17.01.2025 01:31:28</t>
  </si>
  <si>
    <t>REQ. Nº 206/24</t>
  </si>
  <si>
    <t>17.01.2025 02:22:33</t>
  </si>
  <si>
    <t>RF-30</t>
  </si>
  <si>
    <t>17.01.2025 02:36:34</t>
  </si>
  <si>
    <t>RF-32</t>
  </si>
  <si>
    <t>17.01.2025 03:13:21</t>
  </si>
  <si>
    <t>JARDINAGEM 25</t>
  </si>
  <si>
    <t>17.01.2025 03:14:13</t>
  </si>
  <si>
    <t>RF-1</t>
  </si>
  <si>
    <t>17.01.2025 14:17:50</t>
  </si>
  <si>
    <t>DA 27/8</t>
  </si>
  <si>
    <t>17.01.2025 23:44:58</t>
  </si>
  <si>
    <t>Vicente A.Santos e Filhos, Lda / P-7100 147 Estrem</t>
  </si>
  <si>
    <t>18.01.2025 02:15:00</t>
  </si>
  <si>
    <t>18.01.2025 02:57:15</t>
  </si>
  <si>
    <t>20.01.2025 11:58:50</t>
  </si>
  <si>
    <t>30.11.2024 13:49:23</t>
  </si>
  <si>
    <t>07.01.2025 03:17:20</t>
  </si>
  <si>
    <t>08.01.2025 11:36:07</t>
  </si>
  <si>
    <t>17.01.2025 13:17:12</t>
  </si>
  <si>
    <t>Casa Valadas, Lda / P-7200 376 Évora-Reguengos de</t>
  </si>
  <si>
    <t>13.01.2021 06:58:14</t>
  </si>
  <si>
    <t>14.01.2025</t>
  </si>
  <si>
    <t>15.01.2025 13:43:26</t>
  </si>
  <si>
    <t>Unisantos, Lda / P-7050355 Montemor-O-Novo-Montemo</t>
  </si>
  <si>
    <t>18.01.2025 01:26:49</t>
  </si>
  <si>
    <t>18.01.2025 01:57:48</t>
  </si>
  <si>
    <t>17.01.2025 19:44:38</t>
  </si>
  <si>
    <t>Moto-Palma, Lda / P-7150 252 Évora-Borba</t>
  </si>
  <si>
    <t>76/24</t>
  </si>
  <si>
    <t>18.01.2025 02:54:38</t>
  </si>
  <si>
    <t>17.01.2025 18:04:16</t>
  </si>
  <si>
    <t>Sulserras, Lda / P-7080-303 Bombel-Bombel (Vendas</t>
  </si>
  <si>
    <t>20.01.2025 10:45:29</t>
  </si>
  <si>
    <t>61/24</t>
  </si>
  <si>
    <t>18.10.2024 09:59:51</t>
  </si>
  <si>
    <t>72/24</t>
  </si>
  <si>
    <t>11.12.2024 00:49:36</t>
  </si>
  <si>
    <t>15.01.2025 10:37:39</t>
  </si>
  <si>
    <t>João &amp; Joana Parreira, Lda. / P-7170 105 Évora-Red</t>
  </si>
  <si>
    <t>20.01.2025 10:33:36</t>
  </si>
  <si>
    <t>Rural Campo, Lda / P-7090-297 Viana do Alentejo</t>
  </si>
  <si>
    <t>13.01.2021 07:50:52</t>
  </si>
  <si>
    <t>Cooperativa Agricola Mora, C.R.L / P-7490242 Évora</t>
  </si>
  <si>
    <t>20.01.2025 03:15:42</t>
  </si>
  <si>
    <t>F.A. Nautijardim, Lda / P-7630-644 S. Teotónio (Od</t>
  </si>
  <si>
    <t>16.01.2025 13:11:04</t>
  </si>
  <si>
    <t>A. J. Paulino Neves, Lda / P-7830-321 Beja-Serpa</t>
  </si>
  <si>
    <t>N.º101/24</t>
  </si>
  <si>
    <t>30.12.2024 14:02:10</t>
  </si>
  <si>
    <t>Kit Máquinas, Lda / P-7800148 Beja-Beja</t>
  </si>
  <si>
    <t>154/2024</t>
  </si>
  <si>
    <t>18.01.2025 00:46:58</t>
  </si>
  <si>
    <t>158/2024</t>
  </si>
  <si>
    <t>18.01.2025 00:53:22</t>
  </si>
  <si>
    <t>17.01.2025 19:11:11</t>
  </si>
  <si>
    <t>Joaquim Zita, Lda / P-7860-034 Beja-Moura</t>
  </si>
  <si>
    <t>E203</t>
  </si>
  <si>
    <t>18.01.2025 00:59:25</t>
  </si>
  <si>
    <t>M102</t>
  </si>
  <si>
    <t>18.01.2025 01:42:48</t>
  </si>
  <si>
    <t>12E</t>
  </si>
  <si>
    <t>20.01.2025 11:12:00</t>
  </si>
  <si>
    <t>M101</t>
  </si>
  <si>
    <t>16.12.2024 19:59:51</t>
  </si>
  <si>
    <t>M3</t>
  </si>
  <si>
    <t>08.01.2025 19:27:31</t>
  </si>
  <si>
    <t>9E</t>
  </si>
  <si>
    <t>15.01.2025 11:10:28</t>
  </si>
  <si>
    <t>José Manuel de Jesus Guerreiro / P-7630-133 ODEMIR</t>
  </si>
  <si>
    <t>17.01.2025 17:26:55</t>
  </si>
  <si>
    <t>19.12.2024 09:34:52</t>
  </si>
  <si>
    <t>Nelson Mendes Pereira / P-7670272 Ourique</t>
  </si>
  <si>
    <t>17.01.2025 16:57:41</t>
  </si>
  <si>
    <t>18.01.2025 02:22:11</t>
  </si>
  <si>
    <t>20.01.2025 15:59:28</t>
  </si>
  <si>
    <t>Valério Valente Unipessoal, Lda. / P-7700-247 Almo</t>
  </si>
  <si>
    <t>13.12.2024 18:51:40</t>
  </si>
  <si>
    <t>23.12.2024 19:17:35</t>
  </si>
  <si>
    <t>17.01.2025 18:59:18</t>
  </si>
  <si>
    <t>Ciclomotores Salvador, Lda / P-8375 109 S. Bartolo</t>
  </si>
  <si>
    <t>18.01.2025 02:14:55</t>
  </si>
  <si>
    <t>00134/24</t>
  </si>
  <si>
    <t>20.12.2024 15:28:39</t>
  </si>
  <si>
    <t>Sanipina, Lda / P-8400-405 Lagoa-Lagoa (Faro)</t>
  </si>
  <si>
    <t>ENC.FORNECEDOR 39</t>
  </si>
  <si>
    <t>20.01.2025 11:47:24</t>
  </si>
  <si>
    <t>20.01.2025 14:37:48</t>
  </si>
  <si>
    <t>Utiljardim, Lda / P-8100-306 Loulé-Zona D, Lado Na</t>
  </si>
  <si>
    <t>16.12.24</t>
  </si>
  <si>
    <t>18.01.2025 01:29:11</t>
  </si>
  <si>
    <t>Júlio Basílio Unipessoal, Lda / P-8700 221 Olhão-O</t>
  </si>
  <si>
    <t>12.12.2024 19:17:01</t>
  </si>
  <si>
    <t>Sampaio Motores Unipessoal, Lda. / P-8800406 Tavir</t>
  </si>
  <si>
    <t>99/2024</t>
  </si>
  <si>
    <t>18.01.2025 01:17:44</t>
  </si>
  <si>
    <t>Motormade, Lda / P-9350 103 Ribeira Brava-Ribeira</t>
  </si>
  <si>
    <t>56/2024</t>
  </si>
  <si>
    <t>18.01.2025 01:34:52</t>
  </si>
  <si>
    <t>M.A.P. Lda / P-9500 241 Ponta Delgada-Ponta Delgad</t>
  </si>
  <si>
    <t>17.01.2025 20:19:43</t>
  </si>
  <si>
    <t>Live Our Style, Lda / P-9900 019 Açores-Horta</t>
  </si>
  <si>
    <t>EF24F0029</t>
  </si>
  <si>
    <t>26.11.2024 00:30:12</t>
  </si>
  <si>
    <t>EF25F001</t>
  </si>
  <si>
    <t>09.01.2025 16:01:11</t>
  </si>
  <si>
    <t>EF24F0041</t>
  </si>
  <si>
    <t>22.11.2024 16:35:55</t>
  </si>
  <si>
    <t>EF24F0028</t>
  </si>
  <si>
    <t>26.11.2024 00:13:38</t>
  </si>
  <si>
    <t>EF24F0031</t>
  </si>
  <si>
    <t>26.11.2024 00:43:34</t>
  </si>
  <si>
    <t>EF24F0034</t>
  </si>
  <si>
    <t>26.11.2024 01:26:21</t>
  </si>
  <si>
    <t>EF24F0036</t>
  </si>
  <si>
    <t>26.11.2024 01:44:46</t>
  </si>
  <si>
    <t>TACOMPRAR</t>
  </si>
  <si>
    <t>26.11.2024 10:57:59</t>
  </si>
  <si>
    <t>EF24F0042</t>
  </si>
  <si>
    <t>04.12.2024 12:52:02</t>
  </si>
  <si>
    <t>EF24F0043</t>
  </si>
  <si>
    <t>06.12.2024 13:09:53</t>
  </si>
  <si>
    <t>EF24F0044</t>
  </si>
  <si>
    <t>16.12.2024 13:02:49</t>
  </si>
  <si>
    <t>02.01.2025 15:41:45</t>
  </si>
  <si>
    <t>BATERIA 25</t>
  </si>
  <si>
    <t>02.01.2025 16:51:23</t>
  </si>
  <si>
    <t>20.01.2025 05:19:13</t>
  </si>
  <si>
    <t>Electroxi, Lda / P-9500702 São Miguel - Açores</t>
  </si>
  <si>
    <t>18.01.2025 01:23:38</t>
  </si>
  <si>
    <t>17.01.2025 19:30:52</t>
  </si>
  <si>
    <t>Braga</t>
  </si>
  <si>
    <t>Vila Real</t>
  </si>
  <si>
    <t>Braganҫa</t>
  </si>
  <si>
    <t>Porto</t>
  </si>
  <si>
    <t>Aveiro</t>
  </si>
  <si>
    <t>Viseu</t>
  </si>
  <si>
    <t>Guarda</t>
  </si>
  <si>
    <t>Coimbra</t>
  </si>
  <si>
    <t>Castelo Branco</t>
  </si>
  <si>
    <t>Açores</t>
  </si>
  <si>
    <t>Zona 2</t>
  </si>
  <si>
    <t>Francisco Cavaco (STIHL)</t>
  </si>
  <si>
    <t>Leiria</t>
  </si>
  <si>
    <t>Santarém</t>
  </si>
  <si>
    <t>Portalegre</t>
  </si>
  <si>
    <t>Lisboa</t>
  </si>
  <si>
    <t>Setúbal</t>
  </si>
  <si>
    <t>Évora</t>
  </si>
  <si>
    <t>Beja</t>
  </si>
  <si>
    <t>Faro</t>
  </si>
  <si>
    <t>Madeira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</si>
</sst>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/>
    </xf>
    <xf numFmtId="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2" borderId="1" xfId="0" applyFill="1" applyBorder="1" applyAlignment="1">
      <alignment vertical="top"/>
    </xf>
    <xf numFmtId="14" fontId="0" fillId="0" borderId="0" xfId="0" applyNumberFormat="1" applyAlignment="1">
      <alignment vertical="top"/>
    </xf>
    <xf numFmtId="16" fontId="0" fillId="0" borderId="0" xfId="0" applyNumberFormat="1" applyAlignment="1">
      <alignment vertical="top"/>
    </xf>
    <xf numFmtId="17" fontId="0" fillId="0" borderId="0" xfId="0" applyNumberFormat="1" applyAlignment="1">
      <alignment vertical="top"/>
    </xf>
    <xf numFmtId="0" fontId="0" fillId="0" borderId="0" xfId="0" applyNumberFormat="1"/>
  </cellXfs>
  <cellStyles count="1">
    <cellStyle name="Normal" xfId="0" builtinId="0"/>
  </cellStyles>
  <dxfs count="38"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#,##0.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general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indexed="2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ihlgroup.sharepoint.com/sites/IBERICAN_FCI/Shared%20Documents/4.%20Reporting/1.%20Data%20basis/00.%20MD/MD.xlsm" TargetMode="External"/><Relationship Id="rId1" Type="http://schemas.openxmlformats.org/officeDocument/2006/relationships/externalLinkPath" Target="/sites/IBERICAN_FCI/Shared%20Documents/4.%20Reporting/1.%20Data%20basis/00.%20MD/M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as"/>
      <sheetName val="MD"/>
      <sheetName val="Acumulados"/>
      <sheetName val="Sheet1"/>
      <sheetName val="Zona"/>
      <sheetName val="Años"/>
      <sheetName val="Meses"/>
      <sheetName val="CP lat - long"/>
      <sheetName val="Clientes"/>
      <sheetName val="Zona PT"/>
      <sheetName val="Clientes PT"/>
      <sheetName val="Type cu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A1" t="str">
            <v>Customer Number</v>
          </cell>
          <cell r="B1" t="str">
            <v>Name</v>
          </cell>
          <cell r="C1" t="str">
            <v>Postal Code</v>
          </cell>
          <cell r="D1" t="str">
            <v>Region (act.)</v>
          </cell>
          <cell r="E1" t="str">
            <v>Provincia</v>
          </cell>
          <cell r="F1" t="str">
            <v>Sales Repr. 1 (act.)</v>
          </cell>
          <cell r="G1" t="str">
            <v>Zona</v>
          </cell>
        </row>
        <row r="2">
          <cell r="A2" t="str">
            <v>46600010</v>
          </cell>
          <cell r="B2" t="str">
            <v>Casa Quintela, Lda</v>
          </cell>
          <cell r="C2" t="str">
            <v>4990-307</v>
          </cell>
          <cell r="D2" t="str">
            <v>PT/60</v>
          </cell>
          <cell r="E2" t="str">
            <v>Viana do Castelo</v>
          </cell>
          <cell r="F2" t="str">
            <v>JOSE PINTO (STIHL)</v>
          </cell>
          <cell r="G2" t="str">
            <v>Zona 1</v>
          </cell>
        </row>
        <row r="3">
          <cell r="A3" t="str">
            <v>46600020</v>
          </cell>
          <cell r="B3" t="str">
            <v>Com. Motociclos Courense, Lda</v>
          </cell>
          <cell r="C3" t="str">
            <v>4940-541</v>
          </cell>
          <cell r="D3" t="str">
            <v>PT/60</v>
          </cell>
          <cell r="E3" t="str">
            <v>Viana do Castelo</v>
          </cell>
          <cell r="F3" t="str">
            <v>JOSE PINTO (STIHL)</v>
          </cell>
          <cell r="G3" t="str">
            <v>Zona 1</v>
          </cell>
        </row>
        <row r="4">
          <cell r="A4" t="str">
            <v>46600040</v>
          </cell>
          <cell r="B4" t="str">
            <v>O Padreirense</v>
          </cell>
          <cell r="C4" t="str">
            <v>4970-500</v>
          </cell>
          <cell r="D4" t="str">
            <v>PT/60</v>
          </cell>
          <cell r="E4" t="str">
            <v>Viana do Castelo</v>
          </cell>
          <cell r="F4" t="str">
            <v>JOSE PINTO (STIHL)</v>
          </cell>
          <cell r="G4" t="str">
            <v>Zona 1</v>
          </cell>
        </row>
        <row r="5">
          <cell r="A5" t="str">
            <v>46600050</v>
          </cell>
          <cell r="B5" t="str">
            <v>Manuel da Cunha Dias</v>
          </cell>
          <cell r="C5" t="str">
            <v>4960-562</v>
          </cell>
          <cell r="D5" t="str">
            <v>PT/60</v>
          </cell>
          <cell r="E5" t="str">
            <v>Viana do Castelo</v>
          </cell>
          <cell r="F5" t="str">
            <v>JOSE PINTO (STIHL)</v>
          </cell>
          <cell r="G5" t="str">
            <v>Zona 1</v>
          </cell>
        </row>
        <row r="6">
          <cell r="A6" t="str">
            <v>46600060</v>
          </cell>
          <cell r="B6" t="str">
            <v>Luís Henrique Lira Vieira</v>
          </cell>
          <cell r="C6" t="str">
            <v>4950-473</v>
          </cell>
          <cell r="D6" t="str">
            <v>PT/60</v>
          </cell>
          <cell r="E6" t="str">
            <v>Viana do Castelo</v>
          </cell>
          <cell r="F6" t="str">
            <v>JOSE PINTO (STIHL)</v>
          </cell>
          <cell r="G6" t="str">
            <v>Zona 1</v>
          </cell>
        </row>
        <row r="7">
          <cell r="A7" t="str">
            <v>46600080</v>
          </cell>
          <cell r="B7" t="str">
            <v>Moto Joaninha</v>
          </cell>
          <cell r="C7" t="str">
            <v>4900-012</v>
          </cell>
          <cell r="D7" t="str">
            <v>PT/60</v>
          </cell>
          <cell r="E7" t="str">
            <v>Viana do Castelo</v>
          </cell>
          <cell r="F7" t="str">
            <v>JOSE PINTO (STIHL)</v>
          </cell>
          <cell r="G7" t="str">
            <v>Zona 1</v>
          </cell>
        </row>
        <row r="8">
          <cell r="A8" t="str">
            <v>46600090</v>
          </cell>
          <cell r="B8" t="str">
            <v>Motolar, Lda</v>
          </cell>
          <cell r="C8" t="str">
            <v>4925-413</v>
          </cell>
          <cell r="D8" t="str">
            <v>PT/60</v>
          </cell>
          <cell r="E8" t="str">
            <v>Viana do Castelo</v>
          </cell>
          <cell r="F8" t="str">
            <v>JOSE PINTO (STIHL)</v>
          </cell>
          <cell r="G8" t="str">
            <v>Zona 1</v>
          </cell>
        </row>
        <row r="9">
          <cell r="A9" t="str">
            <v>46610010</v>
          </cell>
          <cell r="B9" t="str">
            <v>Fábrica Metal. da Gandra, Lda</v>
          </cell>
          <cell r="C9" t="str">
            <v>4770-360</v>
          </cell>
          <cell r="D9" t="str">
            <v>PT/61</v>
          </cell>
          <cell r="E9" t="str">
            <v>Braga</v>
          </cell>
          <cell r="F9" t="str">
            <v>JOSE PINTO (STIHL)</v>
          </cell>
          <cell r="G9" t="str">
            <v>Zona 1</v>
          </cell>
        </row>
        <row r="10">
          <cell r="A10" t="str">
            <v>46610050</v>
          </cell>
          <cell r="B10" t="str">
            <v>Manuel Duarte Dom e Filhos, Lda</v>
          </cell>
          <cell r="C10" t="str">
            <v>4700 154</v>
          </cell>
          <cell r="D10" t="str">
            <v>PT/61</v>
          </cell>
          <cell r="E10" t="str">
            <v>Braga</v>
          </cell>
          <cell r="F10" t="str">
            <v>JOSE PINTO (STIHL)</v>
          </cell>
          <cell r="G10" t="str">
            <v>Zona 1</v>
          </cell>
        </row>
        <row r="11">
          <cell r="A11" t="str">
            <v>46610090</v>
          </cell>
          <cell r="B11" t="str">
            <v>Cândido Bastos, Lda.</v>
          </cell>
          <cell r="C11" t="str">
            <v>4750-680</v>
          </cell>
          <cell r="D11" t="str">
            <v>PT/61</v>
          </cell>
          <cell r="E11" t="str">
            <v>Braga</v>
          </cell>
          <cell r="F11" t="str">
            <v>JOSE PINTO (STIHL)</v>
          </cell>
          <cell r="G11" t="str">
            <v>Zona 1</v>
          </cell>
        </row>
        <row r="12">
          <cell r="A12" t="str">
            <v>46610100</v>
          </cell>
          <cell r="B12" t="str">
            <v>Vasco Carvalho Unip. Lda</v>
          </cell>
          <cell r="C12" t="str">
            <v>4730 180</v>
          </cell>
          <cell r="D12" t="str">
            <v>PT/61</v>
          </cell>
          <cell r="E12" t="str">
            <v>Braga</v>
          </cell>
          <cell r="F12" t="str">
            <v>JOSE PINTO (STIHL)</v>
          </cell>
          <cell r="G12" t="str">
            <v>Zona 1</v>
          </cell>
        </row>
        <row r="13">
          <cell r="A13" t="str">
            <v>46610110</v>
          </cell>
          <cell r="B13" t="str">
            <v>Aujo Moto, Lda</v>
          </cell>
          <cell r="C13" t="str">
            <v>4850-525</v>
          </cell>
          <cell r="D13" t="str">
            <v>PT/61</v>
          </cell>
          <cell r="E13" t="str">
            <v>Braga</v>
          </cell>
          <cell r="F13" t="str">
            <v>JOSE PINTO (STIHL)</v>
          </cell>
          <cell r="G13" t="str">
            <v>Zona 1</v>
          </cell>
        </row>
        <row r="14">
          <cell r="A14" t="str">
            <v>46610120</v>
          </cell>
          <cell r="B14" t="str">
            <v>António A.N.Freitas Unip, Lda</v>
          </cell>
          <cell r="C14" t="str">
            <v>4800-098</v>
          </cell>
          <cell r="D14" t="str">
            <v>PT/61</v>
          </cell>
          <cell r="E14" t="str">
            <v>Braga</v>
          </cell>
          <cell r="F14" t="str">
            <v>JOSE PINTO (STIHL)</v>
          </cell>
          <cell r="G14" t="str">
            <v>Zona 1</v>
          </cell>
        </row>
        <row r="15">
          <cell r="A15" t="str">
            <v>46610130</v>
          </cell>
          <cell r="B15" t="str">
            <v>André Manuel Real Tarrio</v>
          </cell>
          <cell r="C15" t="str">
            <v>4740068</v>
          </cell>
          <cell r="D15" t="str">
            <v>PT/61</v>
          </cell>
          <cell r="E15" t="str">
            <v>Braga</v>
          </cell>
          <cell r="F15" t="str">
            <v>JOSE PINTO (STIHL)</v>
          </cell>
          <cell r="G15" t="str">
            <v>Zona 1</v>
          </cell>
        </row>
        <row r="16">
          <cell r="A16" t="str">
            <v>46620040</v>
          </cell>
          <cell r="B16" t="str">
            <v>José Pinto, Lda</v>
          </cell>
          <cell r="C16" t="str">
            <v>5000-506</v>
          </cell>
          <cell r="D16" t="str">
            <v>PT/62</v>
          </cell>
          <cell r="E16" t="str">
            <v>Vila Real</v>
          </cell>
          <cell r="F16" t="str">
            <v>JOSE PINTO (STIHL)</v>
          </cell>
          <cell r="G16" t="str">
            <v>Zona 1</v>
          </cell>
        </row>
        <row r="17">
          <cell r="A17" t="str">
            <v>46620070</v>
          </cell>
          <cell r="B17" t="str">
            <v>Hernâni Pinto e Filhos, Lda</v>
          </cell>
          <cell r="C17" t="str">
            <v>5400-017</v>
          </cell>
          <cell r="D17" t="str">
            <v>PT/62</v>
          </cell>
          <cell r="E17" t="str">
            <v>Vila Real</v>
          </cell>
          <cell r="F17" t="str">
            <v>JOSE PINTO (STIHL)</v>
          </cell>
          <cell r="G17" t="str">
            <v>Zona 1</v>
          </cell>
        </row>
        <row r="18">
          <cell r="A18" t="str">
            <v>46620080</v>
          </cell>
          <cell r="B18" t="str">
            <v>Norberto G. Queiroga e Filhos, Lda</v>
          </cell>
          <cell r="C18" t="str">
            <v>5430-469</v>
          </cell>
          <cell r="D18" t="str">
            <v>PT/62</v>
          </cell>
          <cell r="E18" t="str">
            <v>Vila Real</v>
          </cell>
          <cell r="F18" t="str">
            <v>JOSE PINTO (STIHL)</v>
          </cell>
          <cell r="G18" t="str">
            <v>Zona 1</v>
          </cell>
        </row>
        <row r="19">
          <cell r="A19" t="str">
            <v>46620090</v>
          </cell>
          <cell r="B19" t="str">
            <v>Fernando D Cruz e Filhos, Lda</v>
          </cell>
          <cell r="C19" t="str">
            <v>5450-000</v>
          </cell>
          <cell r="D19" t="str">
            <v>PT/62</v>
          </cell>
          <cell r="E19" t="str">
            <v>Vila Real</v>
          </cell>
          <cell r="F19" t="str">
            <v>JOSE PINTO (STIHL)</v>
          </cell>
          <cell r="G19" t="str">
            <v>Zona 1</v>
          </cell>
        </row>
        <row r="20">
          <cell r="A20" t="str">
            <v>46620100</v>
          </cell>
          <cell r="B20" t="str">
            <v>Macedagro, Lda</v>
          </cell>
          <cell r="C20" t="str">
            <v>5050-280</v>
          </cell>
          <cell r="D20" t="str">
            <v>PT/62</v>
          </cell>
          <cell r="E20" t="str">
            <v>Vila Real</v>
          </cell>
          <cell r="F20" t="str">
            <v>JOSE PINTO (STIHL)</v>
          </cell>
          <cell r="G20" t="str">
            <v>Zona 1</v>
          </cell>
        </row>
        <row r="21">
          <cell r="A21" t="str">
            <v>46630010</v>
          </cell>
          <cell r="B21" t="str">
            <v>Manuel da Rocha Lopes</v>
          </cell>
          <cell r="C21" t="str">
            <v>5340-000</v>
          </cell>
          <cell r="D21" t="str">
            <v>PT/63</v>
          </cell>
          <cell r="E21" t="str">
            <v>Braganҫa</v>
          </cell>
          <cell r="F21" t="str">
            <v>JOSE PINTO (STIHL)</v>
          </cell>
          <cell r="G21" t="str">
            <v>Zona 1</v>
          </cell>
        </row>
        <row r="22">
          <cell r="A22" t="str">
            <v>46630020</v>
          </cell>
          <cell r="B22" t="str">
            <v>Isidro José Afonso</v>
          </cell>
          <cell r="C22" t="str">
            <v>5300-072</v>
          </cell>
          <cell r="D22" t="str">
            <v>PT/63</v>
          </cell>
          <cell r="E22" t="str">
            <v>Braganҫa</v>
          </cell>
          <cell r="F22" t="str">
            <v>JOSE PINTO (STIHL)</v>
          </cell>
          <cell r="G22" t="str">
            <v>Zona 1</v>
          </cell>
        </row>
        <row r="23">
          <cell r="A23" t="str">
            <v>46630050</v>
          </cell>
          <cell r="B23" t="str">
            <v>Francisco Mendes e Comp., Lda</v>
          </cell>
          <cell r="C23" t="str">
            <v>5200-206</v>
          </cell>
          <cell r="D23" t="str">
            <v>PT/63</v>
          </cell>
          <cell r="E23" t="str">
            <v>Braganҫa</v>
          </cell>
          <cell r="F23" t="str">
            <v>JOSE PINTO (STIHL)</v>
          </cell>
          <cell r="G23" t="str">
            <v>Zona 1</v>
          </cell>
        </row>
        <row r="24">
          <cell r="A24" t="str">
            <v>46630060</v>
          </cell>
          <cell r="B24" t="str">
            <v>Miravet, Lda</v>
          </cell>
          <cell r="C24" t="str">
            <v>5370-632</v>
          </cell>
          <cell r="D24" t="str">
            <v>PT/63</v>
          </cell>
          <cell r="E24" t="str">
            <v>Braganҫa</v>
          </cell>
          <cell r="F24" t="str">
            <v>JOSE PINTO (STIHL)</v>
          </cell>
          <cell r="G24" t="str">
            <v>Zona 1</v>
          </cell>
        </row>
        <row r="25">
          <cell r="A25" t="str">
            <v>46630100</v>
          </cell>
          <cell r="B25" t="str">
            <v>Francisco António Martins, Lda</v>
          </cell>
          <cell r="C25" t="str">
            <v>5210 185</v>
          </cell>
          <cell r="D25" t="str">
            <v>PT/63</v>
          </cell>
          <cell r="E25" t="str">
            <v>Braganҫa</v>
          </cell>
          <cell r="F25" t="str">
            <v>JOSE PINTO (STIHL)</v>
          </cell>
          <cell r="G25" t="str">
            <v>Zona 1</v>
          </cell>
        </row>
        <row r="26">
          <cell r="A26" t="str">
            <v>46630110</v>
          </cell>
          <cell r="B26" t="str">
            <v>Moncorvagri, Lda</v>
          </cell>
          <cell r="C26" t="str">
            <v>5160-258</v>
          </cell>
          <cell r="D26" t="str">
            <v>PT/63</v>
          </cell>
          <cell r="E26" t="str">
            <v>Braganҫa</v>
          </cell>
          <cell r="F26" t="str">
            <v>JOSE PINTO (STIHL)</v>
          </cell>
          <cell r="G26" t="str">
            <v>Zona 1</v>
          </cell>
        </row>
        <row r="27">
          <cell r="A27" t="str">
            <v>46630130</v>
          </cell>
          <cell r="B27" t="str">
            <v>Agrovinhais, Lda</v>
          </cell>
          <cell r="C27" t="str">
            <v>5320-271</v>
          </cell>
          <cell r="D27" t="str">
            <v>PT/63</v>
          </cell>
          <cell r="E27" t="str">
            <v>Braganҫa</v>
          </cell>
          <cell r="F27" t="str">
            <v>JOSE PINTO (STIHL)</v>
          </cell>
          <cell r="G27" t="str">
            <v>Zona 1</v>
          </cell>
        </row>
        <row r="28">
          <cell r="A28" t="str">
            <v>46640010</v>
          </cell>
          <cell r="B28" t="str">
            <v>Varziagro, Lda</v>
          </cell>
          <cell r="C28" t="str">
            <v>4495 524</v>
          </cell>
          <cell r="D28" t="str">
            <v>PT/64</v>
          </cell>
          <cell r="E28" t="str">
            <v>Porto</v>
          </cell>
          <cell r="F28" t="str">
            <v>JOSE PINTO (STIHL)</v>
          </cell>
          <cell r="G28" t="str">
            <v>Zona 1</v>
          </cell>
        </row>
        <row r="29">
          <cell r="A29" t="str">
            <v>46640020</v>
          </cell>
          <cell r="B29" t="str">
            <v>Maria Aurélia de Sousa Moreira</v>
          </cell>
          <cell r="C29" t="str">
            <v>4475 109</v>
          </cell>
          <cell r="D29" t="str">
            <v>PT/64</v>
          </cell>
          <cell r="E29" t="str">
            <v>Porto</v>
          </cell>
          <cell r="F29" t="str">
            <v>JOSE PINTO (STIHL)</v>
          </cell>
          <cell r="G29" t="str">
            <v>Zona 1</v>
          </cell>
        </row>
        <row r="30">
          <cell r="A30" t="str">
            <v>46640040</v>
          </cell>
          <cell r="B30" t="str">
            <v>Joaquim P. da Costa Valente</v>
          </cell>
          <cell r="C30" t="str">
            <v>4640 141</v>
          </cell>
          <cell r="D30" t="str">
            <v>PT/64</v>
          </cell>
          <cell r="E30" t="str">
            <v>Porto</v>
          </cell>
          <cell r="F30" t="str">
            <v>JOSE PINTO (STIHL)</v>
          </cell>
          <cell r="G30" t="str">
            <v>Zona 1</v>
          </cell>
        </row>
        <row r="31">
          <cell r="A31" t="str">
            <v>46640050</v>
          </cell>
          <cell r="B31" t="str">
            <v>Jardicamp</v>
          </cell>
          <cell r="C31" t="str">
            <v>4610-195</v>
          </cell>
          <cell r="D31" t="str">
            <v>PT/64</v>
          </cell>
          <cell r="E31" t="str">
            <v>Porto</v>
          </cell>
          <cell r="F31" t="str">
            <v>JOSE PINTO (STIHL)</v>
          </cell>
          <cell r="G31" t="str">
            <v>Zona 1</v>
          </cell>
        </row>
        <row r="32">
          <cell r="A32" t="str">
            <v>46640070</v>
          </cell>
          <cell r="B32" t="str">
            <v>António Pinto Lourenço</v>
          </cell>
          <cell r="C32" t="str">
            <v>4600 073</v>
          </cell>
          <cell r="D32" t="str">
            <v>PT/64</v>
          </cell>
          <cell r="E32" t="str">
            <v>Porto</v>
          </cell>
          <cell r="F32" t="str">
            <v>JOSE PINTO (STIHL)</v>
          </cell>
          <cell r="G32" t="str">
            <v>Zona 1</v>
          </cell>
        </row>
        <row r="33">
          <cell r="A33" t="str">
            <v>46640080</v>
          </cell>
          <cell r="B33" t="str">
            <v>Manuel Isaías Nunes da Rocha</v>
          </cell>
          <cell r="C33" t="str">
            <v>4585-015</v>
          </cell>
          <cell r="D33" t="str">
            <v>PT/64</v>
          </cell>
          <cell r="E33" t="str">
            <v>Porto</v>
          </cell>
          <cell r="F33" t="str">
            <v>JOSE PINTO (STIHL)</v>
          </cell>
          <cell r="G33" t="str">
            <v>Zona 1</v>
          </cell>
        </row>
        <row r="34">
          <cell r="A34" t="str">
            <v>46640170</v>
          </cell>
          <cell r="B34" t="str">
            <v>Torre Marco, S.A</v>
          </cell>
          <cell r="C34" t="str">
            <v>4485-410</v>
          </cell>
          <cell r="D34" t="str">
            <v>PT/64</v>
          </cell>
          <cell r="E34" t="str">
            <v>Porto</v>
          </cell>
          <cell r="F34" t="str">
            <v>JOSE PINTO (STIHL)</v>
          </cell>
          <cell r="G34" t="str">
            <v>Zona 1</v>
          </cell>
        </row>
        <row r="35">
          <cell r="A35" t="str">
            <v>46640200</v>
          </cell>
          <cell r="B35" t="str">
            <v>Motojardim, Lda</v>
          </cell>
          <cell r="C35" t="str">
            <v>4510 243</v>
          </cell>
          <cell r="D35" t="str">
            <v>PT/64</v>
          </cell>
          <cell r="E35" t="str">
            <v>Porto</v>
          </cell>
          <cell r="F35" t="str">
            <v>JOSE PINTO (STIHL)</v>
          </cell>
          <cell r="G35" t="str">
            <v>Zona 1</v>
          </cell>
        </row>
        <row r="36">
          <cell r="A36" t="str">
            <v>46640210</v>
          </cell>
          <cell r="B36" t="str">
            <v>Moto Teixeira, Lda</v>
          </cell>
          <cell r="C36" t="str">
            <v>4620 649</v>
          </cell>
          <cell r="D36" t="str">
            <v>PT/64</v>
          </cell>
          <cell r="E36" t="str">
            <v>Porto</v>
          </cell>
          <cell r="F36" t="str">
            <v>JOSE PINTO (STIHL)</v>
          </cell>
          <cell r="G36" t="str">
            <v>Zona 1</v>
          </cell>
        </row>
        <row r="37">
          <cell r="A37" t="str">
            <v>46640250</v>
          </cell>
          <cell r="B37" t="str">
            <v>Cafo Green, Unipessoal, Lda</v>
          </cell>
          <cell r="C37" t="str">
            <v>4785 313</v>
          </cell>
          <cell r="D37" t="str">
            <v>PT/64</v>
          </cell>
          <cell r="E37" t="str">
            <v>Porto</v>
          </cell>
          <cell r="F37" t="str">
            <v>JOSE PINTO (STIHL)</v>
          </cell>
          <cell r="G37" t="str">
            <v>Zona 1</v>
          </cell>
        </row>
        <row r="38">
          <cell r="A38" t="str">
            <v>46640260</v>
          </cell>
          <cell r="B38" t="str">
            <v>TAMIEX II – Equipamentos, Lda</v>
          </cell>
          <cell r="C38" t="str">
            <v>4630261</v>
          </cell>
          <cell r="D38" t="str">
            <v>PT/64</v>
          </cell>
          <cell r="E38" t="str">
            <v>Porto</v>
          </cell>
          <cell r="F38" t="str">
            <v>JOSE PINTO (STIHL)</v>
          </cell>
          <cell r="G38" t="str">
            <v>Zona 1</v>
          </cell>
        </row>
        <row r="39">
          <cell r="A39" t="str">
            <v>46640270</v>
          </cell>
          <cell r="B39" t="str">
            <v>JPCV, Lda</v>
          </cell>
          <cell r="C39" t="str">
            <v>4640144</v>
          </cell>
          <cell r="D39" t="str">
            <v>PT/64</v>
          </cell>
          <cell r="E39" t="str">
            <v>Porto</v>
          </cell>
          <cell r="F39" t="str">
            <v>JOSE PINTO (STIHL)</v>
          </cell>
          <cell r="G39" t="str">
            <v>Zona 1</v>
          </cell>
        </row>
        <row r="40">
          <cell r="A40" t="str">
            <v>46640280</v>
          </cell>
          <cell r="B40" t="str">
            <v>Francisco Coelho &amp; Cª., Lda</v>
          </cell>
          <cell r="C40" t="str">
            <v>4780-365</v>
          </cell>
          <cell r="D40" t="str">
            <v>PT/64</v>
          </cell>
          <cell r="E40" t="str">
            <v>Porto</v>
          </cell>
          <cell r="F40" t="str">
            <v>JOSE PINTO (STIHL)</v>
          </cell>
          <cell r="G40" t="str">
            <v>Zona 1</v>
          </cell>
        </row>
        <row r="41">
          <cell r="A41" t="str">
            <v>46640290</v>
          </cell>
          <cell r="B41" t="str">
            <v>Artur Agostinho, Lda</v>
          </cell>
          <cell r="C41" t="str">
            <v>4600-254</v>
          </cell>
          <cell r="D41" t="str">
            <v>PT/64</v>
          </cell>
          <cell r="E41" t="str">
            <v>Porto</v>
          </cell>
          <cell r="F41" t="str">
            <v>JOSE PINTO (STIHL)</v>
          </cell>
          <cell r="G41" t="str">
            <v>Zona 1</v>
          </cell>
        </row>
        <row r="42">
          <cell r="A42" t="str">
            <v>46640310</v>
          </cell>
          <cell r="B42" t="str">
            <v>Aida Maria Moreira Ramos</v>
          </cell>
          <cell r="C42" t="str">
            <v>4475109</v>
          </cell>
          <cell r="D42" t="str">
            <v>PT/64</v>
          </cell>
          <cell r="E42" t="str">
            <v>Porto</v>
          </cell>
          <cell r="F42" t="str">
            <v>JOSE PINTO (STIHL)</v>
          </cell>
          <cell r="G42" t="str">
            <v>Zona 1</v>
          </cell>
        </row>
        <row r="43">
          <cell r="A43" t="str">
            <v>46640320</v>
          </cell>
          <cell r="B43" t="str">
            <v>Agro Home -</v>
          </cell>
          <cell r="C43" t="str">
            <v>4445245</v>
          </cell>
          <cell r="D43" t="str">
            <v>PT/64</v>
          </cell>
          <cell r="E43" t="str">
            <v>Porto</v>
          </cell>
          <cell r="F43" t="str">
            <v>JOSE PINTO (STIHL)</v>
          </cell>
          <cell r="G43" t="str">
            <v>Zona 1</v>
          </cell>
        </row>
        <row r="44">
          <cell r="A44" t="str">
            <v>46650010</v>
          </cell>
          <cell r="B44" t="str">
            <v>José P. Saramago e Comp, Lda</v>
          </cell>
          <cell r="C44" t="str">
            <v>3880-238</v>
          </cell>
          <cell r="D44" t="str">
            <v>PT/65</v>
          </cell>
          <cell r="E44" t="str">
            <v>Aveiro</v>
          </cell>
          <cell r="F44" t="str">
            <v>JOSE PINTO (STIHL)</v>
          </cell>
          <cell r="G44" t="str">
            <v>Zona 1</v>
          </cell>
        </row>
        <row r="45">
          <cell r="A45" t="str">
            <v>46650040</v>
          </cell>
          <cell r="B45" t="str">
            <v>Pramadeira, S.A.</v>
          </cell>
          <cell r="C45" t="str">
            <v>3854 908</v>
          </cell>
          <cell r="D45" t="str">
            <v>PT/65</v>
          </cell>
          <cell r="E45" t="str">
            <v>Aveiro</v>
          </cell>
          <cell r="F45" t="str">
            <v>JOSE PINTO (STIHL)</v>
          </cell>
          <cell r="G45" t="str">
            <v>Zona 1</v>
          </cell>
        </row>
        <row r="46">
          <cell r="A46" t="str">
            <v>46650100</v>
          </cell>
          <cell r="B46" t="str">
            <v>Manuel José Batista Correia, Lda</v>
          </cell>
          <cell r="C46" t="str">
            <v>4505 645</v>
          </cell>
          <cell r="D46" t="str">
            <v>PT/65</v>
          </cell>
          <cell r="E46" t="str">
            <v>Aveiro</v>
          </cell>
          <cell r="F46" t="str">
            <v>JOSE PINTO (STIHL)</v>
          </cell>
          <cell r="G46" t="str">
            <v>Zona 1</v>
          </cell>
        </row>
        <row r="47">
          <cell r="A47" t="str">
            <v>46650110</v>
          </cell>
          <cell r="B47" t="str">
            <v>Motoclassis</v>
          </cell>
          <cell r="C47" t="str">
            <v>3750 755</v>
          </cell>
          <cell r="D47" t="str">
            <v>PT/65</v>
          </cell>
          <cell r="E47" t="str">
            <v>Aveiro</v>
          </cell>
          <cell r="F47" t="str">
            <v>JOSE PINTO (STIHL)</v>
          </cell>
          <cell r="G47" t="str">
            <v>Zona 1</v>
          </cell>
        </row>
        <row r="48">
          <cell r="A48" t="str">
            <v>46650120</v>
          </cell>
          <cell r="B48" t="str">
            <v>Ferreira e Duarte, Lda</v>
          </cell>
          <cell r="C48" t="str">
            <v>4540 102</v>
          </cell>
          <cell r="D48" t="str">
            <v>PT/65</v>
          </cell>
          <cell r="E48" t="str">
            <v>Aveiro</v>
          </cell>
          <cell r="F48" t="str">
            <v>JOSE PINTO (STIHL)</v>
          </cell>
          <cell r="G48" t="str">
            <v>Zona 1</v>
          </cell>
        </row>
        <row r="49">
          <cell r="A49" t="str">
            <v>46650130</v>
          </cell>
          <cell r="B49" t="str">
            <v>Moto C. A. Almeida, Lda</v>
          </cell>
          <cell r="C49" t="str">
            <v>3730 202</v>
          </cell>
          <cell r="D49" t="str">
            <v>PT/65</v>
          </cell>
          <cell r="E49" t="str">
            <v>Aveiro</v>
          </cell>
          <cell r="F49" t="str">
            <v>JOSE PINTO (STIHL)</v>
          </cell>
          <cell r="G49" t="str">
            <v>Zona 1</v>
          </cell>
        </row>
        <row r="50">
          <cell r="A50" t="str">
            <v>46650150</v>
          </cell>
          <cell r="B50" t="str">
            <v>Joamotor, Lda</v>
          </cell>
          <cell r="C50" t="str">
            <v>3700 811</v>
          </cell>
          <cell r="D50" t="str">
            <v>PT/65</v>
          </cell>
          <cell r="E50" t="str">
            <v>Aveiro</v>
          </cell>
          <cell r="F50" t="str">
            <v>JOSE PINTO (STIHL)</v>
          </cell>
          <cell r="G50" t="str">
            <v>Zona 1</v>
          </cell>
        </row>
        <row r="51">
          <cell r="A51" t="str">
            <v>46650160</v>
          </cell>
          <cell r="B51" t="str">
            <v>Boialvomotos, Lda.</v>
          </cell>
          <cell r="C51" t="str">
            <v>3780-402</v>
          </cell>
          <cell r="D51" t="str">
            <v>PT/65</v>
          </cell>
          <cell r="E51" t="str">
            <v>Aveiro</v>
          </cell>
          <cell r="F51" t="str">
            <v>JOSE PINTO (STIHL)</v>
          </cell>
          <cell r="G51" t="str">
            <v>Zona 1</v>
          </cell>
        </row>
        <row r="52">
          <cell r="A52" t="str">
            <v>46650170</v>
          </cell>
          <cell r="B52" t="str">
            <v>Júlio Nogueira Rodrigues, Lda</v>
          </cell>
          <cell r="C52" t="str">
            <v>4520 475</v>
          </cell>
          <cell r="D52" t="str">
            <v>PT/65</v>
          </cell>
          <cell r="E52" t="str">
            <v>Aveiro</v>
          </cell>
          <cell r="F52" t="str">
            <v>JOSE PINTO (STIHL)</v>
          </cell>
          <cell r="G52" t="str">
            <v>Zona 1</v>
          </cell>
        </row>
        <row r="53">
          <cell r="A53" t="str">
            <v>46650180</v>
          </cell>
          <cell r="B53" t="str">
            <v>A. J. Pedro, Unip., Lda</v>
          </cell>
          <cell r="C53" t="str">
            <v>3050 186</v>
          </cell>
          <cell r="D53" t="str">
            <v>PT/65</v>
          </cell>
          <cell r="E53" t="str">
            <v>Aveiro</v>
          </cell>
          <cell r="F53" t="str">
            <v>JOSE PINTO (STIHL)</v>
          </cell>
          <cell r="G53" t="str">
            <v>Zona 1</v>
          </cell>
        </row>
        <row r="54">
          <cell r="A54" t="str">
            <v>46650190</v>
          </cell>
          <cell r="B54" t="str">
            <v>FarmingCentro, Lda.</v>
          </cell>
          <cell r="C54" t="str">
            <v>3810-814</v>
          </cell>
          <cell r="D54" t="str">
            <v>PT/65</v>
          </cell>
          <cell r="E54" t="str">
            <v>Aveiro</v>
          </cell>
          <cell r="F54" t="str">
            <v>JOSE PINTO (STIHL)</v>
          </cell>
          <cell r="G54" t="str">
            <v>Zona 1</v>
          </cell>
        </row>
        <row r="55">
          <cell r="A55" t="str">
            <v>46660020</v>
          </cell>
          <cell r="B55" t="str">
            <v>Beirateca, Lda</v>
          </cell>
          <cell r="C55" t="str">
            <v>3510 159</v>
          </cell>
          <cell r="D55" t="str">
            <v>PT/66</v>
          </cell>
          <cell r="E55" t="str">
            <v>Viseu</v>
          </cell>
          <cell r="F55" t="str">
            <v>JOSE PINTO (STIHL)</v>
          </cell>
          <cell r="G55" t="str">
            <v>Zona 1</v>
          </cell>
        </row>
        <row r="56">
          <cell r="A56" t="str">
            <v>46660060</v>
          </cell>
          <cell r="B56" t="str">
            <v>Motopal</v>
          </cell>
          <cell r="C56" t="str">
            <v>3680-281</v>
          </cell>
          <cell r="D56" t="str">
            <v>PT/66</v>
          </cell>
          <cell r="E56" t="str">
            <v>Viseu</v>
          </cell>
          <cell r="F56" t="str">
            <v>JOSE PINTO (STIHL)</v>
          </cell>
          <cell r="G56" t="str">
            <v>Zona 1</v>
          </cell>
        </row>
        <row r="57">
          <cell r="A57" t="str">
            <v>46660090</v>
          </cell>
          <cell r="B57" t="str">
            <v>Germano de Sousa e Filhos, Lda</v>
          </cell>
          <cell r="C57" t="str">
            <v>3460 560</v>
          </cell>
          <cell r="D57" t="str">
            <v>PT/66</v>
          </cell>
          <cell r="E57" t="str">
            <v>Viseu</v>
          </cell>
          <cell r="F57" t="str">
            <v>JOSE PINTO (STIHL)</v>
          </cell>
          <cell r="G57" t="str">
            <v>Zona 1</v>
          </cell>
        </row>
        <row r="58">
          <cell r="A58" t="str">
            <v>46660100</v>
          </cell>
          <cell r="B58" t="str">
            <v>Sidónio Pinto Madanelo, Lda</v>
          </cell>
          <cell r="C58" t="str">
            <v>3660-473</v>
          </cell>
          <cell r="D58" t="str">
            <v>PT/66</v>
          </cell>
          <cell r="E58" t="str">
            <v>Viseu</v>
          </cell>
          <cell r="F58" t="str">
            <v>JOSE PINTO (STIHL)</v>
          </cell>
          <cell r="G58" t="str">
            <v>Zona 1</v>
          </cell>
        </row>
        <row r="59">
          <cell r="A59" t="str">
            <v>46660110</v>
          </cell>
          <cell r="B59" t="str">
            <v>Motonelas, Lda</v>
          </cell>
          <cell r="C59" t="str">
            <v>3520 061</v>
          </cell>
          <cell r="D59" t="str">
            <v>PT/66</v>
          </cell>
          <cell r="E59" t="str">
            <v>Viseu</v>
          </cell>
          <cell r="F59" t="str">
            <v>JOSE PINTO (STIHL)</v>
          </cell>
          <cell r="G59" t="str">
            <v>Zona 1</v>
          </cell>
        </row>
        <row r="60">
          <cell r="A60" t="str">
            <v>46660150</v>
          </cell>
          <cell r="B60" t="str">
            <v>Viselbi, Lda</v>
          </cell>
          <cell r="C60" t="str">
            <v>3510-061</v>
          </cell>
          <cell r="D60" t="str">
            <v>PT/66</v>
          </cell>
          <cell r="E60" t="str">
            <v>Viseu</v>
          </cell>
          <cell r="F60" t="str">
            <v>JOSE PINTO (STIHL)</v>
          </cell>
          <cell r="G60" t="str">
            <v>Zona 1</v>
          </cell>
        </row>
        <row r="61">
          <cell r="A61" t="str">
            <v>46660160</v>
          </cell>
          <cell r="B61" t="str">
            <v>Tractormarão, Lda</v>
          </cell>
          <cell r="C61" t="str">
            <v>4660-241</v>
          </cell>
          <cell r="D61" t="str">
            <v>PT/66</v>
          </cell>
          <cell r="E61" t="str">
            <v>Viseu</v>
          </cell>
          <cell r="F61" t="str">
            <v>JOSE PINTO (STIHL)</v>
          </cell>
          <cell r="G61" t="str">
            <v>Zona 1</v>
          </cell>
        </row>
        <row r="62">
          <cell r="A62" t="str">
            <v>46660180</v>
          </cell>
          <cell r="B62" t="str">
            <v>Mário Teixeira da Silva, Lda</v>
          </cell>
          <cell r="C62" t="str">
            <v>5110-096</v>
          </cell>
          <cell r="D62" t="str">
            <v>PT/66</v>
          </cell>
          <cell r="E62" t="str">
            <v>Viseu</v>
          </cell>
          <cell r="F62" t="str">
            <v>JOSE PINTO (STIHL)</v>
          </cell>
          <cell r="G62" t="str">
            <v>Zona 1</v>
          </cell>
        </row>
        <row r="63">
          <cell r="A63" t="str">
            <v>46660190</v>
          </cell>
          <cell r="B63" t="str">
            <v>António Silva Monteiro, Lda</v>
          </cell>
          <cell r="C63" t="str">
            <v>3530 131</v>
          </cell>
          <cell r="D63" t="str">
            <v>PT/66</v>
          </cell>
          <cell r="E63" t="str">
            <v>Viseu</v>
          </cell>
          <cell r="F63" t="str">
            <v>JOSE PINTO (STIHL)</v>
          </cell>
          <cell r="G63" t="str">
            <v>Zona 1</v>
          </cell>
        </row>
        <row r="64">
          <cell r="A64" t="str">
            <v>46660200</v>
          </cell>
          <cell r="B64" t="str">
            <v>Beirauto</v>
          </cell>
          <cell r="C64" t="str">
            <v>3620 305</v>
          </cell>
          <cell r="D64" t="str">
            <v>PT/66</v>
          </cell>
          <cell r="E64" t="str">
            <v>Viseu</v>
          </cell>
          <cell r="F64" t="str">
            <v>JOSE PINTO (STIHL)</v>
          </cell>
          <cell r="G64" t="str">
            <v>Zona 1</v>
          </cell>
        </row>
        <row r="65">
          <cell r="A65" t="str">
            <v>46660210</v>
          </cell>
          <cell r="B65" t="str">
            <v>Verde Supremo, Lda</v>
          </cell>
          <cell r="C65" t="str">
            <v>3430 027</v>
          </cell>
          <cell r="D65" t="str">
            <v>PT/66</v>
          </cell>
          <cell r="E65" t="str">
            <v>Viseu</v>
          </cell>
          <cell r="F65" t="str">
            <v>JOSE PINTO (STIHL)</v>
          </cell>
          <cell r="G65" t="str">
            <v>Zona 1</v>
          </cell>
        </row>
        <row r="66">
          <cell r="A66" t="str">
            <v>46660220</v>
          </cell>
          <cell r="B66" t="str">
            <v>Xerocar, S.A.</v>
          </cell>
          <cell r="C66" t="str">
            <v>3620162</v>
          </cell>
          <cell r="D66" t="str">
            <v>PT/66</v>
          </cell>
          <cell r="E66" t="str">
            <v>Viseu</v>
          </cell>
          <cell r="F66" t="str">
            <v>JOSE PINTO (STIHL)</v>
          </cell>
          <cell r="G66" t="str">
            <v>Zona 1</v>
          </cell>
        </row>
        <row r="67">
          <cell r="A67" t="str">
            <v>46660230</v>
          </cell>
          <cell r="B67" t="str">
            <v>Prorural - Produtos Agrícolas, Lda.</v>
          </cell>
          <cell r="C67" t="str">
            <v>5130-336</v>
          </cell>
          <cell r="D67" t="str">
            <v>PT/66</v>
          </cell>
          <cell r="E67" t="str">
            <v>Viseu</v>
          </cell>
          <cell r="F67" t="str">
            <v>JOSE PINTO (STIHL)</v>
          </cell>
          <cell r="G67" t="str">
            <v>Zona 1</v>
          </cell>
        </row>
        <row r="68">
          <cell r="A68" t="str">
            <v>46670010</v>
          </cell>
          <cell r="B68" t="str">
            <v>Armando Manuel Cardoso Robalo</v>
          </cell>
          <cell r="C68" t="str">
            <v>6320 371</v>
          </cell>
          <cell r="D68" t="str">
            <v>PT/67</v>
          </cell>
          <cell r="E68" t="str">
            <v>Guarda</v>
          </cell>
          <cell r="F68" t="str">
            <v>JOSE PINTO (STIHL)</v>
          </cell>
          <cell r="G68" t="str">
            <v>Zona 1</v>
          </cell>
        </row>
        <row r="69">
          <cell r="A69" t="str">
            <v>46670030</v>
          </cell>
          <cell r="B69" t="str">
            <v>João Tavares Leitão</v>
          </cell>
          <cell r="C69" t="str">
            <v>6355 251</v>
          </cell>
          <cell r="D69" t="str">
            <v>PT/67</v>
          </cell>
          <cell r="E69" t="str">
            <v>Guarda</v>
          </cell>
          <cell r="F69" t="str">
            <v>JOSE PINTO (STIHL)</v>
          </cell>
          <cell r="G69" t="str">
            <v>Zona 1</v>
          </cell>
        </row>
        <row r="70">
          <cell r="A70" t="str">
            <v>46670050</v>
          </cell>
          <cell r="B70" t="str">
            <v>José Augusto Patrício</v>
          </cell>
          <cell r="C70" t="str">
            <v>6400 398</v>
          </cell>
          <cell r="D70" t="str">
            <v>PT/67</v>
          </cell>
          <cell r="E70" t="str">
            <v>Guarda</v>
          </cell>
          <cell r="F70" t="str">
            <v>JOSE PINTO (STIHL)</v>
          </cell>
          <cell r="G70" t="str">
            <v>Zona 1</v>
          </cell>
        </row>
        <row r="71">
          <cell r="A71" t="str">
            <v>46670130</v>
          </cell>
          <cell r="B71" t="str">
            <v>Maria da Luz Gomes, Lda</v>
          </cell>
          <cell r="C71" t="str">
            <v>6420 000</v>
          </cell>
          <cell r="D71" t="str">
            <v>PT/67</v>
          </cell>
          <cell r="E71" t="str">
            <v>Guarda</v>
          </cell>
          <cell r="F71" t="str">
            <v>JOSE PINTO (STIHL)</v>
          </cell>
          <cell r="G71" t="str">
            <v>Zona 1</v>
          </cell>
        </row>
        <row r="72">
          <cell r="A72" t="str">
            <v>46670140</v>
          </cell>
          <cell r="B72" t="str">
            <v>Mobiferragens, Unipessoal, Lda</v>
          </cell>
          <cell r="C72" t="str">
            <v>6400 212</v>
          </cell>
          <cell r="D72" t="str">
            <v>PT/67</v>
          </cell>
          <cell r="E72" t="str">
            <v>Guarda</v>
          </cell>
          <cell r="F72" t="str">
            <v>JOSE PINTO (STIHL)</v>
          </cell>
          <cell r="G72" t="str">
            <v>Zona 1</v>
          </cell>
        </row>
        <row r="73">
          <cell r="A73" t="str">
            <v>46670150</v>
          </cell>
          <cell r="B73" t="str">
            <v>Kartodromo Serra da Estrela, Lda</v>
          </cell>
          <cell r="C73" t="str">
            <v>6270-186</v>
          </cell>
          <cell r="D73" t="str">
            <v>PT/67</v>
          </cell>
          <cell r="E73" t="str">
            <v>Guarda</v>
          </cell>
          <cell r="F73" t="str">
            <v>JOSE PINTO (STIHL)</v>
          </cell>
          <cell r="G73" t="str">
            <v>Zona 1</v>
          </cell>
        </row>
        <row r="74">
          <cell r="A74" t="str">
            <v>46670160</v>
          </cell>
          <cell r="B74" t="str">
            <v>Ciclo-Motores Alexandre</v>
          </cell>
          <cell r="C74" t="str">
            <v>6430 200</v>
          </cell>
          <cell r="D74" t="str">
            <v>PT/67</v>
          </cell>
          <cell r="E74" t="str">
            <v>Guarda</v>
          </cell>
          <cell r="F74" t="str">
            <v>JOSE PINTO (STIHL)</v>
          </cell>
          <cell r="G74" t="str">
            <v>Zona 1</v>
          </cell>
        </row>
        <row r="75">
          <cell r="A75" t="str">
            <v>46670170</v>
          </cell>
          <cell r="B75" t="str">
            <v>Armando Mariano Santos, Lda</v>
          </cell>
          <cell r="C75" t="str">
            <v>6300 010</v>
          </cell>
          <cell r="D75" t="str">
            <v>PT/67</v>
          </cell>
          <cell r="E75" t="str">
            <v>Guarda</v>
          </cell>
          <cell r="F75" t="str">
            <v>JOSE PINTO (STIHL)</v>
          </cell>
          <cell r="G75" t="str">
            <v>Zona 1</v>
          </cell>
        </row>
        <row r="76">
          <cell r="A76" t="str">
            <v>46670180</v>
          </cell>
          <cell r="B76" t="str">
            <v>João Tavares Leitão-Cabeça de Casal</v>
          </cell>
          <cell r="C76" t="str">
            <v>6355251</v>
          </cell>
          <cell r="D76" t="str">
            <v>PT/67</v>
          </cell>
          <cell r="E76" t="str">
            <v>Guarda</v>
          </cell>
          <cell r="F76" t="str">
            <v>JOSE PINTO (STIHL)</v>
          </cell>
          <cell r="G76" t="str">
            <v>Zona 1</v>
          </cell>
        </row>
        <row r="77">
          <cell r="A77" t="str">
            <v>46680110</v>
          </cell>
          <cell r="B77" t="str">
            <v>Agrocoimbra, Lda</v>
          </cell>
          <cell r="C77" t="str">
            <v>3030-175</v>
          </cell>
          <cell r="D77" t="str">
            <v>PT/68</v>
          </cell>
          <cell r="E77" t="str">
            <v>Coimbra</v>
          </cell>
          <cell r="F77" t="str">
            <v>JOSE PINTO (STIHL)</v>
          </cell>
          <cell r="G77" t="str">
            <v>Zona 1</v>
          </cell>
        </row>
        <row r="78">
          <cell r="A78" t="str">
            <v>46680120</v>
          </cell>
          <cell r="B78" t="str">
            <v>Fixfoz, Lda</v>
          </cell>
          <cell r="C78" t="str">
            <v>3080 051</v>
          </cell>
          <cell r="D78" t="str">
            <v>PT/68</v>
          </cell>
          <cell r="E78" t="str">
            <v>Coimbra</v>
          </cell>
          <cell r="F78" t="str">
            <v>JOSE PINTO (STIHL)</v>
          </cell>
          <cell r="G78" t="str">
            <v>Zona 1</v>
          </cell>
        </row>
        <row r="79">
          <cell r="A79" t="str">
            <v>46680130</v>
          </cell>
          <cell r="B79" t="str">
            <v>Fernando Cord. Figueiredo, Lda</v>
          </cell>
          <cell r="C79" t="str">
            <v>3130 548</v>
          </cell>
          <cell r="D79" t="str">
            <v>PT/68</v>
          </cell>
          <cell r="E79" t="str">
            <v>Coimbra</v>
          </cell>
          <cell r="F79" t="str">
            <v>JOSE PINTO (STIHL)</v>
          </cell>
          <cell r="G79" t="str">
            <v>Zona 1</v>
          </cell>
        </row>
        <row r="80">
          <cell r="A80" t="str">
            <v>46680190</v>
          </cell>
          <cell r="B80" t="str">
            <v>F.A. Cortez e Filhos, Lda</v>
          </cell>
          <cell r="C80" t="str">
            <v>3200-222</v>
          </cell>
          <cell r="D80" t="str">
            <v>PT/68</v>
          </cell>
          <cell r="E80" t="str">
            <v>Coimbra</v>
          </cell>
          <cell r="F80" t="str">
            <v>JOSE PINTO (STIHL)</v>
          </cell>
          <cell r="G80" t="str">
            <v>Zona 1</v>
          </cell>
        </row>
        <row r="81">
          <cell r="A81" t="str">
            <v>46680200</v>
          </cell>
          <cell r="B81" t="str">
            <v>Moto Carvalho</v>
          </cell>
          <cell r="C81" t="str">
            <v>3305 143</v>
          </cell>
          <cell r="D81" t="str">
            <v>PT/68</v>
          </cell>
          <cell r="E81" t="str">
            <v>Coimbra</v>
          </cell>
          <cell r="F81" t="str">
            <v>JOSE PINTO (STIHL)</v>
          </cell>
          <cell r="G81" t="str">
            <v>Zona 1</v>
          </cell>
        </row>
        <row r="82">
          <cell r="A82" t="str">
            <v>46680210</v>
          </cell>
          <cell r="B82" t="str">
            <v>Maquirolo, Unipessoal, Lda</v>
          </cell>
          <cell r="C82" t="str">
            <v>3070 509</v>
          </cell>
          <cell r="D82" t="str">
            <v>PT/68</v>
          </cell>
          <cell r="E82" t="str">
            <v>Coimbra</v>
          </cell>
          <cell r="F82" t="str">
            <v>JOSE PINTO (STIHL)</v>
          </cell>
          <cell r="G82" t="str">
            <v>Zona 1</v>
          </cell>
        </row>
        <row r="83">
          <cell r="A83" t="str">
            <v>46680220</v>
          </cell>
          <cell r="B83" t="str">
            <v>Sargaço e Cruz, Lda</v>
          </cell>
          <cell r="C83" t="str">
            <v>3060 105</v>
          </cell>
          <cell r="D83" t="str">
            <v>PT/68</v>
          </cell>
          <cell r="E83" t="str">
            <v>Coimbra</v>
          </cell>
          <cell r="F83" t="str">
            <v>JOSE PINTO (STIHL)</v>
          </cell>
          <cell r="G83" t="str">
            <v>Zona 1</v>
          </cell>
        </row>
        <row r="84">
          <cell r="A84" t="str">
            <v>46690010</v>
          </cell>
          <cell r="B84" t="str">
            <v>Auto Acessórios das Beiras, Lda</v>
          </cell>
          <cell r="C84" t="str">
            <v>6100 711</v>
          </cell>
          <cell r="D84" t="str">
            <v>PT/69</v>
          </cell>
          <cell r="E84" t="str">
            <v>Castelo Branco</v>
          </cell>
          <cell r="F84" t="str">
            <v>JOSE PINTO (STIHL)</v>
          </cell>
          <cell r="G84" t="str">
            <v>Zona 1</v>
          </cell>
        </row>
        <row r="85">
          <cell r="A85" t="str">
            <v>46690030</v>
          </cell>
          <cell r="B85" t="str">
            <v>António Mendes Milagre</v>
          </cell>
          <cell r="C85" t="str">
            <v>6250 025</v>
          </cell>
          <cell r="D85" t="str">
            <v>PT/69</v>
          </cell>
          <cell r="E85" t="str">
            <v>Castelo Branco</v>
          </cell>
          <cell r="F85" t="str">
            <v>JOSE PINTO (STIHL)</v>
          </cell>
          <cell r="G85" t="str">
            <v>Zona 1</v>
          </cell>
        </row>
        <row r="86">
          <cell r="A86" t="str">
            <v>46690060</v>
          </cell>
          <cell r="B86" t="str">
            <v>Cascalheira e Filho, Lda</v>
          </cell>
          <cell r="C86" t="str">
            <v>6150-516</v>
          </cell>
          <cell r="D86" t="str">
            <v>PT/69</v>
          </cell>
          <cell r="E86" t="str">
            <v>Castelo Branco</v>
          </cell>
          <cell r="F86" t="str">
            <v>JOSE PINTO (STIHL)</v>
          </cell>
          <cell r="G86" t="str">
            <v>Zona 1</v>
          </cell>
        </row>
        <row r="87">
          <cell r="A87" t="str">
            <v>46690110</v>
          </cell>
          <cell r="B87" t="str">
            <v>Albieuropa, Lda</v>
          </cell>
          <cell r="C87" t="str">
            <v>6000 459</v>
          </cell>
          <cell r="D87" t="str">
            <v>PT/69</v>
          </cell>
          <cell r="E87" t="str">
            <v>Castelo Branco</v>
          </cell>
          <cell r="F87" t="str">
            <v>JOSE PINTO (STIHL)</v>
          </cell>
          <cell r="G87" t="str">
            <v>Zona 1</v>
          </cell>
        </row>
        <row r="88">
          <cell r="A88" t="str">
            <v>46690130</v>
          </cell>
          <cell r="B88" t="str">
            <v>Armando dos Santos Oliveira, Lda</v>
          </cell>
          <cell r="C88" t="str">
            <v>6200 760</v>
          </cell>
          <cell r="D88" t="str">
            <v>PT/69</v>
          </cell>
          <cell r="E88" t="str">
            <v>Castelo Branco</v>
          </cell>
          <cell r="F88" t="str">
            <v>JOSE PINTO (STIHL)</v>
          </cell>
          <cell r="G88" t="str">
            <v>Zona 1</v>
          </cell>
        </row>
        <row r="89">
          <cell r="A89" t="str">
            <v>46690140</v>
          </cell>
          <cell r="B89" t="str">
            <v>Agrifundão, Unipessoal, Lda</v>
          </cell>
          <cell r="C89" t="str">
            <v>6230 346</v>
          </cell>
          <cell r="D89" t="str">
            <v>PT/69</v>
          </cell>
          <cell r="E89" t="str">
            <v>Castelo Branco</v>
          </cell>
          <cell r="F89" t="str">
            <v>JOSE PINTO (STIHL)</v>
          </cell>
          <cell r="G89" t="str">
            <v>Zona 1</v>
          </cell>
        </row>
        <row r="90">
          <cell r="A90" t="str">
            <v>46690150</v>
          </cell>
          <cell r="B90" t="str">
            <v>AgroBikes, Unip. Lda.</v>
          </cell>
          <cell r="C90" t="str">
            <v>6200760</v>
          </cell>
          <cell r="D90" t="str">
            <v>PT/69</v>
          </cell>
          <cell r="E90" t="str">
            <v>Castelo Branco</v>
          </cell>
          <cell r="F90" t="str">
            <v>JOSE PINTO (STIHL)</v>
          </cell>
          <cell r="G90" t="str">
            <v>Zona 1</v>
          </cell>
        </row>
        <row r="91">
          <cell r="A91" t="str">
            <v>46700030</v>
          </cell>
          <cell r="B91" t="str">
            <v>Ribeiro e Irmã, Lda</v>
          </cell>
          <cell r="C91" t="str">
            <v>2440-901</v>
          </cell>
          <cell r="D91" t="str">
            <v>PT/70</v>
          </cell>
          <cell r="E91" t="str">
            <v>Leiria</v>
          </cell>
          <cell r="F91" t="str">
            <v>Francisco Cavaco (STIHL)</v>
          </cell>
          <cell r="G91" t="str">
            <v>Zona 2</v>
          </cell>
        </row>
        <row r="92">
          <cell r="A92" t="str">
            <v>46700070</v>
          </cell>
          <cell r="B92" t="str">
            <v>Luís Moreira, Lda</v>
          </cell>
          <cell r="C92" t="str">
            <v>2410-186</v>
          </cell>
          <cell r="D92" t="str">
            <v>PT/70</v>
          </cell>
          <cell r="E92" t="str">
            <v>Leiria</v>
          </cell>
          <cell r="F92" t="str">
            <v>Francisco Cavaco (STIHL)</v>
          </cell>
          <cell r="G92" t="str">
            <v>Zona 2</v>
          </cell>
        </row>
        <row r="93">
          <cell r="A93" t="str">
            <v>46700080</v>
          </cell>
          <cell r="B93" t="str">
            <v>Motocabril, Lda</v>
          </cell>
          <cell r="C93" t="str">
            <v>3270-162</v>
          </cell>
          <cell r="D93" t="str">
            <v>PT/70</v>
          </cell>
          <cell r="E93" t="str">
            <v>Leiria</v>
          </cell>
          <cell r="F93" t="str">
            <v>Francisco Cavaco (STIHL)</v>
          </cell>
          <cell r="G93" t="str">
            <v>Zona 2</v>
          </cell>
        </row>
        <row r="94">
          <cell r="A94" t="str">
            <v>46700100</v>
          </cell>
          <cell r="B94" t="str">
            <v>Jomotos, Lda</v>
          </cell>
          <cell r="C94" t="str">
            <v>3105-458</v>
          </cell>
          <cell r="D94" t="str">
            <v>PT/70</v>
          </cell>
          <cell r="E94" t="str">
            <v>Leiria</v>
          </cell>
          <cell r="F94" t="str">
            <v>Francisco Cavaco (STIHL)</v>
          </cell>
          <cell r="G94" t="str">
            <v>Zona 2</v>
          </cell>
        </row>
        <row r="95">
          <cell r="A95" t="str">
            <v>46700130</v>
          </cell>
          <cell r="B95" t="str">
            <v>Carlos Manuel Gomes Carreira</v>
          </cell>
          <cell r="C95" t="str">
            <v>2495 032</v>
          </cell>
          <cell r="D95" t="str">
            <v>PT/70</v>
          </cell>
          <cell r="E95" t="str">
            <v>Leiria</v>
          </cell>
          <cell r="F95" t="str">
            <v>Francisco Cavaco (STIHL)</v>
          </cell>
          <cell r="G95" t="str">
            <v>Zona 2</v>
          </cell>
        </row>
        <row r="96">
          <cell r="A96" t="str">
            <v>46700150</v>
          </cell>
          <cell r="B96" t="str">
            <v>Francisco Lopes, Lda</v>
          </cell>
          <cell r="C96" t="str">
            <v>3250 404</v>
          </cell>
          <cell r="D96" t="str">
            <v>PT/70</v>
          </cell>
          <cell r="E96" t="str">
            <v>Leiria</v>
          </cell>
          <cell r="F96" t="str">
            <v>Francisco Cavaco (STIHL)</v>
          </cell>
          <cell r="G96" t="str">
            <v>Zona 2</v>
          </cell>
        </row>
        <row r="97">
          <cell r="A97" t="str">
            <v>46700200</v>
          </cell>
          <cell r="B97" t="str">
            <v>Angelino Jesus Rosa</v>
          </cell>
          <cell r="C97" t="str">
            <v>2430 313</v>
          </cell>
          <cell r="D97" t="str">
            <v>PT/70</v>
          </cell>
          <cell r="E97" t="str">
            <v>Leiria</v>
          </cell>
          <cell r="F97" t="str">
            <v>Francisco Cavaco (STIHL)</v>
          </cell>
          <cell r="G97" t="str">
            <v>Zona 2</v>
          </cell>
        </row>
        <row r="98">
          <cell r="A98" t="str">
            <v>46700230</v>
          </cell>
          <cell r="B98" t="str">
            <v>M. P. Marques, Lda</v>
          </cell>
          <cell r="C98" t="str">
            <v>2425625</v>
          </cell>
          <cell r="D98" t="str">
            <v>PT/70</v>
          </cell>
          <cell r="E98" t="str">
            <v>Leiria</v>
          </cell>
          <cell r="F98" t="str">
            <v>Francisco Cavaco (STIHL)</v>
          </cell>
          <cell r="G98" t="str">
            <v>Zona 2</v>
          </cell>
        </row>
        <row r="99">
          <cell r="A99" t="str">
            <v>46700240</v>
          </cell>
          <cell r="B99" t="str">
            <v>José T. C. Farinha, Lda</v>
          </cell>
          <cell r="C99" t="str">
            <v>2500-286</v>
          </cell>
          <cell r="D99" t="str">
            <v>PT/70</v>
          </cell>
          <cell r="E99" t="str">
            <v>Leiria</v>
          </cell>
          <cell r="F99" t="str">
            <v>Francisco Cavaco (STIHL)</v>
          </cell>
          <cell r="G99" t="str">
            <v>Zona 2</v>
          </cell>
        </row>
        <row r="100">
          <cell r="A100" t="str">
            <v>46700250</v>
          </cell>
          <cell r="B100" t="str">
            <v>Motorenço, Lda</v>
          </cell>
          <cell r="C100" t="str">
            <v>2495 182</v>
          </cell>
          <cell r="D100" t="str">
            <v>PT/70</v>
          </cell>
          <cell r="E100" t="str">
            <v>Leiria</v>
          </cell>
          <cell r="F100" t="str">
            <v>Francisco Cavaco (STIHL)</v>
          </cell>
          <cell r="G100" t="str">
            <v>Zona 2</v>
          </cell>
        </row>
        <row r="101">
          <cell r="A101" t="str">
            <v>46700260</v>
          </cell>
          <cell r="B101" t="str">
            <v>Auto Mecânica Alvorgense, Lda</v>
          </cell>
          <cell r="C101" t="str">
            <v>3240414</v>
          </cell>
          <cell r="D101" t="str">
            <v>PT/70</v>
          </cell>
          <cell r="E101" t="str">
            <v>Leiria</v>
          </cell>
          <cell r="F101" t="str">
            <v>Francisco Cavaco (STIHL)</v>
          </cell>
          <cell r="G101" t="str">
            <v>Zona 2</v>
          </cell>
        </row>
        <row r="102">
          <cell r="A102" t="str">
            <v>46700280</v>
          </cell>
          <cell r="B102" t="str">
            <v>Auto Sousa, Unipessoal, Lda</v>
          </cell>
          <cell r="C102" t="str">
            <v>2460 071</v>
          </cell>
          <cell r="D102" t="str">
            <v>PT/70</v>
          </cell>
          <cell r="E102" t="str">
            <v>Leiria</v>
          </cell>
          <cell r="F102" t="str">
            <v>Francisco Cavaco (STIHL)</v>
          </cell>
          <cell r="G102" t="str">
            <v>Zona 2</v>
          </cell>
        </row>
        <row r="103">
          <cell r="A103" t="str">
            <v>46700290</v>
          </cell>
          <cell r="B103" t="str">
            <v>Franclim Agostinho Santos, Lda</v>
          </cell>
          <cell r="C103" t="str">
            <v>2405-002</v>
          </cell>
          <cell r="D103" t="str">
            <v>PT/70</v>
          </cell>
          <cell r="E103" t="str">
            <v>Leiria</v>
          </cell>
          <cell r="F103" t="str">
            <v>Francisco Cavaco (STIHL)</v>
          </cell>
          <cell r="G103" t="str">
            <v>Zona 2</v>
          </cell>
        </row>
        <row r="104">
          <cell r="A104" t="str">
            <v>46700300</v>
          </cell>
          <cell r="B104" t="str">
            <v>Evaristo Alves Dias</v>
          </cell>
          <cell r="C104" t="str">
            <v>3260-072</v>
          </cell>
          <cell r="D104" t="str">
            <v>PT/70</v>
          </cell>
          <cell r="E104" t="str">
            <v>Leiria</v>
          </cell>
          <cell r="F104" t="str">
            <v>Francisco Cavaco (STIHL)</v>
          </cell>
          <cell r="G104" t="str">
            <v>Zona 2</v>
          </cell>
        </row>
        <row r="105">
          <cell r="A105" t="str">
            <v>46700310</v>
          </cell>
          <cell r="B105" t="str">
            <v>MC &amp; Carreira, Lda</v>
          </cell>
          <cell r="C105" t="str">
            <v>2495032</v>
          </cell>
          <cell r="D105" t="str">
            <v>PT/70</v>
          </cell>
          <cell r="E105" t="str">
            <v>Leiria</v>
          </cell>
          <cell r="F105" t="str">
            <v>Francisco Cavaco (STIHL)</v>
          </cell>
          <cell r="G105" t="str">
            <v>Zona 2</v>
          </cell>
        </row>
        <row r="106">
          <cell r="A106" t="str">
            <v>46710030</v>
          </cell>
          <cell r="B106" t="str">
            <v>Casa Rosário, Lda</v>
          </cell>
          <cell r="C106" t="str">
            <v>2435-125</v>
          </cell>
          <cell r="D106" t="str">
            <v>PT/71</v>
          </cell>
          <cell r="E106" t="str">
            <v>Santarém</v>
          </cell>
          <cell r="F106" t="str">
            <v>Francisco Cavaco (STIHL)</v>
          </cell>
          <cell r="G106" t="str">
            <v>Zona 2</v>
          </cell>
        </row>
        <row r="107">
          <cell r="A107" t="str">
            <v>46710070</v>
          </cell>
          <cell r="B107" t="str">
            <v>Justo Farinha Pereira</v>
          </cell>
          <cell r="C107" t="str">
            <v>6120 725</v>
          </cell>
          <cell r="D107" t="str">
            <v>PT/71</v>
          </cell>
          <cell r="E107" t="str">
            <v>Santarém</v>
          </cell>
          <cell r="F107" t="str">
            <v>Francisco Cavaco (STIHL)</v>
          </cell>
          <cell r="G107" t="str">
            <v>Zona 2</v>
          </cell>
        </row>
        <row r="108">
          <cell r="A108" t="str">
            <v>46710100</v>
          </cell>
          <cell r="B108" t="str">
            <v>Joaquim Maria Alves Fernandes</v>
          </cell>
          <cell r="C108" t="str">
            <v>2080-640</v>
          </cell>
          <cell r="D108" t="str">
            <v>PT/71</v>
          </cell>
          <cell r="E108" t="str">
            <v>Santarém</v>
          </cell>
          <cell r="F108" t="str">
            <v>Francisco Cavaco (STIHL)</v>
          </cell>
          <cell r="G108" t="str">
            <v>Zona 2</v>
          </cell>
        </row>
        <row r="109">
          <cell r="A109" t="str">
            <v>46710140</v>
          </cell>
          <cell r="B109" t="str">
            <v>Vermoto, Lda</v>
          </cell>
          <cell r="C109" t="str">
            <v>2005-318</v>
          </cell>
          <cell r="D109" t="str">
            <v>PT/71</v>
          </cell>
          <cell r="E109" t="str">
            <v>Santarém</v>
          </cell>
          <cell r="F109" t="str">
            <v>Francisco Cavaco (STIHL)</v>
          </cell>
          <cell r="G109" t="str">
            <v>Zona 2</v>
          </cell>
        </row>
        <row r="110">
          <cell r="A110" t="str">
            <v>46710180</v>
          </cell>
          <cell r="B110" t="str">
            <v>Camões, Lda</v>
          </cell>
          <cell r="C110" t="str">
            <v>2000-495</v>
          </cell>
          <cell r="D110" t="str">
            <v>PT/71</v>
          </cell>
          <cell r="E110" t="str">
            <v>Santarém</v>
          </cell>
          <cell r="F110" t="str">
            <v>Francisco Cavaco (STIHL)</v>
          </cell>
          <cell r="G110" t="str">
            <v>Zona 2</v>
          </cell>
        </row>
        <row r="111">
          <cell r="A111" t="str">
            <v>46710200</v>
          </cell>
          <cell r="B111" t="str">
            <v>João Bráz Gonçalves das Neves, Lda</v>
          </cell>
          <cell r="C111" t="str">
            <v>2330-107</v>
          </cell>
          <cell r="D111" t="str">
            <v>PT/71</v>
          </cell>
          <cell r="E111" t="str">
            <v>Santarém</v>
          </cell>
          <cell r="F111" t="str">
            <v>Francisco Cavaco (STIHL)</v>
          </cell>
          <cell r="G111" t="str">
            <v>Zona 2</v>
          </cell>
        </row>
        <row r="112">
          <cell r="A112" t="str">
            <v>46710220</v>
          </cell>
          <cell r="B112" t="str">
            <v>Jofilmotos, Lda</v>
          </cell>
          <cell r="C112" t="str">
            <v>2200 638</v>
          </cell>
          <cell r="D112" t="str">
            <v>PT/71</v>
          </cell>
          <cell r="E112" t="str">
            <v>Santarém</v>
          </cell>
          <cell r="F112" t="str">
            <v>Francisco Cavaco (STIHL)</v>
          </cell>
          <cell r="G112" t="str">
            <v>Zona 2</v>
          </cell>
        </row>
        <row r="113">
          <cell r="A113" t="str">
            <v>46710250</v>
          </cell>
          <cell r="B113" t="str">
            <v>CRM Vieira, Unipessoal, Lda</v>
          </cell>
          <cell r="C113" t="str">
            <v>2490-423</v>
          </cell>
          <cell r="D113" t="str">
            <v>PT/71</v>
          </cell>
          <cell r="E113" t="str">
            <v>Santarém</v>
          </cell>
          <cell r="F113" t="str">
            <v>Francisco Cavaco (STIHL)</v>
          </cell>
          <cell r="G113" t="str">
            <v>Zona 2</v>
          </cell>
        </row>
        <row r="114">
          <cell r="A114" t="str">
            <v>46710260</v>
          </cell>
          <cell r="B114" t="str">
            <v>Nova Reparadora</v>
          </cell>
          <cell r="C114" t="str">
            <v>2240 011</v>
          </cell>
          <cell r="D114" t="str">
            <v>PT/71</v>
          </cell>
          <cell r="E114" t="str">
            <v>Santarém</v>
          </cell>
          <cell r="F114" t="str">
            <v>Francisco Cavaco (STIHL)</v>
          </cell>
          <cell r="G114" t="str">
            <v>Zona 2</v>
          </cell>
        </row>
        <row r="115">
          <cell r="A115" t="str">
            <v>46710320</v>
          </cell>
          <cell r="B115" t="str">
            <v>Francisco e Adelaide, Lda</v>
          </cell>
          <cell r="C115" t="str">
            <v>2230 836</v>
          </cell>
          <cell r="D115" t="str">
            <v>PT/71</v>
          </cell>
          <cell r="E115" t="str">
            <v>Santarém</v>
          </cell>
          <cell r="F115" t="str">
            <v>Francisco Cavaco (STIHL)</v>
          </cell>
          <cell r="G115" t="str">
            <v>Zona 2</v>
          </cell>
        </row>
        <row r="116">
          <cell r="A116" t="str">
            <v>46710340</v>
          </cell>
          <cell r="B116" t="str">
            <v>Filipe António Lopes de Sousa</v>
          </cell>
          <cell r="C116" t="str">
            <v>2435 459</v>
          </cell>
          <cell r="D116" t="str">
            <v>PT/71</v>
          </cell>
          <cell r="E116" t="str">
            <v>Santarém</v>
          </cell>
          <cell r="F116" t="str">
            <v>Francisco Cavaco (STIHL)</v>
          </cell>
          <cell r="G116" t="str">
            <v>Zona 2</v>
          </cell>
        </row>
        <row r="117">
          <cell r="A117" t="str">
            <v>46710380</v>
          </cell>
          <cell r="B117" t="str">
            <v>Rilsoma, Lda</v>
          </cell>
          <cell r="C117" t="str">
            <v>2040 211</v>
          </cell>
          <cell r="D117" t="str">
            <v>PT/71</v>
          </cell>
          <cell r="E117" t="str">
            <v>Santarém</v>
          </cell>
          <cell r="F117" t="str">
            <v>Francisco Cavaco (STIHL)</v>
          </cell>
          <cell r="G117" t="str">
            <v>Zona 2</v>
          </cell>
        </row>
        <row r="118">
          <cell r="A118" t="str">
            <v>46710410</v>
          </cell>
          <cell r="B118" t="str">
            <v>Amândio Inês Cordeiro, Lda</v>
          </cell>
          <cell r="C118" t="str">
            <v>2200 024</v>
          </cell>
          <cell r="D118" t="str">
            <v>PT/71</v>
          </cell>
          <cell r="E118" t="str">
            <v>Santarém</v>
          </cell>
          <cell r="F118" t="str">
            <v>Francisco Cavaco (STIHL)</v>
          </cell>
          <cell r="G118" t="str">
            <v>Zona 2</v>
          </cell>
        </row>
        <row r="119">
          <cell r="A119" t="str">
            <v>46710420</v>
          </cell>
          <cell r="B119" t="str">
            <v>Isilda Gomes Martingil</v>
          </cell>
          <cell r="C119" t="str">
            <v>2125 401</v>
          </cell>
          <cell r="D119" t="str">
            <v>PT/71</v>
          </cell>
          <cell r="E119" t="str">
            <v>Santarém</v>
          </cell>
          <cell r="F119" t="str">
            <v>Francisco Cavaco (STIHL)</v>
          </cell>
          <cell r="G119" t="str">
            <v>Zona 2</v>
          </cell>
        </row>
        <row r="120">
          <cell r="A120" t="str">
            <v>46710430</v>
          </cell>
          <cell r="B120" t="str">
            <v>M. J. Nalha, Lda</v>
          </cell>
          <cell r="C120" t="str">
            <v>2140 011</v>
          </cell>
          <cell r="D120" t="str">
            <v>PT/71</v>
          </cell>
          <cell r="E120" t="str">
            <v>Santarém</v>
          </cell>
          <cell r="F120" t="str">
            <v>Francisco Cavaco (STIHL)</v>
          </cell>
          <cell r="G120" t="str">
            <v>Zona 2</v>
          </cell>
        </row>
        <row r="121">
          <cell r="A121" t="str">
            <v>46710440</v>
          </cell>
          <cell r="B121" t="str">
            <v>Ofimoto, Lda</v>
          </cell>
          <cell r="C121" t="str">
            <v>2025-084</v>
          </cell>
          <cell r="D121" t="str">
            <v>PT/71</v>
          </cell>
          <cell r="E121" t="str">
            <v>Santarém</v>
          </cell>
          <cell r="F121" t="str">
            <v>Francisco Cavaco (STIHL)</v>
          </cell>
          <cell r="G121" t="str">
            <v>Zona 2</v>
          </cell>
        </row>
        <row r="122">
          <cell r="A122" t="str">
            <v>46710450</v>
          </cell>
          <cell r="B122" t="str">
            <v>José Joaquim Lourenço, Lda</v>
          </cell>
          <cell r="C122" t="str">
            <v>2300-438</v>
          </cell>
          <cell r="D122" t="str">
            <v>PT/71</v>
          </cell>
          <cell r="E122" t="str">
            <v>Santarém</v>
          </cell>
          <cell r="F122" t="str">
            <v>Francisco Cavaco (STIHL)</v>
          </cell>
          <cell r="G122" t="str">
            <v>Zona 2</v>
          </cell>
        </row>
        <row r="123">
          <cell r="A123" t="str">
            <v>46710470</v>
          </cell>
          <cell r="B123" t="str">
            <v>Manuel e Pedro Conde, Lda</v>
          </cell>
          <cell r="C123" t="str">
            <v>2350-017</v>
          </cell>
          <cell r="D123" t="str">
            <v>PT/71</v>
          </cell>
          <cell r="E123" t="str">
            <v>Santarém</v>
          </cell>
          <cell r="F123" t="str">
            <v>Francisco Cavaco (STIHL)</v>
          </cell>
          <cell r="G123" t="str">
            <v>Zona 2</v>
          </cell>
        </row>
        <row r="124">
          <cell r="A124" t="str">
            <v>46710480</v>
          </cell>
          <cell r="B124" t="str">
            <v>Roxo, Lda</v>
          </cell>
          <cell r="C124" t="str">
            <v>2080-116</v>
          </cell>
          <cell r="D124" t="str">
            <v>PT/71</v>
          </cell>
          <cell r="E124" t="str">
            <v>Santarém</v>
          </cell>
          <cell r="F124" t="str">
            <v>Francisco Cavaco (STIHL)</v>
          </cell>
          <cell r="G124" t="str">
            <v>Zona 2</v>
          </cell>
        </row>
        <row r="125">
          <cell r="A125" t="str">
            <v>46710490</v>
          </cell>
          <cell r="B125" t="str">
            <v>Júlio Gonçalves da Silva, Lda</v>
          </cell>
          <cell r="C125" t="str">
            <v>2490-312</v>
          </cell>
          <cell r="D125" t="str">
            <v>PT/71</v>
          </cell>
          <cell r="E125" t="str">
            <v>Santarém</v>
          </cell>
          <cell r="F125" t="str">
            <v>Francisco Cavaco (STIHL)</v>
          </cell>
          <cell r="G125" t="str">
            <v>Zona 2</v>
          </cell>
        </row>
        <row r="126">
          <cell r="A126" t="str">
            <v>46710500</v>
          </cell>
          <cell r="B126" t="str">
            <v>Custódio Góis, Unipessoal, Lda</v>
          </cell>
          <cell r="C126" t="str">
            <v>2100-673</v>
          </cell>
          <cell r="D126" t="str">
            <v>PT/71</v>
          </cell>
          <cell r="E126" t="str">
            <v>Santarém</v>
          </cell>
          <cell r="F126" t="str">
            <v>Francisco Cavaco (STIHL)</v>
          </cell>
          <cell r="G126" t="str">
            <v>Zona 2</v>
          </cell>
        </row>
        <row r="127">
          <cell r="A127" t="str">
            <v>46710520</v>
          </cell>
          <cell r="B127" t="str">
            <v>C.C.C. Salvaterra Magos, Lda.</v>
          </cell>
          <cell r="C127" t="str">
            <v>2121-901</v>
          </cell>
          <cell r="D127" t="str">
            <v>PT/71</v>
          </cell>
          <cell r="E127" t="str">
            <v>Santarém</v>
          </cell>
          <cell r="F127" t="str">
            <v>Francisco Cavaco (STIHL)</v>
          </cell>
          <cell r="G127" t="str">
            <v>Zona 2</v>
          </cell>
        </row>
        <row r="128">
          <cell r="A128" t="str">
            <v>46710530</v>
          </cell>
          <cell r="B128" t="str">
            <v>António Picão Unipessoal, Lda</v>
          </cell>
          <cell r="C128" t="str">
            <v>2205-504</v>
          </cell>
          <cell r="D128" t="str">
            <v>PT/71</v>
          </cell>
          <cell r="E128" t="str">
            <v>Santarém</v>
          </cell>
          <cell r="F128" t="str">
            <v>Francisco Cavaco (STIHL)</v>
          </cell>
          <cell r="G128" t="str">
            <v>Zona 2</v>
          </cell>
        </row>
        <row r="129">
          <cell r="A129" t="str">
            <v>46710540</v>
          </cell>
          <cell r="B129" t="str">
            <v>Maymone Marinhais Unip, Lda</v>
          </cell>
          <cell r="C129" t="str">
            <v>2125-119</v>
          </cell>
          <cell r="D129" t="str">
            <v>PT/71</v>
          </cell>
          <cell r="E129" t="str">
            <v>Santarém</v>
          </cell>
          <cell r="F129" t="str">
            <v>Francisco Cavaco (STIHL)</v>
          </cell>
          <cell r="G129" t="str">
            <v>Zona 2</v>
          </cell>
        </row>
        <row r="130">
          <cell r="A130" t="str">
            <v>46710550</v>
          </cell>
          <cell r="B130" t="str">
            <v>Mecânica Agrícola, Lda.</v>
          </cell>
          <cell r="C130" t="str">
            <v>2130-102</v>
          </cell>
          <cell r="D130" t="str">
            <v>PT/71</v>
          </cell>
          <cell r="E130" t="str">
            <v>Santarém</v>
          </cell>
          <cell r="F130" t="str">
            <v>Francisco Cavaco (STIHL)</v>
          </cell>
          <cell r="G130" t="str">
            <v>Zona 2</v>
          </cell>
        </row>
        <row r="131">
          <cell r="A131" t="str">
            <v>46710560</v>
          </cell>
          <cell r="B131" t="str">
            <v>CMR Vieira, Unipessoal, Lda</v>
          </cell>
          <cell r="C131" t="str">
            <v>2490-423</v>
          </cell>
          <cell r="D131" t="str">
            <v>PT/71</v>
          </cell>
          <cell r="E131" t="str">
            <v>Santarém</v>
          </cell>
          <cell r="F131" t="str">
            <v>Francisco Cavaco (STIHL)</v>
          </cell>
          <cell r="G131" t="str">
            <v>Zona 2</v>
          </cell>
        </row>
        <row r="132">
          <cell r="A132" t="str">
            <v>46710570</v>
          </cell>
          <cell r="B132" t="str">
            <v>Felijardim de Mário Felícia</v>
          </cell>
          <cell r="C132" t="str">
            <v>2350-502</v>
          </cell>
          <cell r="D132" t="str">
            <v>PT/71</v>
          </cell>
          <cell r="E132" t="str">
            <v>Santarém</v>
          </cell>
          <cell r="F132" t="str">
            <v>Francisco Cavaco (STIHL)</v>
          </cell>
          <cell r="G132" t="str">
            <v>Zona 2</v>
          </cell>
        </row>
        <row r="133">
          <cell r="A133" t="str">
            <v>46710580</v>
          </cell>
          <cell r="B133" t="str">
            <v>Pulvilava–Equip.Agr. e Ind., Lda.</v>
          </cell>
          <cell r="C133" t="str">
            <v>2121-901</v>
          </cell>
          <cell r="D133" t="str">
            <v>PT/71</v>
          </cell>
          <cell r="E133" t="str">
            <v>Santarém</v>
          </cell>
          <cell r="F133" t="str">
            <v>Francisco Cavaco (STIHL)</v>
          </cell>
          <cell r="G133" t="str">
            <v>Zona 2</v>
          </cell>
        </row>
        <row r="134">
          <cell r="A134" t="str">
            <v>46720020</v>
          </cell>
          <cell r="B134" t="str">
            <v>João António Pinheiro Grilo</v>
          </cell>
          <cell r="C134" t="str">
            <v>7300 575</v>
          </cell>
          <cell r="D134" t="str">
            <v>PT/72</v>
          </cell>
          <cell r="E134" t="str">
            <v>Portalegre</v>
          </cell>
          <cell r="F134" t="str">
            <v>Francisco Cavaco (STIHL)</v>
          </cell>
          <cell r="G134" t="str">
            <v>Zona 2</v>
          </cell>
        </row>
        <row r="135">
          <cell r="A135" t="str">
            <v>46720040</v>
          </cell>
          <cell r="B135" t="str">
            <v>Manuel E. Santo Grilo, Lda</v>
          </cell>
          <cell r="C135" t="str">
            <v>7350 478</v>
          </cell>
          <cell r="D135" t="str">
            <v>PT/72</v>
          </cell>
          <cell r="E135" t="str">
            <v>Portalegre</v>
          </cell>
          <cell r="F135" t="str">
            <v>Francisco Cavaco (STIHL)</v>
          </cell>
          <cell r="G135" t="str">
            <v>Zona 2</v>
          </cell>
        </row>
        <row r="136">
          <cell r="A136" t="str">
            <v>46720100</v>
          </cell>
          <cell r="B136" t="str">
            <v>José Ramalhete Isabel</v>
          </cell>
          <cell r="C136" t="str">
            <v>6050 346</v>
          </cell>
          <cell r="D136" t="str">
            <v>PT/72</v>
          </cell>
          <cell r="E136" t="str">
            <v>Portalegre</v>
          </cell>
          <cell r="F136" t="str">
            <v>Francisco Cavaco (STIHL)</v>
          </cell>
          <cell r="G136" t="str">
            <v>Zona 2</v>
          </cell>
        </row>
        <row r="137">
          <cell r="A137" t="str">
            <v>46720120</v>
          </cell>
          <cell r="B137" t="str">
            <v>Pedro A.C.Bagorro, Unip, Lda</v>
          </cell>
          <cell r="C137" t="str">
            <v>7460 143</v>
          </cell>
          <cell r="D137" t="str">
            <v>PT/72</v>
          </cell>
          <cell r="E137" t="str">
            <v>Portalegre</v>
          </cell>
          <cell r="F137" t="str">
            <v>Francisco Cavaco (STIHL)</v>
          </cell>
          <cell r="G137" t="str">
            <v>Zona 2</v>
          </cell>
        </row>
        <row r="138">
          <cell r="A138" t="str">
            <v>46720130</v>
          </cell>
          <cell r="B138" t="str">
            <v>António Barradas Dias</v>
          </cell>
          <cell r="C138" t="str">
            <v>7400227</v>
          </cell>
          <cell r="D138" t="str">
            <v>PT/72</v>
          </cell>
          <cell r="E138" t="str">
            <v>Portalegre</v>
          </cell>
          <cell r="F138" t="str">
            <v>Francisco Cavaco (STIHL)</v>
          </cell>
          <cell r="G138" t="str">
            <v>Zona 2</v>
          </cell>
        </row>
        <row r="139">
          <cell r="A139" t="str">
            <v>46720140</v>
          </cell>
          <cell r="B139" t="str">
            <v>João Grilo &amp; Fátima Janeiro, Lda.</v>
          </cell>
          <cell r="C139" t="str">
            <v>7300575</v>
          </cell>
          <cell r="D139" t="str">
            <v>PT/72</v>
          </cell>
          <cell r="E139" t="str">
            <v>Portalegre</v>
          </cell>
          <cell r="F139" t="str">
            <v>Francisco Cavaco (STIHL)</v>
          </cell>
          <cell r="G139" t="str">
            <v>Zona 2</v>
          </cell>
        </row>
        <row r="140">
          <cell r="A140" t="str">
            <v>46730010</v>
          </cell>
          <cell r="B140" t="str">
            <v>Coop Agrícola de Sintra C.R.L</v>
          </cell>
          <cell r="C140" t="str">
            <v>2710 248</v>
          </cell>
          <cell r="D140" t="str">
            <v>PT/73</v>
          </cell>
          <cell r="E140" t="str">
            <v>Lisboa</v>
          </cell>
          <cell r="F140" t="str">
            <v>Francisco Cavaco (STIHL)</v>
          </cell>
          <cell r="G140" t="str">
            <v>Zona 2</v>
          </cell>
        </row>
        <row r="141">
          <cell r="A141" t="str">
            <v>46730040</v>
          </cell>
          <cell r="B141" t="str">
            <v>Duarte e Filho, Lda</v>
          </cell>
          <cell r="C141" t="str">
            <v>2560 635</v>
          </cell>
          <cell r="D141" t="str">
            <v>PT/73</v>
          </cell>
          <cell r="E141" t="str">
            <v>Lisboa</v>
          </cell>
          <cell r="F141" t="str">
            <v>Francisco Cavaco (STIHL)</v>
          </cell>
          <cell r="G141" t="str">
            <v>Zona 2</v>
          </cell>
        </row>
        <row r="142">
          <cell r="A142" t="str">
            <v>46730050</v>
          </cell>
          <cell r="B142" t="str">
            <v>Casa Montico Alcoentre-C.R.M.L</v>
          </cell>
          <cell r="C142" t="str">
            <v>2065 016</v>
          </cell>
          <cell r="D142" t="str">
            <v>PT/73</v>
          </cell>
          <cell r="E142" t="str">
            <v>Lisboa</v>
          </cell>
          <cell r="F142" t="str">
            <v>Francisco Cavaco (STIHL)</v>
          </cell>
          <cell r="G142" t="str">
            <v>Zona 2</v>
          </cell>
        </row>
        <row r="143">
          <cell r="A143" t="str">
            <v>46730070</v>
          </cell>
          <cell r="B143" t="str">
            <v>Melfa, Lda</v>
          </cell>
          <cell r="C143" t="str">
            <v>1200068</v>
          </cell>
          <cell r="D143" t="str">
            <v>PT/73</v>
          </cell>
          <cell r="E143" t="str">
            <v>Lisboa</v>
          </cell>
          <cell r="F143" t="str">
            <v>Francisco Cavaco (STIHL)</v>
          </cell>
          <cell r="G143" t="str">
            <v>Zona 2</v>
          </cell>
        </row>
        <row r="144">
          <cell r="A144" t="str">
            <v>46730130</v>
          </cell>
          <cell r="B144" t="str">
            <v>Horácio Martins Vicente</v>
          </cell>
          <cell r="C144" t="str">
            <v>2580 499</v>
          </cell>
          <cell r="D144" t="str">
            <v>PT/73</v>
          </cell>
          <cell r="E144" t="str">
            <v>Lisboa</v>
          </cell>
          <cell r="F144" t="str">
            <v>Francisco Cavaco (STIHL)</v>
          </cell>
          <cell r="G144" t="str">
            <v>Zona 2</v>
          </cell>
        </row>
        <row r="145">
          <cell r="A145" t="str">
            <v>46730180</v>
          </cell>
          <cell r="B145" t="str">
            <v>Jardim Jovem, Lda</v>
          </cell>
          <cell r="C145" t="str">
            <v>2755 029</v>
          </cell>
          <cell r="D145" t="str">
            <v>PT/73</v>
          </cell>
          <cell r="E145" t="str">
            <v>Lisboa</v>
          </cell>
          <cell r="F145" t="str">
            <v>Francisco Cavaco (STIHL)</v>
          </cell>
          <cell r="G145" t="str">
            <v>Zona 2</v>
          </cell>
        </row>
        <row r="146">
          <cell r="A146" t="str">
            <v>46730230</v>
          </cell>
          <cell r="B146" t="str">
            <v>J. Valentim</v>
          </cell>
          <cell r="C146" t="str">
            <v>2685 003</v>
          </cell>
          <cell r="D146" t="str">
            <v>PT/73</v>
          </cell>
          <cell r="E146" t="str">
            <v>Lisboa</v>
          </cell>
          <cell r="F146" t="str">
            <v>Francisco Cavaco (STIHL)</v>
          </cell>
          <cell r="G146" t="str">
            <v>Zona 2</v>
          </cell>
        </row>
        <row r="147">
          <cell r="A147" t="str">
            <v>46730250</v>
          </cell>
          <cell r="B147" t="str">
            <v>StivikPro, Lda</v>
          </cell>
          <cell r="C147" t="str">
            <v>2705 869</v>
          </cell>
          <cell r="D147" t="str">
            <v>PT/73</v>
          </cell>
          <cell r="E147" t="str">
            <v>Lisboa</v>
          </cell>
          <cell r="F147" t="str">
            <v>Francisco Cavaco (STIHL)</v>
          </cell>
          <cell r="G147" t="str">
            <v>Zona 2</v>
          </cell>
        </row>
        <row r="148">
          <cell r="A148" t="str">
            <v>46730270</v>
          </cell>
          <cell r="B148" t="str">
            <v>Treemworld, Lda</v>
          </cell>
          <cell r="C148" t="str">
            <v>2670-364</v>
          </cell>
          <cell r="D148" t="str">
            <v>PT/73</v>
          </cell>
          <cell r="E148" t="str">
            <v>Lisboa</v>
          </cell>
          <cell r="F148" t="str">
            <v>Francisco Cavaco (STIHL)</v>
          </cell>
          <cell r="G148" t="str">
            <v>Zona 2</v>
          </cell>
        </row>
        <row r="149">
          <cell r="A149" t="str">
            <v>46730280</v>
          </cell>
          <cell r="B149" t="str">
            <v>Toca do Verde, Lda</v>
          </cell>
          <cell r="C149" t="str">
            <v>2645 146</v>
          </cell>
          <cell r="D149" t="str">
            <v>PT/73</v>
          </cell>
          <cell r="E149" t="str">
            <v>Lisboa</v>
          </cell>
          <cell r="F149" t="str">
            <v>Francisco Cavaco (STIHL)</v>
          </cell>
          <cell r="G149" t="str">
            <v>Zona 2</v>
          </cell>
        </row>
        <row r="150">
          <cell r="A150" t="str">
            <v>46730290</v>
          </cell>
          <cell r="B150" t="str">
            <v>VRR - Comércio de Acessórios, Lda</v>
          </cell>
          <cell r="C150" t="str">
            <v>2710022</v>
          </cell>
          <cell r="D150" t="str">
            <v>PT/73</v>
          </cell>
          <cell r="E150" t="str">
            <v>Lisboa</v>
          </cell>
          <cell r="F150" t="str">
            <v>Francisco Cavaco (STIHL)</v>
          </cell>
          <cell r="G150" t="str">
            <v>Zona 2</v>
          </cell>
        </row>
        <row r="151">
          <cell r="A151" t="str">
            <v>46730300</v>
          </cell>
          <cell r="B151" t="str">
            <v>Edgar Cavalleri Reis</v>
          </cell>
          <cell r="C151" t="str">
            <v>2590289</v>
          </cell>
          <cell r="D151" t="str">
            <v>PT/73</v>
          </cell>
          <cell r="E151" t="str">
            <v>Lisboa</v>
          </cell>
          <cell r="F151" t="str">
            <v>Francisco Cavaco (STIHL)</v>
          </cell>
          <cell r="G151" t="str">
            <v>Zona 2</v>
          </cell>
        </row>
        <row r="152">
          <cell r="A152" t="str">
            <v>46730320</v>
          </cell>
          <cell r="B152" t="str">
            <v>Automecânica-Victor M. dos Santos</v>
          </cell>
          <cell r="C152" t="str">
            <v>2735-604</v>
          </cell>
          <cell r="D152" t="str">
            <v>PT/73</v>
          </cell>
          <cell r="E152" t="str">
            <v>Lisboa</v>
          </cell>
          <cell r="F152" t="str">
            <v>Francisco Cavaco (STIHL)</v>
          </cell>
          <cell r="G152" t="str">
            <v>Zona 2</v>
          </cell>
        </row>
        <row r="153">
          <cell r="A153" t="str">
            <v>46740030</v>
          </cell>
          <cell r="B153" t="str">
            <v>Manuel da Conceição Sobral</v>
          </cell>
          <cell r="C153" t="str">
            <v>7555 119</v>
          </cell>
          <cell r="D153" t="str">
            <v>PT/74</v>
          </cell>
          <cell r="E153" t="str">
            <v>Setúbal</v>
          </cell>
          <cell r="F153" t="str">
            <v>Francisco Cavaco (STIHL)</v>
          </cell>
          <cell r="G153" t="str">
            <v>Zona 2</v>
          </cell>
        </row>
        <row r="154">
          <cell r="A154" t="str">
            <v>46740040</v>
          </cell>
          <cell r="B154" t="str">
            <v>Covelo e Pinto, Lda</v>
          </cell>
          <cell r="C154" t="str">
            <v>2830 461</v>
          </cell>
          <cell r="D154" t="str">
            <v>PT/74</v>
          </cell>
          <cell r="E154" t="str">
            <v>Setúbal</v>
          </cell>
          <cell r="F154" t="str">
            <v>Francisco Cavaco (STIHL)</v>
          </cell>
          <cell r="G154" t="str">
            <v>Zona 2</v>
          </cell>
        </row>
        <row r="155">
          <cell r="A155" t="str">
            <v>46740100</v>
          </cell>
          <cell r="B155" t="str">
            <v>Derbimoto</v>
          </cell>
          <cell r="C155" t="str">
            <v>2910 397</v>
          </cell>
          <cell r="D155" t="str">
            <v>PT/74</v>
          </cell>
          <cell r="E155" t="str">
            <v>Setúbal</v>
          </cell>
          <cell r="F155" t="str">
            <v>Francisco Cavaco (STIHL)</v>
          </cell>
          <cell r="G155" t="str">
            <v>Zona 2</v>
          </cell>
        </row>
        <row r="156">
          <cell r="A156" t="str">
            <v>46740140</v>
          </cell>
          <cell r="B156" t="str">
            <v>Santeaço</v>
          </cell>
          <cell r="C156" t="str">
            <v>7540 104</v>
          </cell>
          <cell r="D156" t="str">
            <v>PT/74</v>
          </cell>
          <cell r="E156" t="str">
            <v>Setúbal</v>
          </cell>
          <cell r="F156" t="str">
            <v>Francisco Cavaco (STIHL)</v>
          </cell>
          <cell r="G156" t="str">
            <v>Zona 2</v>
          </cell>
        </row>
        <row r="157">
          <cell r="A157" t="str">
            <v>46740170</v>
          </cell>
          <cell r="B157" t="str">
            <v>Centro Ciclista Sineense, Lda</v>
          </cell>
          <cell r="C157" t="str">
            <v>7520 309</v>
          </cell>
          <cell r="D157" t="str">
            <v>PT/74</v>
          </cell>
          <cell r="E157" t="str">
            <v>Setúbal</v>
          </cell>
          <cell r="F157" t="str">
            <v>Francisco Cavaco (STIHL)</v>
          </cell>
          <cell r="G157" t="str">
            <v>Zona 2</v>
          </cell>
        </row>
        <row r="158">
          <cell r="A158" t="str">
            <v>46740180</v>
          </cell>
          <cell r="B158" t="str">
            <v>António M. P. Coragem S. Unip. Lda</v>
          </cell>
          <cell r="C158" t="str">
            <v>2820 189</v>
          </cell>
          <cell r="D158" t="str">
            <v>PT/74</v>
          </cell>
          <cell r="E158" t="str">
            <v>Setúbal</v>
          </cell>
          <cell r="F158" t="str">
            <v>Francisco Cavaco (STIHL)</v>
          </cell>
          <cell r="G158" t="str">
            <v>Zona 2</v>
          </cell>
        </row>
        <row r="159">
          <cell r="A159" t="str">
            <v>46740210</v>
          </cell>
          <cell r="B159" t="str">
            <v>Casa Courelas, Unip, Lda.</v>
          </cell>
          <cell r="C159" t="str">
            <v>7570 239</v>
          </cell>
          <cell r="D159" t="str">
            <v>PT/74</v>
          </cell>
          <cell r="E159" t="str">
            <v>Setúbal</v>
          </cell>
          <cell r="F159" t="str">
            <v>Francisco Cavaco (STIHL)</v>
          </cell>
          <cell r="G159" t="str">
            <v>Zona 2</v>
          </cell>
        </row>
        <row r="160">
          <cell r="A160" t="str">
            <v>46740220</v>
          </cell>
          <cell r="B160" t="str">
            <v>SDMAQ - Soc. Unipessoal, Lda</v>
          </cell>
          <cell r="C160" t="str">
            <v>2870450</v>
          </cell>
          <cell r="D160" t="str">
            <v>PT/74</v>
          </cell>
          <cell r="E160" t="str">
            <v>Setúbal</v>
          </cell>
          <cell r="F160" t="str">
            <v>Francisco Cavaco (STIHL)</v>
          </cell>
          <cell r="G160" t="str">
            <v>Zona 2</v>
          </cell>
        </row>
        <row r="161">
          <cell r="A161" t="str">
            <v>46740230</v>
          </cell>
          <cell r="B161" t="str">
            <v>Mavcenter, Lda.</v>
          </cell>
          <cell r="C161" t="str">
            <v>2950-439</v>
          </cell>
          <cell r="D161" t="str">
            <v>PT/74</v>
          </cell>
          <cell r="E161" t="str">
            <v>Setúbal</v>
          </cell>
          <cell r="F161" t="str">
            <v>Francisco Cavaco (STIHL)</v>
          </cell>
          <cell r="G161" t="str">
            <v>Zona 2</v>
          </cell>
        </row>
        <row r="162">
          <cell r="A162" t="str">
            <v>46750020</v>
          </cell>
          <cell r="B162" t="str">
            <v>Vicente A.Santos e Filhos, Lda</v>
          </cell>
          <cell r="C162" t="str">
            <v>7100 147</v>
          </cell>
          <cell r="D162" t="str">
            <v>PT/75</v>
          </cell>
          <cell r="E162" t="str">
            <v>Évora</v>
          </cell>
          <cell r="F162" t="str">
            <v>Francisco Cavaco (STIHL)</v>
          </cell>
          <cell r="G162" t="str">
            <v>Zona 2</v>
          </cell>
        </row>
        <row r="163">
          <cell r="A163" t="str">
            <v>46750050</v>
          </cell>
          <cell r="B163" t="str">
            <v>Casa Valadas, Lda</v>
          </cell>
          <cell r="C163" t="str">
            <v>7200 376</v>
          </cell>
          <cell r="D163" t="str">
            <v>PT/75</v>
          </cell>
          <cell r="E163" t="str">
            <v>Évora</v>
          </cell>
          <cell r="F163" t="str">
            <v>Francisco Cavaco (STIHL)</v>
          </cell>
          <cell r="G163" t="str">
            <v>Zona 2</v>
          </cell>
        </row>
        <row r="164">
          <cell r="A164" t="str">
            <v>46750060</v>
          </cell>
          <cell r="B164" t="str">
            <v>Unisantos, Lda</v>
          </cell>
          <cell r="C164" t="str">
            <v>7050-355</v>
          </cell>
          <cell r="D164" t="str">
            <v>PT/75</v>
          </cell>
          <cell r="E164" t="str">
            <v>Évora</v>
          </cell>
          <cell r="F164" t="str">
            <v>Francisco Cavaco (STIHL)</v>
          </cell>
          <cell r="G164" t="str">
            <v>Zona 2</v>
          </cell>
        </row>
        <row r="165">
          <cell r="A165" t="str">
            <v>46750070</v>
          </cell>
          <cell r="B165" t="str">
            <v>Moto-Palma, Lda</v>
          </cell>
          <cell r="C165" t="str">
            <v>7150 252</v>
          </cell>
          <cell r="D165" t="str">
            <v>PT/75</v>
          </cell>
          <cell r="E165" t="str">
            <v>Évora</v>
          </cell>
          <cell r="F165" t="str">
            <v>Francisco Cavaco (STIHL)</v>
          </cell>
          <cell r="G165" t="str">
            <v>Zona 2</v>
          </cell>
        </row>
        <row r="166">
          <cell r="A166" t="str">
            <v>46750090</v>
          </cell>
          <cell r="B166" t="str">
            <v>Sulserras, Lda</v>
          </cell>
          <cell r="C166" t="str">
            <v>7080-303</v>
          </cell>
          <cell r="D166" t="str">
            <v>PT/75</v>
          </cell>
          <cell r="E166" t="str">
            <v>Évora</v>
          </cell>
          <cell r="F166" t="str">
            <v>Francisco Cavaco (STIHL)</v>
          </cell>
          <cell r="G166" t="str">
            <v>Zona 2</v>
          </cell>
        </row>
        <row r="167">
          <cell r="A167" t="str">
            <v>46750100</v>
          </cell>
          <cell r="B167" t="str">
            <v>João &amp; Joana Parreira, Lda.</v>
          </cell>
          <cell r="C167" t="str">
            <v>7170 105</v>
          </cell>
          <cell r="D167" t="str">
            <v>PT/75</v>
          </cell>
          <cell r="E167" t="str">
            <v>Évora</v>
          </cell>
          <cell r="F167" t="str">
            <v>Francisco Cavaco (STIHL)</v>
          </cell>
          <cell r="G167" t="str">
            <v>Zona 2</v>
          </cell>
        </row>
        <row r="168">
          <cell r="A168" t="str">
            <v>46750110</v>
          </cell>
          <cell r="B168" t="str">
            <v>Rural Campo, Lda</v>
          </cell>
          <cell r="C168" t="str">
            <v>7090220</v>
          </cell>
          <cell r="D168" t="str">
            <v>PT/75</v>
          </cell>
          <cell r="E168" t="str">
            <v>Évora</v>
          </cell>
          <cell r="F168" t="str">
            <v>Francisco Cavaco (STIHL)</v>
          </cell>
          <cell r="G168" t="str">
            <v>Zona 2</v>
          </cell>
        </row>
        <row r="169">
          <cell r="A169" t="str">
            <v>46750120</v>
          </cell>
          <cell r="B169" t="str">
            <v>Cooperativa Agricola Mora, C.R.L</v>
          </cell>
          <cell r="C169" t="str">
            <v>7490242</v>
          </cell>
          <cell r="D169" t="str">
            <v>PT/75</v>
          </cell>
          <cell r="E169" t="str">
            <v>Évora</v>
          </cell>
          <cell r="F169" t="str">
            <v>Francisco Cavaco (STIHL)</v>
          </cell>
          <cell r="G169" t="str">
            <v>Zona 2</v>
          </cell>
        </row>
        <row r="170">
          <cell r="A170" t="str">
            <v>46760010</v>
          </cell>
          <cell r="B170" t="str">
            <v>Mendes e Caço, Lda</v>
          </cell>
          <cell r="C170" t="str">
            <v>7900-909</v>
          </cell>
          <cell r="D170" t="str">
            <v>PT/76</v>
          </cell>
          <cell r="E170" t="str">
            <v>Beja</v>
          </cell>
          <cell r="F170" t="str">
            <v>Francisco Cavaco (STIHL)</v>
          </cell>
          <cell r="G170" t="str">
            <v>Zona 2</v>
          </cell>
        </row>
        <row r="171">
          <cell r="A171" t="str">
            <v>46760030</v>
          </cell>
          <cell r="B171" t="str">
            <v>Renato Costa Vilhena</v>
          </cell>
          <cell r="C171" t="str">
            <v>7630 514</v>
          </cell>
          <cell r="D171" t="str">
            <v>PT/76</v>
          </cell>
          <cell r="E171" t="str">
            <v>Beja</v>
          </cell>
          <cell r="F171" t="str">
            <v>Francisco Cavaco (STIHL)</v>
          </cell>
          <cell r="G171" t="str">
            <v>Zona 2</v>
          </cell>
        </row>
        <row r="172">
          <cell r="A172" t="str">
            <v>46760170</v>
          </cell>
          <cell r="B172" t="str">
            <v>F.A. Nautijardim, Lda</v>
          </cell>
          <cell r="C172" t="str">
            <v>7630-644</v>
          </cell>
          <cell r="D172" t="str">
            <v>PT/76</v>
          </cell>
          <cell r="E172" t="str">
            <v>Beja</v>
          </cell>
          <cell r="F172" t="str">
            <v>Francisco Cavaco (STIHL)</v>
          </cell>
          <cell r="G172" t="str">
            <v>Zona 2</v>
          </cell>
        </row>
        <row r="173">
          <cell r="A173" t="str">
            <v>46760200</v>
          </cell>
          <cell r="B173" t="str">
            <v>A. J. Paulino Neves, Lda</v>
          </cell>
          <cell r="C173" t="str">
            <v>7830 321</v>
          </cell>
          <cell r="D173" t="str">
            <v>PT/76</v>
          </cell>
          <cell r="E173" t="str">
            <v>Beja</v>
          </cell>
          <cell r="F173" t="str">
            <v>Francisco Cavaco (STIHL)</v>
          </cell>
          <cell r="G173" t="str">
            <v>Zona 2</v>
          </cell>
        </row>
        <row r="174">
          <cell r="A174" t="str">
            <v>46760210</v>
          </cell>
          <cell r="B174" t="str">
            <v>Fernando Zambujo, Lda</v>
          </cell>
          <cell r="C174" t="str">
            <v>7700-000</v>
          </cell>
          <cell r="D174" t="str">
            <v>PT/76</v>
          </cell>
          <cell r="E174" t="str">
            <v>Beja</v>
          </cell>
          <cell r="F174" t="str">
            <v>Francisco Cavaco (STIHL)</v>
          </cell>
          <cell r="G174" t="str">
            <v>Zona 2</v>
          </cell>
        </row>
        <row r="175">
          <cell r="A175" t="str">
            <v>46760220</v>
          </cell>
          <cell r="B175" t="str">
            <v>Kit Máquinas, Lda</v>
          </cell>
          <cell r="C175" t="str">
            <v>7800148</v>
          </cell>
          <cell r="D175" t="str">
            <v>PT/76</v>
          </cell>
          <cell r="E175" t="str">
            <v>Beja</v>
          </cell>
          <cell r="F175" t="str">
            <v>Francisco Cavaco (STIHL)</v>
          </cell>
          <cell r="G175" t="str">
            <v>Zona 2</v>
          </cell>
        </row>
        <row r="176">
          <cell r="A176" t="str">
            <v>46760230</v>
          </cell>
          <cell r="B176" t="str">
            <v>Joaquim Zita, Lda</v>
          </cell>
          <cell r="C176" t="str">
            <v>7860-034</v>
          </cell>
          <cell r="D176" t="str">
            <v>PT/76</v>
          </cell>
          <cell r="E176" t="str">
            <v>Beja</v>
          </cell>
          <cell r="F176" t="str">
            <v>Francisco Cavaco (STIHL)</v>
          </cell>
          <cell r="G176" t="str">
            <v>Zona 2</v>
          </cell>
        </row>
        <row r="177">
          <cell r="A177" t="str">
            <v>46760240</v>
          </cell>
          <cell r="B177" t="str">
            <v>Moto 97, Lda</v>
          </cell>
          <cell r="C177" t="str">
            <v>7600-054</v>
          </cell>
          <cell r="D177" t="str">
            <v>PT/76</v>
          </cell>
          <cell r="E177" t="str">
            <v>Beja</v>
          </cell>
          <cell r="F177" t="str">
            <v>Francisco Cavaco (STIHL)</v>
          </cell>
          <cell r="G177" t="str">
            <v>Zona 2</v>
          </cell>
        </row>
        <row r="178">
          <cell r="A178" t="str">
            <v>46760250</v>
          </cell>
          <cell r="B178" t="str">
            <v>Moto-Mertola, Lda</v>
          </cell>
          <cell r="C178" t="str">
            <v>7750-352</v>
          </cell>
          <cell r="D178" t="str">
            <v>PT/76</v>
          </cell>
          <cell r="E178" t="str">
            <v>Beja</v>
          </cell>
          <cell r="F178" t="str">
            <v>Francisco Cavaco (STIHL)</v>
          </cell>
          <cell r="G178" t="str">
            <v>Zona 2</v>
          </cell>
        </row>
        <row r="179">
          <cell r="A179" t="str">
            <v>46760260</v>
          </cell>
          <cell r="B179" t="str">
            <v>Nelson Mendes Pereira</v>
          </cell>
          <cell r="C179" t="str">
            <v>7670-272</v>
          </cell>
          <cell r="D179" t="str">
            <v>PT/76</v>
          </cell>
          <cell r="E179" t="str">
            <v>Beja</v>
          </cell>
          <cell r="F179" t="str">
            <v>Francisco Cavaco (STIHL)</v>
          </cell>
          <cell r="G179" t="str">
            <v>Zona 2</v>
          </cell>
        </row>
        <row r="180">
          <cell r="A180" t="str">
            <v>46760270</v>
          </cell>
          <cell r="B180" t="str">
            <v>José Manuel de Jesus Guerreiro</v>
          </cell>
          <cell r="C180" t="str">
            <v>7630-133</v>
          </cell>
          <cell r="D180" t="str">
            <v>PT/76</v>
          </cell>
          <cell r="E180" t="str">
            <v>Beja</v>
          </cell>
          <cell r="F180" t="str">
            <v>Francisco Cavaco (STIHL)</v>
          </cell>
          <cell r="G180" t="str">
            <v>Zona 2</v>
          </cell>
        </row>
        <row r="181">
          <cell r="A181" t="str">
            <v>46760280</v>
          </cell>
          <cell r="B181" t="str">
            <v>Renato Costa Vilhena, Lda</v>
          </cell>
          <cell r="C181" t="str">
            <v>7630-514</v>
          </cell>
          <cell r="D181" t="str">
            <v>PT/76</v>
          </cell>
          <cell r="E181" t="str">
            <v>Beja</v>
          </cell>
          <cell r="F181" t="str">
            <v>Francisco Cavaco (STIHL)</v>
          </cell>
          <cell r="G181" t="str">
            <v>Zona 2</v>
          </cell>
        </row>
        <row r="182">
          <cell r="A182" t="str">
            <v>46760290</v>
          </cell>
          <cell r="B182" t="str">
            <v>Nelson Mendes Pereira</v>
          </cell>
          <cell r="C182" t="str">
            <v>7670272</v>
          </cell>
          <cell r="D182" t="str">
            <v>PT/76</v>
          </cell>
          <cell r="E182" t="str">
            <v>Beja</v>
          </cell>
          <cell r="F182" t="str">
            <v>Francisco Cavaco (STIHL)</v>
          </cell>
          <cell r="G182" t="str">
            <v>Zona 2</v>
          </cell>
        </row>
        <row r="183">
          <cell r="A183" t="str">
            <v>46760300</v>
          </cell>
          <cell r="B183" t="str">
            <v>Valério Valente Unipessoal, Lda.</v>
          </cell>
          <cell r="C183" t="str">
            <v>7700-247</v>
          </cell>
          <cell r="D183" t="str">
            <v>PT/76</v>
          </cell>
          <cell r="E183" t="str">
            <v>Beja</v>
          </cell>
          <cell r="F183" t="str">
            <v>Francisco Cavaco (STIHL)</v>
          </cell>
          <cell r="G183" t="str">
            <v>Zona 2</v>
          </cell>
        </row>
        <row r="184">
          <cell r="A184" t="str">
            <v>46770010</v>
          </cell>
          <cell r="B184" t="str">
            <v>Hélder Silva Varela</v>
          </cell>
          <cell r="C184" t="str">
            <v>8500 609</v>
          </cell>
          <cell r="D184" t="str">
            <v>PT/77</v>
          </cell>
          <cell r="E184" t="str">
            <v>Faro</v>
          </cell>
          <cell r="F184" t="str">
            <v>Francisco Cavaco (STIHL)</v>
          </cell>
          <cell r="G184" t="str">
            <v>Zona 2</v>
          </cell>
        </row>
        <row r="185">
          <cell r="A185" t="str">
            <v>46770020</v>
          </cell>
          <cell r="B185" t="str">
            <v>Ciclomotores Salvador, Lda</v>
          </cell>
          <cell r="C185" t="str">
            <v>8375 109</v>
          </cell>
          <cell r="D185" t="str">
            <v>PT/77</v>
          </cell>
          <cell r="E185" t="str">
            <v>Faro</v>
          </cell>
          <cell r="F185" t="str">
            <v>Francisco Cavaco (STIHL)</v>
          </cell>
          <cell r="G185" t="str">
            <v>Zona 2</v>
          </cell>
        </row>
        <row r="186">
          <cell r="A186" t="str">
            <v>46770050</v>
          </cell>
          <cell r="B186" t="str">
            <v>O Parafuso, Lda</v>
          </cell>
          <cell r="C186" t="str">
            <v>8150 141</v>
          </cell>
          <cell r="D186" t="str">
            <v>PT/77</v>
          </cell>
          <cell r="E186" t="str">
            <v>Faro</v>
          </cell>
          <cell r="F186" t="str">
            <v>Francisco Cavaco (STIHL)</v>
          </cell>
          <cell r="G186" t="str">
            <v>Zona 2</v>
          </cell>
        </row>
        <row r="187">
          <cell r="A187" t="str">
            <v>46770060</v>
          </cell>
          <cell r="B187" t="str">
            <v>Avelino Rocha Crisóstomo</v>
          </cell>
          <cell r="C187" t="str">
            <v>8100 500</v>
          </cell>
          <cell r="D187" t="str">
            <v>PT/77</v>
          </cell>
          <cell r="E187" t="str">
            <v>Faro</v>
          </cell>
          <cell r="F187" t="str">
            <v>Francisco Cavaco (STIHL)</v>
          </cell>
          <cell r="G187" t="str">
            <v>Zona 2</v>
          </cell>
        </row>
        <row r="188">
          <cell r="A188" t="str">
            <v>46770130</v>
          </cell>
          <cell r="B188" t="str">
            <v>Sanipina, Lda</v>
          </cell>
          <cell r="C188" t="str">
            <v>8400-405</v>
          </cell>
          <cell r="D188" t="str">
            <v>PT/77</v>
          </cell>
          <cell r="E188" t="str">
            <v>Faro</v>
          </cell>
          <cell r="F188" t="str">
            <v>Francisco Cavaco (STIHL)</v>
          </cell>
          <cell r="G188" t="str">
            <v>Zona 2</v>
          </cell>
        </row>
        <row r="189">
          <cell r="A189" t="str">
            <v>46770150</v>
          </cell>
          <cell r="B189" t="str">
            <v>Utiljardim, Lda</v>
          </cell>
          <cell r="C189" t="str">
            <v>8100-306</v>
          </cell>
          <cell r="D189" t="str">
            <v>PT/77</v>
          </cell>
          <cell r="E189" t="str">
            <v>Faro</v>
          </cell>
          <cell r="F189" t="str">
            <v>Francisco Cavaco (STIHL)</v>
          </cell>
          <cell r="G189" t="str">
            <v>Zona 2</v>
          </cell>
        </row>
        <row r="190">
          <cell r="A190" t="str">
            <v>46770160</v>
          </cell>
          <cell r="B190" t="str">
            <v>José Daniel Mártires Sampaio</v>
          </cell>
          <cell r="C190" t="str">
            <v>8800 406</v>
          </cell>
          <cell r="D190" t="str">
            <v>PT/77</v>
          </cell>
          <cell r="E190" t="str">
            <v>Faro</v>
          </cell>
          <cell r="F190" t="str">
            <v>Francisco Cavaco (STIHL)</v>
          </cell>
          <cell r="G190" t="str">
            <v>Zona 2</v>
          </cell>
        </row>
        <row r="191">
          <cell r="A191" t="str">
            <v>46770170</v>
          </cell>
          <cell r="B191" t="str">
            <v>Sérgio Ventura da Luz Roque</v>
          </cell>
          <cell r="C191" t="str">
            <v>8000-151</v>
          </cell>
          <cell r="D191" t="str">
            <v>PT/77</v>
          </cell>
          <cell r="E191" t="str">
            <v>Faro</v>
          </cell>
          <cell r="F191" t="str">
            <v>Francisco Cavaco (STIHL)</v>
          </cell>
          <cell r="G191" t="str">
            <v>Zona 2</v>
          </cell>
        </row>
        <row r="192">
          <cell r="A192" t="str">
            <v>46770180</v>
          </cell>
          <cell r="B192" t="str">
            <v>Sanigarden</v>
          </cell>
          <cell r="C192" t="str">
            <v>8600-664</v>
          </cell>
          <cell r="D192" t="str">
            <v>PT/77</v>
          </cell>
          <cell r="E192" t="str">
            <v>Faro</v>
          </cell>
          <cell r="F192" t="str">
            <v>Francisco Cavaco (STIHL)</v>
          </cell>
          <cell r="G192" t="str">
            <v>Zona 2</v>
          </cell>
        </row>
        <row r="193">
          <cell r="A193" t="str">
            <v>46770190</v>
          </cell>
          <cell r="B193" t="str">
            <v>Júlio Basílio Unipessoal, Lda</v>
          </cell>
          <cell r="C193" t="str">
            <v>8700 221</v>
          </cell>
          <cell r="D193" t="str">
            <v>PT/77</v>
          </cell>
          <cell r="E193" t="str">
            <v>Faro</v>
          </cell>
          <cell r="F193" t="str">
            <v>Francisco Cavaco (STIHL)</v>
          </cell>
          <cell r="G193" t="str">
            <v>Zona 2</v>
          </cell>
        </row>
        <row r="194">
          <cell r="A194" t="str">
            <v>46770200</v>
          </cell>
          <cell r="B194" t="str">
            <v>Sampaio Motores Unipessoal, Lda.</v>
          </cell>
          <cell r="C194" t="str">
            <v>8800406</v>
          </cell>
          <cell r="D194" t="str">
            <v>PT/77</v>
          </cell>
          <cell r="E194" t="str">
            <v>Faro</v>
          </cell>
          <cell r="F194" t="str">
            <v>Francisco Cavaco (STIHL)</v>
          </cell>
          <cell r="G194" t="str">
            <v>Zona 2</v>
          </cell>
        </row>
        <row r="195">
          <cell r="A195" t="str">
            <v>46770210</v>
          </cell>
          <cell r="B195" t="str">
            <v>Sérgio V. da Luz Roque - Cab C Her</v>
          </cell>
          <cell r="C195" t="str">
            <v>8000151</v>
          </cell>
          <cell r="D195" t="str">
            <v>PT/77</v>
          </cell>
          <cell r="E195" t="str">
            <v>Faro</v>
          </cell>
          <cell r="F195" t="str">
            <v>Francisco Cavaco (STIHL)</v>
          </cell>
          <cell r="G195" t="str">
            <v>Zona 2</v>
          </cell>
        </row>
        <row r="196">
          <cell r="A196" t="str">
            <v>46780010</v>
          </cell>
          <cell r="B196" t="str">
            <v>Nergsol, Lda</v>
          </cell>
          <cell r="C196" t="str">
            <v>9050-032</v>
          </cell>
          <cell r="D196" t="str">
            <v>PT/78</v>
          </cell>
          <cell r="E196" t="str">
            <v>Madeira</v>
          </cell>
          <cell r="F196" t="str">
            <v>Francisco Cavaco (STIHL)</v>
          </cell>
          <cell r="G196" t="str">
            <v>Zona 2</v>
          </cell>
        </row>
        <row r="197">
          <cell r="A197" t="str">
            <v>46780030</v>
          </cell>
          <cell r="B197" t="str">
            <v>Motormade, Lda</v>
          </cell>
          <cell r="C197" t="str">
            <v>9350 103</v>
          </cell>
          <cell r="D197" t="str">
            <v>PT/78</v>
          </cell>
          <cell r="E197" t="str">
            <v>Madeira</v>
          </cell>
          <cell r="F197" t="str">
            <v>Francisco Cavaco (STIHL)</v>
          </cell>
          <cell r="G197" t="str">
            <v>Zona 2</v>
          </cell>
        </row>
        <row r="198">
          <cell r="A198" t="str">
            <v>46780040</v>
          </cell>
          <cell r="B198" t="str">
            <v>FloraRam, Lda</v>
          </cell>
          <cell r="C198" t="str">
            <v>9125 042</v>
          </cell>
          <cell r="D198" t="str">
            <v>PT/78</v>
          </cell>
          <cell r="E198" t="str">
            <v>Madeira</v>
          </cell>
          <cell r="F198" t="str">
            <v>Francisco Cavaco (STIHL)</v>
          </cell>
          <cell r="G198" t="str">
            <v>Zona 2</v>
          </cell>
        </row>
        <row r="199">
          <cell r="A199" t="str">
            <v>46790010</v>
          </cell>
          <cell r="B199" t="str">
            <v>M.A.P. Lda</v>
          </cell>
          <cell r="C199" t="str">
            <v>9500 241</v>
          </cell>
          <cell r="D199" t="str">
            <v>PT/79</v>
          </cell>
          <cell r="E199" t="str">
            <v>Açores</v>
          </cell>
          <cell r="F199" t="str">
            <v>JOSE PINTO (STIHL)</v>
          </cell>
          <cell r="G199" t="str">
            <v>Zona 1</v>
          </cell>
        </row>
        <row r="200">
          <cell r="A200" t="str">
            <v>46790090</v>
          </cell>
          <cell r="B200" t="str">
            <v>Multiter</v>
          </cell>
          <cell r="C200" t="str">
            <v>9700 194</v>
          </cell>
          <cell r="D200" t="str">
            <v>PT/79</v>
          </cell>
          <cell r="E200" t="str">
            <v>Açores</v>
          </cell>
          <cell r="F200" t="str">
            <v>JOSE PINTO (STIHL)</v>
          </cell>
          <cell r="G200" t="str">
            <v>Zona 1</v>
          </cell>
        </row>
        <row r="201">
          <cell r="A201" t="str">
            <v>46790100</v>
          </cell>
          <cell r="B201" t="str">
            <v>Live Our Style, Lda</v>
          </cell>
          <cell r="C201" t="str">
            <v>9900 019</v>
          </cell>
          <cell r="D201" t="str">
            <v>PT/79</v>
          </cell>
          <cell r="E201" t="str">
            <v>Açores</v>
          </cell>
          <cell r="F201" t="str">
            <v>JOSE PINTO (STIHL)</v>
          </cell>
          <cell r="G201" t="str">
            <v>Zona 1</v>
          </cell>
        </row>
        <row r="202">
          <cell r="A202" t="str">
            <v>46790110</v>
          </cell>
          <cell r="B202" t="str">
            <v>Lubriseca, Lda</v>
          </cell>
          <cell r="C202" t="str">
            <v>9850 261</v>
          </cell>
          <cell r="D202" t="str">
            <v>PT/79</v>
          </cell>
          <cell r="E202" t="str">
            <v>Açores</v>
          </cell>
          <cell r="F202" t="str">
            <v>JOSE PINTO (STIHL)</v>
          </cell>
          <cell r="G202" t="str">
            <v>Zona 1</v>
          </cell>
        </row>
        <row r="203">
          <cell r="A203" t="str">
            <v>46790120</v>
          </cell>
          <cell r="B203" t="str">
            <v>Lubritopo, Lda</v>
          </cell>
          <cell r="C203" t="str">
            <v>9875 053</v>
          </cell>
          <cell r="D203" t="str">
            <v>PT/79</v>
          </cell>
          <cell r="E203" t="str">
            <v>Açores</v>
          </cell>
          <cell r="F203" t="str">
            <v>JOSE PINTO (STIHL)</v>
          </cell>
          <cell r="G203" t="str">
            <v>Zona 1</v>
          </cell>
        </row>
        <row r="204">
          <cell r="A204" t="str">
            <v>46790130</v>
          </cell>
          <cell r="B204" t="str">
            <v>Electroxi, Lda</v>
          </cell>
          <cell r="C204" t="str">
            <v>9500702</v>
          </cell>
          <cell r="D204" t="str">
            <v>PT/79</v>
          </cell>
          <cell r="E204" t="str">
            <v>Açores</v>
          </cell>
          <cell r="F204" t="str">
            <v>JOSE PINTO (STIHL)</v>
          </cell>
          <cell r="G204" t="str">
            <v>Zona 1</v>
          </cell>
        </row>
        <row r="205">
          <cell r="A205" t="str">
            <v>46790140</v>
          </cell>
          <cell r="B205" t="str">
            <v>FRP Cunha Unip, Lda</v>
          </cell>
          <cell r="C205" t="str">
            <v>9880315</v>
          </cell>
          <cell r="D205" t="str">
            <v>PT/79</v>
          </cell>
          <cell r="E205" t="str">
            <v>Açores</v>
          </cell>
          <cell r="F205" t="str">
            <v>JOSE PINTO (STIHL)</v>
          </cell>
          <cell r="G205" t="str">
            <v>Zona 1</v>
          </cell>
        </row>
        <row r="206">
          <cell r="A206" t="str">
            <v>46790150</v>
          </cell>
          <cell r="B206" t="str">
            <v>E.V.T., Lda</v>
          </cell>
          <cell r="C206" t="str">
            <v>9700194</v>
          </cell>
          <cell r="D206" t="str">
            <v>PT/79</v>
          </cell>
          <cell r="E206" t="str">
            <v>Açores</v>
          </cell>
          <cell r="F206" t="str">
            <v>JOSE PINTO (STIHL)</v>
          </cell>
          <cell r="G206" t="str">
            <v>Zona 1</v>
          </cell>
        </row>
        <row r="207">
          <cell r="A207" t="str">
            <v>46800020</v>
          </cell>
          <cell r="B207" t="str">
            <v>DUARTE RIBEIRO (STIHL)</v>
          </cell>
          <cell r="C207" t="str">
            <v>2710-693</v>
          </cell>
          <cell r="D207" t="str">
            <v>PT/73</v>
          </cell>
          <cell r="E207" t="str">
            <v>PT/Not assigned</v>
          </cell>
          <cell r="F207" t="str">
            <v>Not assigned</v>
          </cell>
          <cell r="G207" t="str">
            <v>Zona 2</v>
          </cell>
        </row>
        <row r="208">
          <cell r="A208" t="str">
            <v>46800050</v>
          </cell>
          <cell r="B208" t="str">
            <v>MARIO ALVES(STIHL)</v>
          </cell>
          <cell r="C208" t="str">
            <v>2710 444</v>
          </cell>
          <cell r="D208" t="str">
            <v>PT/73</v>
          </cell>
          <cell r="E208" t="str">
            <v>PT/Not assigned</v>
          </cell>
          <cell r="F208" t="str">
            <v>MARIO ALVES(STIHL)</v>
          </cell>
          <cell r="G208" t="str">
            <v>Zona 2</v>
          </cell>
        </row>
        <row r="209">
          <cell r="A209" t="str">
            <v>46800060</v>
          </cell>
          <cell r="B209" t="str">
            <v>JUVENAL MARTINS(STIHL)</v>
          </cell>
          <cell r="C209" t="str">
            <v>2710-693</v>
          </cell>
          <cell r="D209" t="str">
            <v>PT/73</v>
          </cell>
          <cell r="E209" t="str">
            <v>PT/Not assigned</v>
          </cell>
          <cell r="F209" t="str">
            <v>Not assigned</v>
          </cell>
          <cell r="G209" t="str">
            <v>Zona 2</v>
          </cell>
        </row>
        <row r="210">
          <cell r="A210" t="str">
            <v>46800070</v>
          </cell>
          <cell r="B210" t="str">
            <v>JULIA SANTOS (STIHL)</v>
          </cell>
          <cell r="C210" t="str">
            <v>2710-693</v>
          </cell>
          <cell r="D210" t="str">
            <v>PT/73</v>
          </cell>
          <cell r="E210" t="str">
            <v>PT/Not assigned</v>
          </cell>
          <cell r="F210" t="str">
            <v>Not assigned</v>
          </cell>
          <cell r="G210" t="str">
            <v>Zona 2</v>
          </cell>
        </row>
        <row r="211">
          <cell r="A211" t="str">
            <v>46800080</v>
          </cell>
          <cell r="B211" t="str">
            <v>SERGIO MACARICO (STIHL)</v>
          </cell>
          <cell r="C211" t="str">
            <v>2710-693</v>
          </cell>
          <cell r="D211" t="str">
            <v>PT/73</v>
          </cell>
          <cell r="E211" t="str">
            <v>PT/Not assigned</v>
          </cell>
          <cell r="F211" t="str">
            <v>Not assigned</v>
          </cell>
          <cell r="G211" t="str">
            <v>Zona 2</v>
          </cell>
        </row>
        <row r="212">
          <cell r="A212" t="str">
            <v>46800090</v>
          </cell>
          <cell r="B212" t="str">
            <v>LUISA VARELA (STIHL)</v>
          </cell>
          <cell r="C212" t="str">
            <v>2710-693</v>
          </cell>
          <cell r="D212" t="str">
            <v>PT/73</v>
          </cell>
          <cell r="E212" t="str">
            <v>PT/Not assigned</v>
          </cell>
          <cell r="F212" t="str">
            <v>Not assigned</v>
          </cell>
          <cell r="G212" t="str">
            <v>Zona 2</v>
          </cell>
        </row>
        <row r="213">
          <cell r="A213" t="str">
            <v>46800100</v>
          </cell>
          <cell r="B213" t="str">
            <v>MIGUEL FERREIRA (STIHL)</v>
          </cell>
          <cell r="C213" t="str">
            <v>2710-693</v>
          </cell>
          <cell r="D213" t="str">
            <v>PT/73</v>
          </cell>
          <cell r="E213" t="str">
            <v>PT/Not assigned</v>
          </cell>
          <cell r="F213" t="str">
            <v>Not assigned</v>
          </cell>
          <cell r="G213" t="str">
            <v>Zona 2</v>
          </cell>
        </row>
        <row r="214">
          <cell r="A214" t="str">
            <v>46800110</v>
          </cell>
          <cell r="B214" t="str">
            <v>LUIS LOPES (STIHL)</v>
          </cell>
          <cell r="C214" t="str">
            <v>2710-693</v>
          </cell>
          <cell r="D214" t="str">
            <v>PT/73</v>
          </cell>
          <cell r="E214" t="str">
            <v>PT/Not assigned</v>
          </cell>
          <cell r="F214" t="str">
            <v>Not assigned</v>
          </cell>
          <cell r="G214" t="str">
            <v>Zona 2</v>
          </cell>
        </row>
        <row r="215">
          <cell r="A215" t="str">
            <v>46800120</v>
          </cell>
          <cell r="B215" t="str">
            <v>JOSE BOUCA (STIHL)</v>
          </cell>
          <cell r="C215" t="str">
            <v>2710-693</v>
          </cell>
          <cell r="D215" t="str">
            <v>PT/73</v>
          </cell>
          <cell r="E215" t="str">
            <v>PT/Not assigned</v>
          </cell>
          <cell r="F215" t="str">
            <v>Not assigned</v>
          </cell>
          <cell r="G215" t="str">
            <v>Zona 2</v>
          </cell>
        </row>
        <row r="216">
          <cell r="A216" t="str">
            <v>46800170</v>
          </cell>
          <cell r="B216" t="str">
            <v>PAULO ALEXANDRE C.ALBUQUERQUE</v>
          </cell>
          <cell r="C216" t="str">
            <v>2640 306</v>
          </cell>
          <cell r="D216" t="str">
            <v>PT/73</v>
          </cell>
          <cell r="E216" t="str">
            <v>PT/Not assigned</v>
          </cell>
          <cell r="F216" t="str">
            <v>Not assigned</v>
          </cell>
          <cell r="G216" t="str">
            <v>Zona 2</v>
          </cell>
        </row>
        <row r="217">
          <cell r="A217" t="str">
            <v>46800250</v>
          </cell>
          <cell r="B217" t="str">
            <v>CÉLIA GOMES (STIHL)</v>
          </cell>
          <cell r="C217" t="str">
            <v>2710-693</v>
          </cell>
          <cell r="D217" t="str">
            <v>PT/73</v>
          </cell>
          <cell r="E217" t="str">
            <v>PT/Not assigned</v>
          </cell>
          <cell r="F217" t="str">
            <v>Not assigned</v>
          </cell>
          <cell r="G217" t="str">
            <v>Zona 2</v>
          </cell>
        </row>
        <row r="218">
          <cell r="A218" t="str">
            <v>46800260</v>
          </cell>
          <cell r="B218" t="str">
            <v>ANTÓNIO PINTO (STIHL)</v>
          </cell>
          <cell r="C218" t="str">
            <v>2710-693</v>
          </cell>
          <cell r="D218" t="str">
            <v>PT/73</v>
          </cell>
          <cell r="E218" t="str">
            <v>PT/Not assigned</v>
          </cell>
          <cell r="F218" t="str">
            <v>Not assigned</v>
          </cell>
          <cell r="G218" t="str">
            <v>Zona 2</v>
          </cell>
        </row>
        <row r="219">
          <cell r="A219" t="str">
            <v>46800290</v>
          </cell>
          <cell r="B219" t="str">
            <v>JOSE PINTO (STIHL)</v>
          </cell>
          <cell r="C219" t="str">
            <v>2710-693</v>
          </cell>
          <cell r="D219" t="str">
            <v>PT/SD</v>
          </cell>
          <cell r="E219" t="str">
            <v>PT/Not assigned</v>
          </cell>
          <cell r="F219" t="str">
            <v>JOSE PINTO (STIHL)</v>
          </cell>
          <cell r="G219" t="str">
            <v>Zona 1</v>
          </cell>
        </row>
        <row r="220">
          <cell r="A220" t="str">
            <v>46800300</v>
          </cell>
          <cell r="B220" t="str">
            <v>PATRICIA ALVES (STIHL)</v>
          </cell>
          <cell r="C220" t="str">
            <v>2710-693</v>
          </cell>
          <cell r="D220" t="str">
            <v>PT/73</v>
          </cell>
          <cell r="E220" t="str">
            <v>PT/Not assigned</v>
          </cell>
          <cell r="F220" t="str">
            <v>Not assigned</v>
          </cell>
          <cell r="G220" t="str">
            <v>Zona 2</v>
          </cell>
        </row>
        <row r="221">
          <cell r="A221" t="str">
            <v>46800310</v>
          </cell>
          <cell r="B221" t="str">
            <v>CÉSAR REIS (STIHL)</v>
          </cell>
          <cell r="C221" t="str">
            <v>2710-693</v>
          </cell>
          <cell r="D221" t="str">
            <v>PT/73</v>
          </cell>
          <cell r="E221" t="str">
            <v>PT/Not assigned</v>
          </cell>
          <cell r="F221" t="str">
            <v>Not assigned</v>
          </cell>
          <cell r="G221" t="str">
            <v>Zona 2</v>
          </cell>
        </row>
        <row r="222">
          <cell r="A222" t="str">
            <v>46800330</v>
          </cell>
          <cell r="B222" t="str">
            <v>Jorge Cordeiro Automóveis, Lda.</v>
          </cell>
          <cell r="C222" t="str">
            <v>2005 094</v>
          </cell>
          <cell r="D222" t="str">
            <v>PT/73</v>
          </cell>
          <cell r="E222" t="str">
            <v>PT/Not assigned</v>
          </cell>
          <cell r="F222" t="str">
            <v>JOSE PINTO (STIHL)</v>
          </cell>
          <cell r="G222" t="str">
            <v>Zona 1</v>
          </cell>
        </row>
        <row r="223">
          <cell r="A223" t="str">
            <v>46800350</v>
          </cell>
          <cell r="B223" t="str">
            <v>Reflexspicy Unipessoal, Lda.</v>
          </cell>
          <cell r="C223" t="str">
            <v>2725 671</v>
          </cell>
          <cell r="D223" t="str">
            <v>PT/73</v>
          </cell>
          <cell r="E223" t="str">
            <v>Lisboa</v>
          </cell>
          <cell r="F223" t="str">
            <v>Not assigned</v>
          </cell>
          <cell r="G223" t="str">
            <v>Zona 2</v>
          </cell>
        </row>
        <row r="224">
          <cell r="A224" t="str">
            <v>46800360</v>
          </cell>
          <cell r="B224" t="str">
            <v>DANIELA ORFÃO (STIHL)</v>
          </cell>
          <cell r="C224" t="str">
            <v>2710-693</v>
          </cell>
          <cell r="D224" t="str">
            <v>PT/73</v>
          </cell>
          <cell r="E224" t="str">
            <v>PT/Not assigned</v>
          </cell>
          <cell r="F224" t="str">
            <v>Not assigned</v>
          </cell>
          <cell r="G224" t="str">
            <v>Zona 2</v>
          </cell>
        </row>
        <row r="225">
          <cell r="A225" t="str">
            <v>46800390</v>
          </cell>
          <cell r="B225" t="str">
            <v>Vilma Ferreira (STIHL)</v>
          </cell>
          <cell r="C225" t="str">
            <v>2710-693</v>
          </cell>
          <cell r="D225" t="str">
            <v>PT/73</v>
          </cell>
          <cell r="E225" t="str">
            <v>PT/Not assigned</v>
          </cell>
          <cell r="F225" t="str">
            <v>Not assigned</v>
          </cell>
          <cell r="G225" t="str">
            <v>Zona 2</v>
          </cell>
        </row>
        <row r="226">
          <cell r="A226" t="str">
            <v>46800450</v>
          </cell>
          <cell r="B226" t="str">
            <v>Francisco Cavaco (STIHL)</v>
          </cell>
          <cell r="C226" t="str">
            <v>2710-693</v>
          </cell>
          <cell r="D226" t="str">
            <v>PT/73</v>
          </cell>
          <cell r="E226" t="str">
            <v>Lisboa</v>
          </cell>
          <cell r="F226" t="str">
            <v>Not assigned</v>
          </cell>
          <cell r="G226" t="str">
            <v>Zona 2</v>
          </cell>
        </row>
        <row r="227">
          <cell r="A227" t="str">
            <v>46800460</v>
          </cell>
          <cell r="B227" t="str">
            <v>Ana Preciosa Pereira de A. Matos</v>
          </cell>
          <cell r="C227" t="str">
            <v>3780-292</v>
          </cell>
          <cell r="D227" t="str">
            <v>PT/65</v>
          </cell>
          <cell r="E227" t="str">
            <v>Aveiro</v>
          </cell>
          <cell r="F227" t="str">
            <v>JOSE PINTO (STIHL)</v>
          </cell>
          <cell r="G227" t="str">
            <v>Zona 1</v>
          </cell>
        </row>
        <row r="228">
          <cell r="A228" t="str">
            <v>46800470</v>
          </cell>
          <cell r="B228" t="str">
            <v>Ana Rodrigues (STIHL)</v>
          </cell>
          <cell r="C228" t="str">
            <v>2710-693</v>
          </cell>
          <cell r="D228" t="str">
            <v>PT/73</v>
          </cell>
          <cell r="E228" t="str">
            <v>PT/Not assigned</v>
          </cell>
          <cell r="F228" t="str">
            <v>Not assigned</v>
          </cell>
          <cell r="G228" t="str">
            <v>Zona 2</v>
          </cell>
        </row>
        <row r="229">
          <cell r="A229" t="str">
            <v>46800480</v>
          </cell>
          <cell r="B229" t="str">
            <v>Maria João Dias (STIHL)</v>
          </cell>
          <cell r="C229" t="str">
            <v>2710693</v>
          </cell>
          <cell r="D229" t="str">
            <v>PT/73</v>
          </cell>
          <cell r="E229" t="str">
            <v>PT/Not assigned</v>
          </cell>
          <cell r="F229" t="str">
            <v>Not assigned</v>
          </cell>
          <cell r="G229" t="str">
            <v>Zona 2</v>
          </cell>
        </row>
        <row r="230">
          <cell r="A230" t="str">
            <v>46800490</v>
          </cell>
          <cell r="B230" t="str">
            <v>Francisco Cavaco (STIHL)</v>
          </cell>
          <cell r="C230" t="str">
            <v>2710-693</v>
          </cell>
          <cell r="D230" t="str">
            <v>PT/SD</v>
          </cell>
          <cell r="E230" t="str">
            <v>PT/Not assigned</v>
          </cell>
          <cell r="F230" t="str">
            <v>Francisco Cavaco (STIHL)</v>
          </cell>
          <cell r="G230" t="str">
            <v>Zona 2</v>
          </cell>
        </row>
        <row r="231">
          <cell r="A231" t="str">
            <v>46800510</v>
          </cell>
          <cell r="B231" t="str">
            <v>João Oliveira (STIHL)</v>
          </cell>
          <cell r="C231" t="str">
            <v>2710693</v>
          </cell>
          <cell r="D231" t="str">
            <v>PT/73</v>
          </cell>
          <cell r="E231" t="str">
            <v>PT/Not assigned</v>
          </cell>
          <cell r="F231" t="str">
            <v>Not assigned</v>
          </cell>
          <cell r="G231" t="str">
            <v>Zona 2</v>
          </cell>
        </row>
        <row r="232">
          <cell r="A232" t="str">
            <v>46800540</v>
          </cell>
          <cell r="B232" t="str">
            <v>AIDGLOBAL, ONGD</v>
          </cell>
          <cell r="C232" t="str">
            <v>1998011</v>
          </cell>
          <cell r="D232" t="str">
            <v>PT/73</v>
          </cell>
          <cell r="E232" t="str">
            <v>Lisboa</v>
          </cell>
          <cell r="F232" t="str">
            <v>Francisco Cavaco (STIHL)</v>
          </cell>
          <cell r="G232" t="str">
            <v>Zona 2</v>
          </cell>
        </row>
        <row r="233">
          <cell r="A233" t="str">
            <v>46600070</v>
          </cell>
          <cell r="B233" t="str">
            <v>Manuel da Cunha Dias - Cabeça de Ca</v>
          </cell>
          <cell r="C233" t="str">
            <v>4960-562</v>
          </cell>
          <cell r="D233" t="str">
            <v>PT/60</v>
          </cell>
          <cell r="E233" t="str">
            <v>Viana do Castelo</v>
          </cell>
          <cell r="F233" t="str">
            <v>JOSE PINTO (STIHL)</v>
          </cell>
          <cell r="G233" t="str">
            <v>Zona 1</v>
          </cell>
        </row>
        <row r="234">
          <cell r="A234" t="str">
            <v>46710590</v>
          </cell>
          <cell r="B234" t="str">
            <v>Motoaço de Nuno Miguel F. Gomes</v>
          </cell>
          <cell r="C234" t="str">
            <v>2005-314</v>
          </cell>
          <cell r="D234" t="str">
            <v>PT/71</v>
          </cell>
          <cell r="E234" t="str">
            <v>Santarém</v>
          </cell>
          <cell r="F234" t="str">
            <v>Francisco Cavaco (STIHL)</v>
          </cell>
          <cell r="G234" t="str">
            <v>Zona 2</v>
          </cell>
        </row>
        <row r="235">
          <cell r="A235" t="str">
            <v>46640330</v>
          </cell>
          <cell r="B235" t="str">
            <v>Dinotrac, Lda.</v>
          </cell>
          <cell r="C235" t="str">
            <v>4560-061</v>
          </cell>
          <cell r="D235" t="str">
            <v>PT/64</v>
          </cell>
          <cell r="E235" t="str">
            <v>Porto</v>
          </cell>
          <cell r="F235" t="str">
            <v>JOSE PINTO (STIHL)</v>
          </cell>
          <cell r="G235" t="str">
            <v>Zona 1</v>
          </cell>
        </row>
        <row r="236">
          <cell r="A236" t="str">
            <v>46710600</v>
          </cell>
          <cell r="B236" t="str">
            <v>Felijardim de Isabel Dinis</v>
          </cell>
          <cell r="C236" t="str">
            <v>2530-502</v>
          </cell>
          <cell r="D236" t="str">
            <v>PT/71</v>
          </cell>
          <cell r="E236" t="str">
            <v>Santarém</v>
          </cell>
          <cell r="F236" t="str">
            <v>Francisco Cavaco (STIHL)</v>
          </cell>
          <cell r="G236" t="str">
            <v>Zona 2</v>
          </cell>
        </row>
        <row r="237">
          <cell r="A237" t="str">
            <v>1000010394</v>
          </cell>
          <cell r="B237" t="str">
            <v>REFLEXSPICY - UNIP., LDA</v>
          </cell>
          <cell r="C237" t="str">
            <v>2725-671</v>
          </cell>
          <cell r="D237" t="str">
            <v>PT/73</v>
          </cell>
          <cell r="E237" t="str">
            <v>PT/Not assigned</v>
          </cell>
          <cell r="F237" t="str">
            <v>Not assigned</v>
          </cell>
          <cell r="G237" t="str">
            <v>Zona 2</v>
          </cell>
        </row>
        <row r="238">
          <cell r="A238" t="str">
            <v>98460004</v>
          </cell>
          <cell r="B238" t="str">
            <v>Sold-To PT B2C</v>
          </cell>
          <cell r="C238" t="str">
            <v>2710-693</v>
          </cell>
          <cell r="D238" t="str">
            <v>PT/Not assigned</v>
          </cell>
          <cell r="E238" t="str">
            <v>PT/Not assigned</v>
          </cell>
          <cell r="F238" t="str">
            <v>Not assigned</v>
          </cell>
          <cell r="G238" t="str">
            <v>Zona 2</v>
          </cell>
        </row>
        <row r="239">
          <cell r="A239" t="str">
            <v>46700090</v>
          </cell>
          <cell r="B239" t="str">
            <v>Hilário &amp; Alves, Lda</v>
          </cell>
          <cell r="C239" t="str">
            <v>2425-199</v>
          </cell>
          <cell r="D239" t="str">
            <v>PT/70</v>
          </cell>
          <cell r="E239" t="str">
            <v>Leiria</v>
          </cell>
          <cell r="F239" t="str">
            <v>Francisco Cavaco (STIHL)</v>
          </cell>
          <cell r="G239" t="str">
            <v>Zona 2</v>
          </cell>
        </row>
        <row r="240">
          <cell r="A240" t="str">
            <v>2910</v>
          </cell>
          <cell r="B240" t="str">
            <v>Andreas Stihl, S.A.</v>
          </cell>
          <cell r="C240" t="str">
            <v>2710-693</v>
          </cell>
          <cell r="D240" t="str">
            <v>PT/73</v>
          </cell>
          <cell r="E240" t="str">
            <v>Lisboa</v>
          </cell>
          <cell r="F240" t="str">
            <v>Not assigned</v>
          </cell>
          <cell r="G240" t="str">
            <v>Zona 2</v>
          </cell>
        </row>
        <row r="241">
          <cell r="A241" t="str">
            <v>46640220</v>
          </cell>
          <cell r="B241" t="str">
            <v>Regina Costa</v>
          </cell>
          <cell r="C241" t="str">
            <v>4400 273</v>
          </cell>
          <cell r="D241" t="str">
            <v>PT/64</v>
          </cell>
          <cell r="E241" t="str">
            <v>Porto</v>
          </cell>
          <cell r="F241" t="str">
            <v>Not assigned</v>
          </cell>
          <cell r="G241" t="str">
            <v>Zona 2</v>
          </cell>
        </row>
        <row r="242">
          <cell r="A242" t="str">
            <v>46640230</v>
          </cell>
          <cell r="B242" t="str">
            <v>Quimauto-V.A.V. &amp; Cia., Lda</v>
          </cell>
          <cell r="C242" t="str">
            <v>4634 909</v>
          </cell>
          <cell r="D242" t="str">
            <v>PT/64</v>
          </cell>
          <cell r="E242" t="str">
            <v>Porto</v>
          </cell>
          <cell r="F242" t="str">
            <v>Not assigned</v>
          </cell>
          <cell r="G242" t="str">
            <v>Zona 2</v>
          </cell>
        </row>
        <row r="243">
          <cell r="A243" t="str">
            <v>46660170</v>
          </cell>
          <cell r="B243" t="str">
            <v>Arnaldo &amp; Duarte, Lda.</v>
          </cell>
          <cell r="C243" t="str">
            <v>3440 613</v>
          </cell>
          <cell r="D243" t="str">
            <v>PT/66</v>
          </cell>
          <cell r="E243" t="str">
            <v>Viseu</v>
          </cell>
          <cell r="F243" t="str">
            <v>Not assigned</v>
          </cell>
          <cell r="G243" t="str">
            <v>Zona 2</v>
          </cell>
        </row>
        <row r="244">
          <cell r="A244" t="str">
            <v>46670020</v>
          </cell>
          <cell r="B244" t="str">
            <v>Armando Mariano dos Santos</v>
          </cell>
          <cell r="C244" t="str">
            <v>6300 010</v>
          </cell>
          <cell r="D244" t="str">
            <v>PT/67</v>
          </cell>
          <cell r="E244" t="str">
            <v>Guarda</v>
          </cell>
          <cell r="F244" t="str">
            <v>Not assigned</v>
          </cell>
          <cell r="G244" t="str">
            <v>Zona 2</v>
          </cell>
        </row>
        <row r="245">
          <cell r="A245" t="str">
            <v>46680180</v>
          </cell>
          <cell r="B245" t="str">
            <v>AGROCONDEIXA, LDA.</v>
          </cell>
          <cell r="C245" t="str">
            <v>3150 140</v>
          </cell>
          <cell r="D245" t="str">
            <v>PT/68</v>
          </cell>
          <cell r="E245" t="str">
            <v>Coimbra</v>
          </cell>
          <cell r="F245" t="str">
            <v>Not assigned</v>
          </cell>
          <cell r="G245" t="str">
            <v>Zona 2</v>
          </cell>
        </row>
        <row r="246">
          <cell r="A246" t="str">
            <v>46700270</v>
          </cell>
          <cell r="B246" t="str">
            <v>Moto Maia</v>
          </cell>
          <cell r="C246" t="str">
            <v>2480 217</v>
          </cell>
          <cell r="D246" t="str">
            <v>PT/70</v>
          </cell>
          <cell r="E246" t="str">
            <v>Leiria</v>
          </cell>
          <cell r="F246" t="str">
            <v>MARIO ALVES(STIHL)</v>
          </cell>
          <cell r="G246" t="str">
            <v>Zona 2</v>
          </cell>
        </row>
        <row r="247">
          <cell r="A247" t="str">
            <v>46700320</v>
          </cell>
          <cell r="B247" t="str">
            <v>Evaristo Dias, Lda.</v>
          </cell>
          <cell r="C247" t="str">
            <v>3260-072</v>
          </cell>
          <cell r="D247" t="str">
            <v>PT/70</v>
          </cell>
          <cell r="E247" t="str">
            <v>Leiria</v>
          </cell>
          <cell r="F247" t="str">
            <v>Francisco Cavaco (STIHL)</v>
          </cell>
          <cell r="G247" t="str">
            <v>Zona 2</v>
          </cell>
        </row>
        <row r="248">
          <cell r="A248" t="str">
            <v>46710170</v>
          </cell>
          <cell r="B248" t="str">
            <v>Edgar Maria Morgado</v>
          </cell>
          <cell r="C248" t="str">
            <v>2140 362</v>
          </cell>
          <cell r="D248" t="str">
            <v>PT/71</v>
          </cell>
          <cell r="E248" t="str">
            <v>Santarém</v>
          </cell>
          <cell r="F248" t="str">
            <v>Francisco Cavaco (STIHL)</v>
          </cell>
          <cell r="G248" t="str">
            <v>Zona 2</v>
          </cell>
        </row>
        <row r="249">
          <cell r="A249" t="str">
            <v>46730080</v>
          </cell>
          <cell r="B249" t="str">
            <v>Coop. Ag. Concelho Cascais,CRL</v>
          </cell>
          <cell r="C249" t="str">
            <v>2750 357</v>
          </cell>
          <cell r="D249" t="str">
            <v>PT/73</v>
          </cell>
          <cell r="E249" t="str">
            <v>Lisboa</v>
          </cell>
          <cell r="F249" t="str">
            <v>Not assigned</v>
          </cell>
          <cell r="G249" t="str">
            <v>Zona 2</v>
          </cell>
        </row>
        <row r="250">
          <cell r="A250" t="str">
            <v>46730160</v>
          </cell>
          <cell r="B250" t="str">
            <v>Babílio Silva Reis</v>
          </cell>
          <cell r="C250" t="str">
            <v>2590 289</v>
          </cell>
          <cell r="D250" t="str">
            <v>PT/73</v>
          </cell>
          <cell r="E250" t="str">
            <v>Lisboa</v>
          </cell>
          <cell r="F250" t="str">
            <v>Francisco Cavaco (STIHL)</v>
          </cell>
          <cell r="G250" t="str">
            <v>Zona 2</v>
          </cell>
        </row>
        <row r="251">
          <cell r="A251" t="str">
            <v>46760070</v>
          </cell>
          <cell r="B251" t="str">
            <v>Francisco Mendes Pereira</v>
          </cell>
          <cell r="C251" t="str">
            <v>7670 272</v>
          </cell>
          <cell r="D251" t="str">
            <v>PT/76</v>
          </cell>
          <cell r="E251" t="str">
            <v>Beja</v>
          </cell>
          <cell r="F251" t="str">
            <v>Francisco Cavaco (STIHL)</v>
          </cell>
          <cell r="G251" t="str">
            <v>Zona 2</v>
          </cell>
        </row>
        <row r="252">
          <cell r="A252" t="str">
            <v>46760130</v>
          </cell>
          <cell r="B252" t="str">
            <v>João Inácio Guerreiro</v>
          </cell>
          <cell r="C252" t="str">
            <v>7780 166</v>
          </cell>
          <cell r="D252" t="str">
            <v>PT/76</v>
          </cell>
          <cell r="E252" t="str">
            <v>Beja</v>
          </cell>
          <cell r="F252" t="str">
            <v>Francisco Cavaco (STIHL)</v>
          </cell>
          <cell r="G252" t="str">
            <v>Zona 2</v>
          </cell>
        </row>
        <row r="253">
          <cell r="A253" t="str">
            <v>46760150</v>
          </cell>
          <cell r="B253" t="str">
            <v>José Joaquim da Silva Porfírio</v>
          </cell>
          <cell r="C253" t="str">
            <v>7630 133</v>
          </cell>
          <cell r="D253" t="str">
            <v>PT/76</v>
          </cell>
          <cell r="E253" t="str">
            <v>Beja</v>
          </cell>
          <cell r="F253" t="str">
            <v>Francisco Cavaco (STIHL)</v>
          </cell>
          <cell r="G253" t="str">
            <v>Zona 2</v>
          </cell>
        </row>
        <row r="254">
          <cell r="A254" t="str">
            <v>46790050</v>
          </cell>
          <cell r="B254" t="str">
            <v>TEOFILO,S.A.</v>
          </cell>
          <cell r="C254" t="str">
            <v>9900  0</v>
          </cell>
          <cell r="D254" t="str">
            <v>PT/79</v>
          </cell>
          <cell r="E254" t="str">
            <v>Açores</v>
          </cell>
          <cell r="F254" t="str">
            <v>Not assigned</v>
          </cell>
          <cell r="G254" t="str">
            <v>Zona 2</v>
          </cell>
        </row>
        <row r="255">
          <cell r="A255" t="str">
            <v>46790080</v>
          </cell>
          <cell r="B255" t="str">
            <v>A. S. Maia</v>
          </cell>
          <cell r="C255" t="str">
            <v>9650 430</v>
          </cell>
          <cell r="D255" t="str">
            <v>PT/79</v>
          </cell>
          <cell r="E255" t="str">
            <v>Açores</v>
          </cell>
          <cell r="F255" t="str">
            <v>JOSE PINTO (STIHL)</v>
          </cell>
          <cell r="G255" t="str">
            <v>Zona 1</v>
          </cell>
        </row>
        <row r="256">
          <cell r="A256" t="str">
            <v>46800220</v>
          </cell>
          <cell r="B256" t="str">
            <v>MARIA ALICE SANTOS FERREIRA</v>
          </cell>
          <cell r="C256" t="str">
            <v>3865 229</v>
          </cell>
          <cell r="D256" t="str">
            <v>PT/65</v>
          </cell>
          <cell r="E256" t="str">
            <v>Aveiro</v>
          </cell>
          <cell r="F256" t="str">
            <v>Not assigned</v>
          </cell>
          <cell r="G256" t="str">
            <v>Zona 2</v>
          </cell>
        </row>
        <row r="257">
          <cell r="A257" t="str">
            <v>46800230</v>
          </cell>
          <cell r="B257" t="str">
            <v>Fonte da Razão - Comércio de</v>
          </cell>
          <cell r="C257" t="str">
            <v>3880187</v>
          </cell>
          <cell r="D257" t="str">
            <v>PT/65</v>
          </cell>
          <cell r="E257" t="str">
            <v>Aveiro</v>
          </cell>
          <cell r="F257" t="str">
            <v>Not assigned</v>
          </cell>
          <cell r="G257" t="str">
            <v>Zona 2</v>
          </cell>
        </row>
        <row r="258">
          <cell r="A258" t="str">
            <v>46800320</v>
          </cell>
          <cell r="B258" t="str">
            <v>CARPLUS, S.A.</v>
          </cell>
          <cell r="C258" t="str">
            <v>4405 730</v>
          </cell>
          <cell r="D258" t="str">
            <v>PT/#</v>
          </cell>
          <cell r="E258" t="str">
            <v>PT/Not assigned</v>
          </cell>
          <cell r="F258" t="str">
            <v>Not assigned</v>
          </cell>
          <cell r="G258" t="str">
            <v>Zona 2</v>
          </cell>
        </row>
        <row r="259">
          <cell r="A259" t="str">
            <v>46800370</v>
          </cell>
          <cell r="B259" t="str">
            <v>Potentes Formas Automóveis, SA</v>
          </cell>
          <cell r="C259" t="str">
            <v>4700 860</v>
          </cell>
          <cell r="D259" t="str">
            <v>PT/64</v>
          </cell>
          <cell r="E259" t="str">
            <v>Porto</v>
          </cell>
          <cell r="F259" t="str">
            <v>Not assigned</v>
          </cell>
          <cell r="G259" t="str">
            <v>Zona 2</v>
          </cell>
        </row>
        <row r="260">
          <cell r="A260" t="str">
            <v>46800380</v>
          </cell>
          <cell r="B260" t="str">
            <v>Digitesouro-Com. Web Unip. Lda</v>
          </cell>
          <cell r="C260" t="str">
            <v>2870 497</v>
          </cell>
          <cell r="D260" t="str">
            <v>PT/74</v>
          </cell>
          <cell r="E260" t="str">
            <v>Setúbal</v>
          </cell>
          <cell r="F260" t="str">
            <v>Not assigned</v>
          </cell>
          <cell r="G260" t="str">
            <v>Zona 2</v>
          </cell>
        </row>
        <row r="261">
          <cell r="A261" t="str">
            <v>46800430</v>
          </cell>
          <cell r="B261" t="str">
            <v>Hugo Miguel Pereira Alves</v>
          </cell>
          <cell r="C261" t="str">
            <v>2490510</v>
          </cell>
          <cell r="D261" t="str">
            <v>PT/71</v>
          </cell>
          <cell r="E261" t="str">
            <v>Santarém</v>
          </cell>
          <cell r="F261" t="str">
            <v>Not assigned</v>
          </cell>
          <cell r="G261" t="str">
            <v>Zona 2</v>
          </cell>
        </row>
        <row r="262">
          <cell r="A262" t="str">
            <v>46899840</v>
          </cell>
          <cell r="B262" t="str">
            <v>C.OPERAÇÕES TECNIC.FLORESTAIS</v>
          </cell>
          <cell r="C262" t="str">
            <v>3200 395</v>
          </cell>
          <cell r="D262" t="str">
            <v>PT/68</v>
          </cell>
          <cell r="E262" t="str">
            <v>Coimbra</v>
          </cell>
          <cell r="F262" t="str">
            <v>Not assigned</v>
          </cell>
          <cell r="G262" t="str">
            <v>Zona 2</v>
          </cell>
        </row>
        <row r="263">
          <cell r="A263" t="str">
            <v>46899890</v>
          </cell>
          <cell r="B263" t="str">
            <v>Logista, transportes e Transit</v>
          </cell>
          <cell r="C263" t="str">
            <v>2894 002</v>
          </cell>
          <cell r="D263" t="str">
            <v>PT/#</v>
          </cell>
          <cell r="E263" t="str">
            <v>PT/Not assigned</v>
          </cell>
          <cell r="F263" t="str">
            <v>Not assigned</v>
          </cell>
          <cell r="G263" t="str">
            <v>Zona 2</v>
          </cell>
        </row>
        <row r="264">
          <cell r="A264" t="str">
            <v>46899970</v>
          </cell>
          <cell r="B264" t="str">
            <v>C. OPERACOES E TECNICAS FLORE.</v>
          </cell>
          <cell r="C264" t="str">
            <v>3200 395</v>
          </cell>
          <cell r="D264" t="str">
            <v>PT/#</v>
          </cell>
          <cell r="E264" t="str">
            <v>PT/Not assigned</v>
          </cell>
          <cell r="F264" t="str">
            <v>Not assigned</v>
          </cell>
          <cell r="G264" t="str">
            <v>Zona 2</v>
          </cell>
        </row>
        <row r="265">
          <cell r="A265" t="str">
            <v>46670090</v>
          </cell>
          <cell r="B265" t="str">
            <v>Armando &amp; Lurdes Robalo Lda</v>
          </cell>
          <cell r="C265" t="str">
            <v>6320 371</v>
          </cell>
          <cell r="D265" t="str">
            <v>PT/67</v>
          </cell>
          <cell r="E265" t="str">
            <v>Guarda</v>
          </cell>
          <cell r="F265" t="str">
            <v>JOSE PINTO (STIHL)</v>
          </cell>
          <cell r="G265" t="str">
            <v>Zona 1</v>
          </cell>
        </row>
      </sheetData>
      <sheetData sheetId="1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pa1, Robotic Process Automation" refreshedDate="45677.67413078704" createdVersion="8" refreshedVersion="8" minRefreshableVersion="3" recordCount="347" xr:uid="{DC243352-CA15-48B6-89AF-F94ACBBA87F3}">
  <cacheSource type="worksheet">
    <worksheetSource name="Tabla1"/>
  </cacheSource>
  <cacheFields count="38">
    <cacheField name="Zona" numFmtId="0">
      <sharedItems count="2">
        <s v="Zona 1"/>
        <s v="Zona 2"/>
      </sharedItems>
    </cacheField>
    <cacheField name="Comunidad" numFmtId="0">
      <sharedItems count="2">
        <s v="JOSE PINTO (STIHL)"/>
        <s v="Francisco Cavaco (STIHL)"/>
      </sharedItems>
    </cacheField>
    <cacheField name="Código de provincia" numFmtId="0">
      <sharedItems/>
    </cacheField>
    <cacheField name="Provincia" numFmtId="0">
      <sharedItems count="20">
        <s v="Viana do Castelo"/>
        <s v="Braga"/>
        <s v="Vila Real"/>
        <s v="Braganҫa"/>
        <s v="Porto"/>
        <s v="Aveiro"/>
        <s v="Viseu"/>
        <s v="Guarda"/>
        <s v="Coimbra"/>
        <s v="Castelo Branco"/>
        <s v="Leiria"/>
        <s v="Santarém"/>
        <s v="Portalegre"/>
        <s v="Lisboa"/>
        <s v="Setúbal"/>
        <s v="Évora"/>
        <s v="Beja"/>
        <s v="Faro"/>
        <s v="Madeira"/>
        <s v="Açores"/>
      </sharedItems>
    </cacheField>
    <cacheField name="Socio comercial" numFmtId="0">
      <sharedItems containsMixedTypes="1" containsNumber="1" containsInteger="1" minValue="46600020" maxValue="46790130" count="121">
        <n v="46600020"/>
        <n v="46600040"/>
        <n v="46600060"/>
        <n v="46600090"/>
        <n v="46610010"/>
        <n v="46610090"/>
        <n v="46610100"/>
        <n v="46610120"/>
        <n v="46610130"/>
        <n v="46620040"/>
        <n v="46620070"/>
        <n v="46620080"/>
        <n v="46620100"/>
        <n v="46630010"/>
        <n v="46630020"/>
        <n v="46630050"/>
        <n v="46630060"/>
        <n v="46630130"/>
        <n v="46640050"/>
        <n v="46640170"/>
        <n v="46640200"/>
        <n v="46640210"/>
        <n v="46640250"/>
        <n v="46640260"/>
        <n v="46640270"/>
        <n v="46640290"/>
        <n v="46640310"/>
        <n v="46640320"/>
        <n v="46650010"/>
        <n v="46650040"/>
        <n v="46650110"/>
        <n v="46650130"/>
        <n v="46650160"/>
        <n v="46660020"/>
        <n v="46660060"/>
        <n v="46660090"/>
        <n v="46660100"/>
        <n v="46660150"/>
        <n v="46660160"/>
        <n v="46660190"/>
        <n v="46660220"/>
        <n v="46660230"/>
        <n v="46670050"/>
        <n v="46670130"/>
        <n v="46670140"/>
        <n v="46670170"/>
        <n v="46680110"/>
        <n v="46680120"/>
        <n v="46680130"/>
        <n v="46680190"/>
        <n v="46680200"/>
        <n v="46680220"/>
        <n v="46690010"/>
        <n v="46690030"/>
        <n v="46690060"/>
        <n v="46690110"/>
        <n v="46690140"/>
        <n v="46690150"/>
        <n v="46700030"/>
        <n v="46700070"/>
        <n v="46700150"/>
        <n v="46700260"/>
        <n v="46710030"/>
        <n v="46710070"/>
        <n v="46710100"/>
        <n v="46710180"/>
        <n v="46710200"/>
        <n v="46710260"/>
        <n v="46710320"/>
        <n v="46710340"/>
        <n v="46710380"/>
        <n v="46710410"/>
        <n v="46710450"/>
        <n v="46710470"/>
        <n v="46710490"/>
        <n v="46710500"/>
        <n v="46710540"/>
        <n v="46720040"/>
        <n v="46720130"/>
        <n v="46720140"/>
        <n v="46730010"/>
        <n v="46730040"/>
        <n v="46730050"/>
        <n v="46730070"/>
        <n v="46730180"/>
        <n v="46730250"/>
        <n v="46730270"/>
        <n v="46730290"/>
        <n v="46730320"/>
        <n v="46740030"/>
        <n v="46740040"/>
        <n v="46740100"/>
        <n v="46740140"/>
        <n v="46740180"/>
        <n v="46740210"/>
        <n v="46740220"/>
        <n v="46750020"/>
        <n v="46750050"/>
        <n v="46750060"/>
        <n v="46750070"/>
        <n v="46750090"/>
        <n v="46750100"/>
        <n v="46750110"/>
        <n v="46750120"/>
        <n v="46760170"/>
        <n v="46760200"/>
        <n v="46760220"/>
        <n v="46760230"/>
        <n v="46760270"/>
        <n v="46760290"/>
        <n v="46760300"/>
        <n v="46770020"/>
        <n v="46770130"/>
        <n v="46770150"/>
        <n v="46770190"/>
        <n v="46770200"/>
        <n v="46780030"/>
        <n v="46790010"/>
        <n v="46790100"/>
        <n v="46790130"/>
        <s v="46600090" u="1"/>
      </sharedItems>
    </cacheField>
    <cacheField name="Descripción" numFmtId="0">
      <sharedItems count="121">
        <s v="Com. Motociclos Courense, Lda / P-4940-541 Paredes"/>
        <s v="O Padreirense / P-4970-500 Arcos de Valdevez"/>
        <s v="Luís Henrique Lira Vieira / P-4950-473 Monção-Monç"/>
        <s v="Motolar, Lda / P-4925-413 Viana do Castelo"/>
        <s v="Fábrica Metal. da Gandra, Lda / P-4770-360 Braga-M"/>
        <s v="Cândido Bastos, Lda. / P-4750-680 Barcelos-Silva"/>
        <s v="Vasco Carvalho Unip. Lda / P-4730 180 Gême - Vila"/>
        <s v="António A.N.Freitas Unip, Lda / P-4800-098 Guimarã"/>
        <s v="André Manuel Real Tarrio / P-4740068 Apúlia - Espo"/>
        <s v="José Pinto, Lda / P-5000-506 Vila Real-Almodena (V"/>
        <s v="Hernâni Pinto e Filhos, Lda / P-5400-017 Chaves-Ch"/>
        <s v="Norberto G. Queiroga e Filhos, Lda / P-5430-469 Va"/>
        <s v="Macedagro, Lda / P-5050-280 Régua-P.REGUA"/>
        <s v="Manuel da Rocha Lopes / P-5340-000 Macedo de Caval"/>
        <s v="Isidro José Afonso / P-5300-072 Bragança-Bragança"/>
        <s v="Francisco Mendes, &amp; Ca., Lda / P-5200-243 Mogadour"/>
        <s v="Miravet, Lda / P-5370-632 Mirandela-Mirandela"/>
        <s v="Agrovinhais, Lda / P-5320-271 Bragança-Vinhais"/>
        <s v="Jardicamp / P-4610-195 Felgueiras-Felgueiras"/>
        <s v="Torre Marco, S.A / P-4485-410 Macieira da Maia-Mac"/>
        <s v="Motojardim, Lda / P-4510 243 Gondomar-Gondomar"/>
        <s v="Moto Teixeira, Lda / P-4620 649 Lousada-Lousada (P"/>
        <s v="Cafo Green, Unipessoal, Lda / P-4785 313 Trofa-Tro"/>
        <s v="TAMIEX II – Equipamentos, Lda / P-4630261 S. Nicol"/>
        <s v="JPCV, Lda / P-4640144 Baião-Porto"/>
        <s v="Artur Agostinho, Lda / P-4600-254 Porto-Amarante"/>
        <s v="Aida Maria Moreira Ramos / P-4475109 Gemunde-Maia"/>
        <s v="Agro Home - / P-4445245 Alfena"/>
        <s v="José P. Saramago e Comp, Lda / P-3880-238 Ovar-Ova"/>
        <s v="Pramadeira, S.A. / P-3854 908 Aveiro-Albergaria-A-"/>
        <s v="Motoclassis / P-3750 755 Aveiro-Travassô de Cima"/>
        <s v="Moto C. A. Almeida, Lda / P-3730 202 Vale de Cambr"/>
        <s v="Boialvomotos, Lda. / P-3780-402 Anadia - Aveiro"/>
        <s v="Beirateca, Lda / P-3510 159 VISEU-VISEU"/>
        <s v="Motopal / P-3680-281 Oliveira de Frades"/>
        <s v="Germano de Sousa e Filhos, Lda / P-3460 560 Tondel"/>
        <s v="Sidónio Pinto Madanelo, Lda / P-3660-473 S. Pedro"/>
        <s v="Viselbi, Lda / P-3510-061 Viseu-Viseu"/>
        <s v="Tractormarão, Lda / P-4660-241 Resende-Resende (Vi"/>
        <s v="António Silva Monteiro, Lda / P-3530 131 Mangualde"/>
        <s v="Xerocar, S.A. / P-3620162 Leomil - MBR"/>
        <s v="Prorural - Produtos Agrícolas, Lda. / P-5130-336 S"/>
        <s v="José Augusto Patrício / P-6400 398 Guarda-Pinhel"/>
        <s v="Maria da Luz Gomes, Lda / P-6420 076 Guarda"/>
        <s v="Mobiferragens, Unipessoal, Lda / P-6400 212 Freixe"/>
        <s v="Armando Mariano Santos, Lda / P-6300 010 Guarda"/>
        <s v="Agrocoimbra, Lda / P-3030-175 Coimbra-Coimbra"/>
        <s v="Fixfoz, Lda / P-3080 051 Figueira da Foz-Figueira"/>
        <s v="Fernando Cord. Figueiredo, Lda / P-3130 548 Sobral"/>
        <s v="F.A. Cortez e Filhos, Lda / P-3200-222 Lousã-Lousã"/>
        <s v="Moto Carvalho / P-3305 143 Coja - Arganil-Coja (Co"/>
        <s v="Sargaço e Cruz, Lda / P-3060 105 Cadima-Nogueiras"/>
        <s v="Auto Acessórios das Beiras, Lda / P-6100 711 Sertã"/>
        <s v="António Mendes Milagre / P-6250 025 Belmonte-Belmo"/>
        <s v="Cascalheira e Filho, Lda / P-6150-516 Castelo Bran"/>
        <s v="Albieuropa, Lda / P-6000 459 Castelo Branco-Castel"/>
        <s v="Agrifundão, Unipessoal, Lda / P-6230 346 Fundão-Fu"/>
        <s v="AgroBikes, Unip. Lda. / P-6200760 Tortosendo"/>
        <s v="Ribeiro e Irmã, Lda / P-2440-901 Batalha-Santo Ant"/>
        <s v="Luís Moreira, Lda / P-2410-186 Leiria-Leiria"/>
        <s v="Francisco Lopes, Lda / P-3250 404 Cabaços - Pussos"/>
        <s v="Auto Mecânica Alvorgense, Lda / P-3240414 Ansião-A"/>
        <s v="Casa Rosário, Lda / P-2435-125 Caxarias-Caxarias"/>
        <s v="Justo Farinha Pereira / P-6120 725 Santarém-Mação"/>
        <s v="Joaquim Maria Alves Fernandes / P-2080-640 Santaré"/>
        <s v="Camões, Lda / P-2000-495 Santarém-Pernes"/>
        <s v="João Bráz Gonçalves das Neves, Lda / P-2330-107 En"/>
        <s v="Nova Reparadora / P-2240 011 Ferreira do Zêzere-Ág"/>
        <s v="Francisco e Adelaide, Lda / P-2230 836 Fontes Ferr"/>
        <s v="Filipe António Lopes de Sousa / P-2435 459 Santaré"/>
        <s v="Rilsoma, Lda / P-2040 211 Rio Maior-Rio Maior"/>
        <s v="Amândio Inês Cordeiro, Lda / P-2200 024 Abrantes-A"/>
        <s v="José Joaquim Lourenço, Lda / P-2300-438 Tomar-Toma"/>
        <s v="Manuel e Pedro Conde, Lda / P-2350-017 Santarém-Ca"/>
        <s v="Júlio Gonçalves da Silva, Lda / P-2490-312 Carrega"/>
        <s v="Custódio Góis, Unipessoal, Lda / P-2100-673 Coruch"/>
        <s v="Maymone Marinhais Unip, Lda / P-2125-119 Santarém"/>
        <s v="Manuel E. Santo Grilo, Lda / P-7350 478 Elvas-Elva"/>
        <s v="António Barradas Dias / P-7400227 Ponte de Sôr-Oni"/>
        <s v="João Grilo &amp; Fátima Janeiro, Lda. / P-7300575 Urra"/>
        <s v="Coop Agrícola de Sintra C.R.L / P-2710 248 Sintra-"/>
        <s v="Duarte e Filho, Lda / P-2560 635 Torres Vedras-Tor"/>
        <s v="Casa Montico Alcoentre-C.R.M.L / P-2065 016 Lisboa"/>
        <s v="Melfa, Lda / P-1200068 Lisboa"/>
        <s v="Jardim Jovem, Lda / P-2755 029 Alcabideche-Abuxard"/>
        <s v="StivikPro, Lda / P-2705 869 Sintra-Terrugem (Sintr"/>
        <s v="Treemworld, Lda / P-2670-364 Loures-Fanqueiro - Lo"/>
        <s v="VRR - Comércio de Acessórios, Lda / P-2710022 Abru"/>
        <s v="Automecânica-Victor M. dos Santos / P-2735-604 Sin"/>
        <s v="Manuel da Conceição Sobral / P-7555 119 Setúbal-Ce"/>
        <s v="Covelo e Pinto, Lda / P-2830 461 Setúbal-Palhais -"/>
        <s v="Derbimoto / P-2910448 Setúbal-Quatro Caminhos"/>
        <s v="Santeaço / P-7540 104 Santiago do Cacém-Santiago d"/>
        <s v="António M. P. Coragem S. Unip. Lda / P-2820 189 Ch"/>
        <s v="Casa Courelas, Unip, Lda. / P-7570 239 Grândola-Gr"/>
        <s v="SDMAQ - Soc. Unipessoal, Lda / P-2870450 Setúbal-M"/>
        <s v="Vicente A.Santos e Filhos, Lda / P-7100 147 Estrem"/>
        <s v="Casa Valadas, Lda / P-7200 376 Évora-Reguengos de"/>
        <s v="Unisantos, Lda / P-7050355 Montemor-O-Novo-Montemo"/>
        <s v="Moto-Palma, Lda / P-7150 252 Évora-Borba"/>
        <s v="Sulserras, Lda / P-7080-303 Bombel-Bombel (Vendas"/>
        <s v="João &amp; Joana Parreira, Lda. / P-7170 105 Évora-Red"/>
        <s v="Rural Campo, Lda / P-7090-297 Viana do Alentejo"/>
        <s v="Cooperativa Agricola Mora, C.R.L / P-7490242 Évora"/>
        <s v="F.A. Nautijardim, Lda / P-7630-644 S. Teotónio (Od"/>
        <s v="A. J. Paulino Neves, Lda / P-7830-321 Beja-Serpa"/>
        <s v="Kit Máquinas, Lda / P-7800148 Beja-Beja"/>
        <s v="Joaquim Zita, Lda / P-7860-034 Beja-Moura"/>
        <s v="José Manuel de Jesus Guerreiro / P-7630-133 ODEMIR"/>
        <s v="Nelson Mendes Pereira / P-7670272 Ourique"/>
        <s v="Valério Valente Unipessoal, Lda. / P-7700-247 Almo"/>
        <s v="Ciclomotores Salvador, Lda / P-8375 109 S. Bartolo"/>
        <s v="Sanipina, Lda / P-8400-405 Lagoa-Lagoa (Faro)"/>
        <s v="Utiljardim, Lda / P-8100-306 Loulé-Zona D, Lado Na"/>
        <s v="Júlio Basílio Unipessoal, Lda / P-8700 221 Olhão-O"/>
        <s v="Sampaio Motores Unipessoal, Lda. / P-8800406 Tavir"/>
        <s v="Motormade, Lda / P-9350 103 Ribeira Brava-Ribeira"/>
        <s v="M.A.P. Lda / P-9500 241 Ponta Delgada-Ponta Delgad"/>
        <s v="Live Our Style, Lda / P-9900 019 Açores-Horta"/>
        <s v="Electroxi, Lda / P-9500702 São Miguel - Açores"/>
        <s v="Crespo Maquinaria, S.L. / 36820 Pte Caldelas" u="1"/>
      </sharedItems>
    </cacheField>
    <cacheField name="Número documento" numFmtId="0">
      <sharedItems containsSemiMixedTypes="0" containsString="0" containsNumber="1" containsInteger="1" minValue="203474381" maxValue="343862428"/>
    </cacheField>
    <cacheField name="Referencia ext." numFmtId="0">
      <sharedItems containsDate="1" containsBlank="1" containsMixedTypes="1" minDate="1899-12-31T04:01:03" maxDate="1900-01-05T09:01:05"/>
    </cacheField>
    <cacheField name="Valor de crédito pendiente" numFmtId="4">
      <sharedItems containsSemiMixedTypes="0" containsString="0" containsNumber="1" minValue="0" maxValue="27529.66"/>
    </cacheField>
    <cacheField name="Moneda del importe por autorizar" numFmtId="0">
      <sharedItems/>
    </cacheField>
    <cacheField name="Límite de crédito" numFmtId="4">
      <sharedItems containsSemiMixedTypes="0" containsString="0" containsNumber="1" containsInteger="1" minValue="0" maxValue="250000"/>
    </cacheField>
    <cacheField name="Moneda" numFmtId="0">
      <sharedItems/>
    </cacheField>
    <cacheField name="Denom.status documento" numFmtId="0">
      <sharedItems/>
    </cacheField>
    <cacheField name="Open Invoices" numFmtId="4">
      <sharedItems containsSemiMixedTypes="0" containsString="0" containsNumber="1" minValue="-1677.88" maxValue="420653.67"/>
    </cacheField>
    <cacheField name="Open Orders" numFmtId="4">
      <sharedItems containsSemiMixedTypes="0" containsString="0" containsNumber="1" minValue="-1875.95" maxValue="136591.03"/>
    </cacheField>
    <cacheField name="Clase de riesgo" numFmtId="0">
      <sharedItems/>
    </cacheField>
    <cacheField name="Compr.horiz.crédito" numFmtId="4">
      <sharedItems containsSemiMixedTypes="0" containsString="0" containsNumber="1" minValue="1527.78" maxValue="447586.05"/>
    </cacheField>
    <cacheField name="Agotamiento %" numFmtId="164">
      <sharedItems containsSemiMixedTypes="0" containsString="0" containsNumber="1" minValue="11.8" maxValue="99999999.900000006"/>
    </cacheField>
    <cacheField name="Creado el" numFmtId="0">
      <sharedItems/>
    </cacheField>
    <cacheField name="Abreviatura de responsable" numFmtId="0">
      <sharedItems containsString="0" containsBlank="1" containsNumber="1" containsInteger="1" minValue="2" maxValue="2"/>
    </cacheField>
    <cacheField name="Liberación/Cancelación por" numFmtId="0">
      <sharedItems containsBlank="1"/>
    </cacheField>
    <cacheField name="Verif.límite crédito dinámica" numFmtId="0">
      <sharedItems/>
    </cacheField>
    <cacheField name="Verificación valor documento máx." numFmtId="0">
      <sharedItems/>
    </cacheField>
    <cacheField name="Verificación niv.reclamación máx." numFmtId="0">
      <sharedItems/>
    </cacheField>
    <cacheField name="Verif.partidas abiertas más antiguas" numFmtId="0">
      <sharedItems/>
    </cacheField>
    <cacheField name="Partidas abiertas atrasadas" numFmtId="0">
      <sharedItems/>
    </cacheField>
    <cacheField name="Liberación/Rechazo por" numFmtId="0">
      <sharedItems containsBlank="1"/>
    </cacheField>
    <cacheField name="0-30 Días" numFmtId="4">
      <sharedItems containsSemiMixedTypes="0" containsString="0" containsNumber="1" minValue="-1744.7" maxValue="59046.14"/>
    </cacheField>
    <cacheField name="31-60 Días" numFmtId="4">
      <sharedItems containsSemiMixedTypes="0" containsString="0" containsNumber="1" minValue="-8212.8700000000008" maxValue="75340.75"/>
    </cacheField>
    <cacheField name="61-90 Días" numFmtId="4">
      <sharedItems containsSemiMixedTypes="0" containsString="0" containsNumber="1" minValue="-2224.38" maxValue="58527.75"/>
    </cacheField>
    <cacheField name="Sobr 90 Días" numFmtId="4">
      <sharedItems containsSemiMixedTypes="0" containsString="0" containsNumber="1" minValue="-35751.599999999999" maxValue="381256.2"/>
    </cacheField>
    <cacheField name="Grp.créditos cliente" numFmtId="0">
      <sharedItems containsSemiMixedTypes="0" containsString="0" containsNumber="1" containsInteger="1" minValue="0" maxValue="2"/>
    </cacheField>
    <cacheField name="Analista de créditos" numFmtId="0">
      <sharedItems containsNonDate="0" containsString="0" containsBlank="1"/>
    </cacheField>
    <cacheField name="Condición de pedido" numFmtId="0">
      <sharedItems containsBlank="1"/>
    </cacheField>
    <cacheField name="Condición expedición" numFmtId="0">
      <sharedItems containsString="0" containsBlank="1" containsNumber="1" containsInteger="1" minValue="1" maxValue="1"/>
    </cacheField>
    <cacheField name="Customer Credit Texts" numFmtId="0">
      <sharedItems containsNonDate="0" containsString="0" containsBlank="1"/>
    </cacheField>
    <cacheField name="Delivery Value" numFmtId="4">
      <sharedItems containsSemiMixedTypes="0" containsString="0" containsNumber="1" minValue="0" maxValue="10751.94"/>
    </cacheField>
    <cacheField name="Billing Document Value" numFmtId="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7">
  <r>
    <x v="0"/>
    <x v="0"/>
    <s v="PT/60"/>
    <x v="0"/>
    <x v="0"/>
    <x v="0"/>
    <n v="209061562"/>
    <s v="21/11"/>
    <n v="4743.79"/>
    <s v="EUR"/>
    <n v="12000"/>
    <s v="EUR"/>
    <s v="Bloqueados"/>
    <n v="1407.62"/>
    <n v="18061.77"/>
    <s v="Y30"/>
    <n v="1656.42"/>
    <n v="13.8"/>
    <s v="02.12.2024 03:08:02"/>
    <n v="2"/>
    <m/>
    <b v="1"/>
    <b v="0"/>
    <b v="0"/>
    <b v="1"/>
    <b v="0"/>
    <m/>
    <n v="1123.25"/>
    <n v="284.37"/>
    <n v="0"/>
    <n v="0"/>
    <n v="2"/>
    <m/>
    <s v="PT01"/>
    <n v="1"/>
    <m/>
    <n v="0"/>
    <n v="0"/>
  </r>
  <r>
    <x v="0"/>
    <x v="0"/>
    <s v="PT/60"/>
    <x v="0"/>
    <x v="1"/>
    <x v="1"/>
    <n v="209110039"/>
    <n v="481"/>
    <n v="1438.75"/>
    <s v="EUR"/>
    <n v="26000"/>
    <s v="EUR"/>
    <s v="Bloqueados"/>
    <n v="40036.69"/>
    <n v="27378.5"/>
    <s v="Y30"/>
    <n v="43050.6"/>
    <n v="165.6"/>
    <s v="29.11.2024 18:27:04"/>
    <n v="2"/>
    <s v="ZPTALVESP"/>
    <b v="1"/>
    <b v="0"/>
    <b v="0"/>
    <b v="1"/>
    <b v="0"/>
    <s v="Patrícia  Alves"/>
    <n v="12153.66"/>
    <n v="17481.919999999998"/>
    <n v="10539.76"/>
    <n v="-138.65"/>
    <n v="2"/>
    <m/>
    <s v="PT00"/>
    <n v="1"/>
    <m/>
    <n v="0"/>
    <n v="0"/>
  </r>
  <r>
    <x v="0"/>
    <x v="0"/>
    <s v="PT/60"/>
    <x v="0"/>
    <x v="1"/>
    <x v="1"/>
    <n v="209258614"/>
    <n v="489"/>
    <n v="2160.41"/>
    <s v="EUR"/>
    <n v="26000"/>
    <s v="EUR"/>
    <s v="Bloqueados"/>
    <n v="40036.69"/>
    <n v="27378.5"/>
    <s v="Y30"/>
    <n v="43050.6"/>
    <n v="165.6"/>
    <s v="07.01.2025 17:59:25"/>
    <n v="2"/>
    <s v="ZPTSANTOS"/>
    <b v="1"/>
    <b v="0"/>
    <b v="0"/>
    <b v="1"/>
    <b v="0"/>
    <s v="Júlia  Santos"/>
    <n v="12153.66"/>
    <n v="17481.919999999998"/>
    <n v="10539.76"/>
    <n v="-138.65"/>
    <n v="2"/>
    <m/>
    <s v="PT00"/>
    <n v="1"/>
    <m/>
    <n v="0"/>
    <n v="0"/>
  </r>
  <r>
    <x v="0"/>
    <x v="0"/>
    <s v="PT/60"/>
    <x v="0"/>
    <x v="1"/>
    <x v="1"/>
    <n v="209307586"/>
    <n v="492"/>
    <n v="5752.88"/>
    <s v="EUR"/>
    <n v="26000"/>
    <s v="EUR"/>
    <s v="Bloqueados"/>
    <n v="40036.69"/>
    <n v="27378.5"/>
    <s v="Y30"/>
    <n v="43050.6"/>
    <n v="165.6"/>
    <s v="16.01.2025 20:33:41"/>
    <n v="2"/>
    <s v="ZPTSANTOS"/>
    <b v="1"/>
    <b v="0"/>
    <b v="0"/>
    <b v="1"/>
    <b v="0"/>
    <s v="Júlia  Santos"/>
    <n v="12153.66"/>
    <n v="17481.919999999998"/>
    <n v="10539.76"/>
    <n v="-138.65"/>
    <n v="2"/>
    <m/>
    <s v="PT00"/>
    <n v="1"/>
    <m/>
    <n v="0"/>
    <n v="0"/>
  </r>
  <r>
    <x v="0"/>
    <x v="0"/>
    <s v="PT/60"/>
    <x v="0"/>
    <x v="2"/>
    <x v="2"/>
    <n v="209197175"/>
    <s v="16/12/2024"/>
    <n v="38.51"/>
    <s v="EUR"/>
    <n v="40000"/>
    <s v="EUR"/>
    <s v="Bloqueados"/>
    <n v="18954.810000000001"/>
    <n v="7500.29"/>
    <s v="Y30"/>
    <n v="19154.740000000002"/>
    <n v="47.9"/>
    <s v="18.01.2025 01:23:32"/>
    <n v="2"/>
    <m/>
    <b v="0"/>
    <b v="0"/>
    <b v="0"/>
    <b v="1"/>
    <b v="0"/>
    <m/>
    <n v="-1733.34"/>
    <n v="1581.19"/>
    <n v="1653.98"/>
    <n v="17452.98"/>
    <n v="1"/>
    <m/>
    <s v="PT00"/>
    <n v="1"/>
    <m/>
    <n v="0"/>
    <n v="0"/>
  </r>
  <r>
    <x v="0"/>
    <x v="0"/>
    <s v="PT/60"/>
    <x v="0"/>
    <x v="3"/>
    <x v="3"/>
    <n v="209313307"/>
    <n v="1034"/>
    <n v="13723.69"/>
    <s v="EUR"/>
    <n v="100000"/>
    <s v="EUR"/>
    <s v="Bloqueados"/>
    <n v="16483.400000000001"/>
    <n v="124311.32"/>
    <s v="Y30"/>
    <n v="42870.87"/>
    <n v="42.9"/>
    <s v="17.01.2025 21:04:55"/>
    <n v="2"/>
    <s v="ZPTSANTOS"/>
    <b v="0"/>
    <b v="0"/>
    <b v="0"/>
    <b v="1"/>
    <b v="0"/>
    <s v="Júlia  Santos"/>
    <n v="16236.44"/>
    <n v="104.28"/>
    <n v="-66.27"/>
    <n v="208.95"/>
    <n v="1"/>
    <m/>
    <s v="PT00"/>
    <n v="1"/>
    <m/>
    <n v="783.9"/>
    <n v="0"/>
  </r>
  <r>
    <x v="0"/>
    <x v="0"/>
    <s v="PT/61"/>
    <x v="1"/>
    <x v="4"/>
    <x v="4"/>
    <n v="209254075"/>
    <n v="164"/>
    <n v="997.96"/>
    <s v="EUR"/>
    <n v="54000"/>
    <s v="EUR"/>
    <s v="Bloqueados"/>
    <n v="8472.34"/>
    <n v="42304.98"/>
    <s v="Y30"/>
    <n v="16548.45"/>
    <n v="30.6"/>
    <s v="07.01.2025 10:35:42"/>
    <n v="2"/>
    <s v="ZPTSANTOS"/>
    <b v="0"/>
    <b v="0"/>
    <b v="0"/>
    <b v="1"/>
    <b v="0"/>
    <s v="Júlia  Santos"/>
    <n v="8340.99"/>
    <n v="100.6"/>
    <n v="0"/>
    <n v="30.75"/>
    <n v="1"/>
    <m/>
    <s v="PT00"/>
    <n v="1"/>
    <m/>
    <n v="2253.88"/>
    <n v="0"/>
  </r>
  <r>
    <x v="0"/>
    <x v="0"/>
    <s v="PT/61"/>
    <x v="1"/>
    <x v="5"/>
    <x v="5"/>
    <n v="209100694"/>
    <n v="28112024"/>
    <n v="19.54"/>
    <s v="EUR"/>
    <n v="58000"/>
    <s v="EUR"/>
    <s v="Bloqueados"/>
    <n v="8558.06"/>
    <n v="5091.1499999999996"/>
    <s v="Y30"/>
    <n v="8841"/>
    <n v="15.2"/>
    <s v="18.01.2025 00:47:02"/>
    <n v="2"/>
    <m/>
    <b v="0"/>
    <b v="0"/>
    <b v="0"/>
    <b v="1"/>
    <b v="0"/>
    <m/>
    <n v="13707.79"/>
    <n v="-3859.11"/>
    <n v="0"/>
    <n v="-1290.6199999999999"/>
    <n v="1"/>
    <m/>
    <s v="PT00"/>
    <n v="1"/>
    <m/>
    <n v="0"/>
    <n v="0"/>
  </r>
  <r>
    <x v="0"/>
    <x v="0"/>
    <s v="PT/61"/>
    <x v="1"/>
    <x v="5"/>
    <x v="5"/>
    <n v="209320706"/>
    <n v="20012025"/>
    <n v="6334.63"/>
    <s v="EUR"/>
    <n v="58000"/>
    <s v="EUR"/>
    <s v="Bloqueados"/>
    <n v="8558.06"/>
    <n v="5091.1499999999996"/>
    <s v="Y30"/>
    <n v="8841"/>
    <n v="15.2"/>
    <s v="20.01.2025 15:19:38"/>
    <n v="2"/>
    <m/>
    <b v="0"/>
    <b v="0"/>
    <b v="0"/>
    <b v="1"/>
    <b v="0"/>
    <m/>
    <n v="13707.79"/>
    <n v="-3859.11"/>
    <n v="0"/>
    <n v="-1290.6199999999999"/>
    <n v="1"/>
    <m/>
    <s v="PT01"/>
    <n v="1"/>
    <m/>
    <n v="0"/>
    <n v="0"/>
  </r>
  <r>
    <x v="0"/>
    <x v="0"/>
    <s v="PT/61"/>
    <x v="1"/>
    <x v="6"/>
    <x v="6"/>
    <n v="209130627"/>
    <d v="2002-03-12T00:00:00"/>
    <n v="4936.12"/>
    <s v="EUR"/>
    <n v="98000"/>
    <s v="EUR"/>
    <s v="Bloqueados"/>
    <n v="54513.36"/>
    <n v="101329.08"/>
    <s v="Y30"/>
    <n v="73151.350000000006"/>
    <n v="74.599999999999994"/>
    <s v="03.12.2024 20:55:17"/>
    <n v="2"/>
    <s v="ZPTSANTOS"/>
    <b v="0"/>
    <b v="0"/>
    <b v="0"/>
    <b v="1"/>
    <b v="0"/>
    <s v="Júlia  Santos"/>
    <n v="31880.98"/>
    <n v="211.51"/>
    <n v="0"/>
    <n v="22420.87"/>
    <n v="1"/>
    <m/>
    <s v="PT00"/>
    <n v="1"/>
    <m/>
    <n v="0"/>
    <n v="0"/>
  </r>
  <r>
    <x v="0"/>
    <x v="0"/>
    <s v="PT/61"/>
    <x v="1"/>
    <x v="6"/>
    <x v="6"/>
    <n v="209183615"/>
    <d v="2025-11-12T00:00:00"/>
    <n v="1102.48"/>
    <s v="EUR"/>
    <n v="98000"/>
    <s v="EUR"/>
    <s v="Bloqueados"/>
    <n v="54513.36"/>
    <n v="101329.08"/>
    <s v="Y30"/>
    <n v="73151.350000000006"/>
    <n v="74.599999999999994"/>
    <s v="12.12.2024 18:12:02"/>
    <n v="2"/>
    <s v="ZPTSANTOS"/>
    <b v="0"/>
    <b v="0"/>
    <b v="0"/>
    <b v="1"/>
    <b v="0"/>
    <s v="Júlia  Santos"/>
    <n v="31880.98"/>
    <n v="211.51"/>
    <n v="0"/>
    <n v="22420.87"/>
    <n v="1"/>
    <m/>
    <s v="PT00"/>
    <n v="1"/>
    <m/>
    <n v="0"/>
    <n v="0"/>
  </r>
  <r>
    <x v="0"/>
    <x v="0"/>
    <s v="PT/61"/>
    <x v="1"/>
    <x v="7"/>
    <x v="7"/>
    <n v="209312983"/>
    <d v="2025-03-01T00:00:00"/>
    <n v="8260.6299999999992"/>
    <s v="EUR"/>
    <n v="64000"/>
    <s v="EUR"/>
    <s v="Bloqueados"/>
    <n v="48067.3"/>
    <n v="46485.15"/>
    <s v="Y30"/>
    <n v="57490.11"/>
    <n v="89.8"/>
    <s v="17.01.2025 18:38:34"/>
    <n v="2"/>
    <s v="ZPTSANTOS"/>
    <b v="0"/>
    <b v="0"/>
    <b v="0"/>
    <b v="1"/>
    <b v="0"/>
    <s v="Júlia  Santos"/>
    <n v="45680.97"/>
    <n v="2538.42"/>
    <n v="0"/>
    <n v="-152.09"/>
    <n v="1"/>
    <m/>
    <s v="PT00"/>
    <n v="1"/>
    <m/>
    <n v="0"/>
    <n v="0"/>
  </r>
  <r>
    <x v="0"/>
    <x v="0"/>
    <s v="PT/61"/>
    <x v="1"/>
    <x v="8"/>
    <x v="8"/>
    <n v="209314073"/>
    <n v="15"/>
    <n v="1315"/>
    <s v="EUR"/>
    <n v="15000"/>
    <s v="EUR"/>
    <s v="Bloqueados"/>
    <n v="21388.78"/>
    <n v="18962.8"/>
    <s v="Y30"/>
    <n v="23941.78"/>
    <n v="159.6"/>
    <s v="18.01.2025 14:13:00"/>
    <m/>
    <s v="ZPTSANTOS"/>
    <b v="1"/>
    <b v="0"/>
    <b v="0"/>
    <b v="1"/>
    <b v="0"/>
    <s v="Júlia  Santos"/>
    <n v="3541.25"/>
    <n v="10270.6"/>
    <n v="4137.38"/>
    <n v="3439.55"/>
    <n v="0"/>
    <m/>
    <s v="PT00"/>
    <n v="1"/>
    <m/>
    <n v="0"/>
    <n v="0"/>
  </r>
  <r>
    <x v="0"/>
    <x v="0"/>
    <s v="PT/62"/>
    <x v="2"/>
    <x v="9"/>
    <x v="9"/>
    <n v="209111817"/>
    <s v="216-2024"/>
    <n v="846.64"/>
    <s v="EUR"/>
    <n v="98000"/>
    <s v="EUR"/>
    <s v="Bloqueados"/>
    <n v="28672.7"/>
    <n v="94333.68"/>
    <s v="Y30"/>
    <n v="35767.800000000003"/>
    <n v="36.5"/>
    <s v="30.11.2024 13:19:07"/>
    <n v="2"/>
    <s v="ZPTALVESP"/>
    <b v="0"/>
    <b v="0"/>
    <b v="0"/>
    <b v="1"/>
    <b v="0"/>
    <s v="Patrícia  Alves"/>
    <n v="25650.21"/>
    <n v="2733.44"/>
    <n v="0"/>
    <n v="289.05"/>
    <n v="1"/>
    <m/>
    <s v="PT00"/>
    <n v="1"/>
    <m/>
    <n v="1969.15"/>
    <n v="0"/>
  </r>
  <r>
    <x v="0"/>
    <x v="0"/>
    <s v="PT/62"/>
    <x v="2"/>
    <x v="9"/>
    <x v="9"/>
    <n v="209224394"/>
    <s v="N.º232-2024"/>
    <n v="599.66999999999996"/>
    <s v="EUR"/>
    <n v="98000"/>
    <s v="EUR"/>
    <s v="Bloqueados"/>
    <n v="28672.7"/>
    <n v="94333.68"/>
    <s v="Y30"/>
    <n v="35767.800000000003"/>
    <n v="36.5"/>
    <s v="20.12.2024 18:20:41"/>
    <n v="2"/>
    <s v="ZPTALVESP"/>
    <b v="0"/>
    <b v="0"/>
    <b v="0"/>
    <b v="1"/>
    <b v="0"/>
    <s v="Patrícia  Alves"/>
    <n v="25650.21"/>
    <n v="2733.44"/>
    <n v="0"/>
    <n v="289.05"/>
    <n v="1"/>
    <m/>
    <s v="PT00"/>
    <n v="1"/>
    <m/>
    <n v="1969.15"/>
    <n v="0"/>
  </r>
  <r>
    <x v="0"/>
    <x v="0"/>
    <s v="PT/62"/>
    <x v="2"/>
    <x v="10"/>
    <x v="10"/>
    <n v="209291589"/>
    <n v="2025005"/>
    <n v="21.47"/>
    <s v="EUR"/>
    <n v="79000"/>
    <s v="EUR"/>
    <s v="Bloqueados"/>
    <n v="111372.89"/>
    <n v="31461.32"/>
    <s v="Y30"/>
    <n v="115881.29"/>
    <n v="146.69999999999999"/>
    <s v="18.01.2025 02:58:01"/>
    <n v="2"/>
    <m/>
    <b v="1"/>
    <b v="0"/>
    <b v="0"/>
    <b v="1"/>
    <b v="0"/>
    <m/>
    <n v="29433.06"/>
    <n v="27128.89"/>
    <n v="29110.09"/>
    <n v="25700.85"/>
    <n v="1"/>
    <m/>
    <s v="PT00"/>
    <n v="1"/>
    <m/>
    <n v="1808.54"/>
    <n v="0"/>
  </r>
  <r>
    <x v="0"/>
    <x v="0"/>
    <s v="PT/62"/>
    <x v="2"/>
    <x v="10"/>
    <x v="10"/>
    <n v="209130054"/>
    <n v="2024122"/>
    <n v="1533.47"/>
    <s v="EUR"/>
    <n v="79000"/>
    <s v="EUR"/>
    <s v="Bloqueados"/>
    <n v="111372.89"/>
    <n v="31461.32"/>
    <s v="Y30"/>
    <n v="115881.29"/>
    <n v="146.69999999999999"/>
    <s v="03.12.2024 18:11:51"/>
    <n v="2"/>
    <s v="ZPTSANTOS"/>
    <b v="1"/>
    <b v="0"/>
    <b v="0"/>
    <b v="1"/>
    <b v="0"/>
    <s v="Júlia  Santos"/>
    <n v="29433.06"/>
    <n v="27128.89"/>
    <n v="29110.09"/>
    <n v="25700.85"/>
    <n v="1"/>
    <m/>
    <s v="PT00"/>
    <n v="1"/>
    <m/>
    <n v="1808.54"/>
    <n v="0"/>
  </r>
  <r>
    <x v="0"/>
    <x v="0"/>
    <s v="PT/62"/>
    <x v="2"/>
    <x v="10"/>
    <x v="10"/>
    <n v="209199268"/>
    <n v="2024126"/>
    <n v="1495.63"/>
    <s v="EUR"/>
    <n v="79000"/>
    <s v="EUR"/>
    <s v="Bloqueados"/>
    <n v="111372.89"/>
    <n v="31461.32"/>
    <s v="Y30"/>
    <n v="115881.29"/>
    <n v="146.69999999999999"/>
    <s v="16.12.2024 13:26:34"/>
    <n v="2"/>
    <s v="ZPTSANTOS"/>
    <b v="1"/>
    <b v="0"/>
    <b v="0"/>
    <b v="1"/>
    <b v="0"/>
    <s v="Júlia  Santos"/>
    <n v="29433.06"/>
    <n v="27128.89"/>
    <n v="29110.09"/>
    <n v="25700.85"/>
    <n v="1"/>
    <m/>
    <s v="PT00"/>
    <n v="1"/>
    <m/>
    <n v="1808.54"/>
    <n v="0"/>
  </r>
  <r>
    <x v="0"/>
    <x v="0"/>
    <s v="PT/62"/>
    <x v="2"/>
    <x v="10"/>
    <x v="10"/>
    <n v="209312730"/>
    <n v="2025006"/>
    <n v="3629.34"/>
    <s v="EUR"/>
    <n v="79000"/>
    <s v="EUR"/>
    <s v="Bloqueados"/>
    <n v="111372.89"/>
    <n v="31461.32"/>
    <s v="Y30"/>
    <n v="115881.29"/>
    <n v="146.69999999999999"/>
    <s v="17.01.2025 17:29:04"/>
    <n v="2"/>
    <s v="ZPTSANTOS"/>
    <b v="1"/>
    <b v="0"/>
    <b v="0"/>
    <b v="1"/>
    <b v="0"/>
    <s v="Júlia  Santos"/>
    <n v="29433.06"/>
    <n v="27128.89"/>
    <n v="29110.09"/>
    <n v="25700.85"/>
    <n v="1"/>
    <m/>
    <s v="PT00"/>
    <n v="1"/>
    <m/>
    <n v="1808.54"/>
    <n v="0"/>
  </r>
  <r>
    <x v="0"/>
    <x v="0"/>
    <s v="PT/62"/>
    <x v="2"/>
    <x v="11"/>
    <x v="11"/>
    <n v="209251397"/>
    <s v="06.01.2025"/>
    <n v="8.42"/>
    <s v="EUR"/>
    <n v="39000"/>
    <s v="EUR"/>
    <s v="Bloqueados"/>
    <n v="3255.58"/>
    <n v="10149.07"/>
    <s v="Y30"/>
    <n v="7171.17"/>
    <n v="18.399999999999999"/>
    <s v="18.01.2025 02:17:19"/>
    <n v="2"/>
    <m/>
    <b v="0"/>
    <b v="0"/>
    <b v="0"/>
    <b v="1"/>
    <b v="0"/>
    <m/>
    <n v="12013.1"/>
    <n v="-8212.8700000000008"/>
    <n v="-600"/>
    <n v="55.35"/>
    <n v="1"/>
    <m/>
    <s v="PT00"/>
    <n v="1"/>
    <m/>
    <n v="0"/>
    <n v="0"/>
  </r>
  <r>
    <x v="0"/>
    <x v="0"/>
    <s v="PT/62"/>
    <x v="2"/>
    <x v="11"/>
    <x v="11"/>
    <n v="209296537"/>
    <s v="15.01.2025"/>
    <n v="1526.72"/>
    <s v="EUR"/>
    <n v="39000"/>
    <s v="EUR"/>
    <s v="Bloqueados"/>
    <n v="3255.58"/>
    <n v="10149.07"/>
    <s v="Y30"/>
    <n v="7171.17"/>
    <n v="18.399999999999999"/>
    <s v="15.01.2025 10:07:12"/>
    <n v="2"/>
    <s v="ZPTSANTOS"/>
    <b v="0"/>
    <b v="0"/>
    <b v="0"/>
    <b v="1"/>
    <b v="0"/>
    <s v="Júlia  Santos"/>
    <n v="12013.1"/>
    <n v="-8212.8700000000008"/>
    <n v="-600"/>
    <n v="55.35"/>
    <n v="1"/>
    <m/>
    <s v="PT00"/>
    <n v="1"/>
    <m/>
    <n v="0"/>
    <n v="0"/>
  </r>
  <r>
    <x v="0"/>
    <x v="0"/>
    <s v="PT/62"/>
    <x v="2"/>
    <x v="11"/>
    <x v="11"/>
    <n v="209305424"/>
    <s v="16.01.2025"/>
    <n v="4613.13"/>
    <s v="EUR"/>
    <n v="39000"/>
    <s v="EUR"/>
    <s v="Bloqueados"/>
    <n v="3255.58"/>
    <n v="10149.07"/>
    <s v="Y30"/>
    <n v="7171.17"/>
    <n v="18.399999999999999"/>
    <s v="16.01.2025 13:13:53"/>
    <n v="2"/>
    <s v="ZPTSANTOS"/>
    <b v="0"/>
    <b v="0"/>
    <b v="0"/>
    <b v="1"/>
    <b v="0"/>
    <s v="Júlia  Santos"/>
    <n v="12013.1"/>
    <n v="-8212.8700000000008"/>
    <n v="-600"/>
    <n v="55.35"/>
    <n v="1"/>
    <m/>
    <s v="PT00"/>
    <n v="1"/>
    <m/>
    <n v="0"/>
    <n v="0"/>
  </r>
  <r>
    <x v="0"/>
    <x v="0"/>
    <s v="PT/62"/>
    <x v="2"/>
    <x v="12"/>
    <x v="12"/>
    <n v="209312861"/>
    <n v="44"/>
    <n v="1885.14"/>
    <s v="EUR"/>
    <n v="13000"/>
    <s v="EUR"/>
    <s v="Bloqueados"/>
    <n v="4058.13"/>
    <n v="1323.06"/>
    <s v="Y30"/>
    <n v="5334.79"/>
    <n v="41"/>
    <s v="17.01.2025 18:08:13"/>
    <n v="2"/>
    <s v="ZPTSANTOS"/>
    <b v="0"/>
    <b v="0"/>
    <b v="0"/>
    <b v="1"/>
    <b v="0"/>
    <s v="Júlia  Santos"/>
    <n v="4136.96"/>
    <n v="55.35"/>
    <n v="0"/>
    <n v="-134.18"/>
    <n v="1"/>
    <m/>
    <s v="PT00"/>
    <n v="1"/>
    <m/>
    <n v="1235.27"/>
    <n v="0"/>
  </r>
  <r>
    <x v="0"/>
    <x v="0"/>
    <s v="PT/63"/>
    <x v="3"/>
    <x v="13"/>
    <x v="13"/>
    <n v="209295893"/>
    <s v="MRL250108"/>
    <n v="156.81"/>
    <s v="EUR"/>
    <n v="111000"/>
    <s v="EUR"/>
    <s v="Bloqueados"/>
    <n v="205782.91"/>
    <n v="60752.68"/>
    <s v="Y30"/>
    <n v="243594.88"/>
    <n v="219.5"/>
    <s v="20.01.2025 06:21:37"/>
    <n v="2"/>
    <m/>
    <b v="1"/>
    <b v="0"/>
    <b v="0"/>
    <b v="1"/>
    <b v="0"/>
    <m/>
    <n v="5471.69"/>
    <n v="2368.2800000000002"/>
    <n v="7749.58"/>
    <n v="190193.36"/>
    <n v="1"/>
    <m/>
    <s v="PT00"/>
    <n v="1"/>
    <m/>
    <n v="10751.94"/>
    <n v="0"/>
  </r>
  <r>
    <x v="0"/>
    <x v="0"/>
    <s v="PT/63"/>
    <x v="3"/>
    <x v="13"/>
    <x v="13"/>
    <n v="209313158"/>
    <s v="MRL250116"/>
    <n v="22766.35"/>
    <s v="EUR"/>
    <n v="111000"/>
    <s v="EUR"/>
    <s v="Bloqueados"/>
    <n v="205782.91"/>
    <n v="60752.68"/>
    <s v="Y30"/>
    <n v="243594.88"/>
    <n v="219.5"/>
    <s v="17.01.2025 19:31:01"/>
    <n v="2"/>
    <s v="ZPTSANTOS"/>
    <b v="1"/>
    <b v="0"/>
    <b v="0"/>
    <b v="1"/>
    <b v="0"/>
    <s v="Júlia  Santos"/>
    <n v="5471.69"/>
    <n v="2368.2800000000002"/>
    <n v="7749.58"/>
    <n v="190193.36"/>
    <n v="1"/>
    <m/>
    <s v="PT00"/>
    <n v="1"/>
    <m/>
    <n v="10751.94"/>
    <n v="0"/>
  </r>
  <r>
    <x v="0"/>
    <x v="0"/>
    <s v="PT/63"/>
    <x v="3"/>
    <x v="14"/>
    <x v="14"/>
    <n v="209306470"/>
    <d v="2025-02-01T00:00:00"/>
    <n v="4693.74"/>
    <s v="EUR"/>
    <n v="33000"/>
    <s v="EUR"/>
    <s v="Bloqueados"/>
    <n v="11951.02"/>
    <n v="17680.63"/>
    <s v="Y30"/>
    <n v="23408.87"/>
    <n v="70.900000000000006"/>
    <s v="16.01.2025 15:48:12"/>
    <n v="2"/>
    <s v="ZPTSANTOS"/>
    <b v="0"/>
    <b v="0"/>
    <b v="0"/>
    <b v="1"/>
    <b v="0"/>
    <s v="Júlia  Santos"/>
    <n v="7589.45"/>
    <n v="381.16"/>
    <n v="0"/>
    <n v="3980.41"/>
    <n v="1"/>
    <m/>
    <s v="PT00"/>
    <n v="1"/>
    <m/>
    <n v="330.04"/>
    <n v="0"/>
  </r>
  <r>
    <x v="0"/>
    <x v="0"/>
    <s v="PT/63"/>
    <x v="3"/>
    <x v="15"/>
    <x v="15"/>
    <n v="209232008"/>
    <s v="27-12-2024"/>
    <n v="11.36"/>
    <s v="EUR"/>
    <n v="27000"/>
    <s v="EUR"/>
    <s v="Bloqueados"/>
    <n v="71080.5"/>
    <n v="33801.89"/>
    <s v="Y30"/>
    <n v="76202.12"/>
    <n v="282.2"/>
    <s v="18.01.2025 01:50:46"/>
    <n v="2"/>
    <m/>
    <b v="1"/>
    <b v="0"/>
    <b v="0"/>
    <b v="1"/>
    <b v="0"/>
    <m/>
    <n v="7495.05"/>
    <n v="-1372.4"/>
    <n v="10323.459999999999"/>
    <n v="54634.39"/>
    <n v="2"/>
    <m/>
    <s v="PT00"/>
    <n v="1"/>
    <m/>
    <n v="0"/>
    <n v="0"/>
  </r>
  <r>
    <x v="0"/>
    <x v="0"/>
    <s v="PT/63"/>
    <x v="3"/>
    <x v="15"/>
    <x v="15"/>
    <n v="209223899"/>
    <s v="20-12-2024  FMENDES"/>
    <n v="3457.84"/>
    <s v="EUR"/>
    <n v="27000"/>
    <s v="EUR"/>
    <s v="Bloqueados"/>
    <n v="71080.5"/>
    <n v="33801.89"/>
    <s v="Y30"/>
    <n v="76202.12"/>
    <n v="282.2"/>
    <s v="20.12.2024 16:55:09"/>
    <n v="2"/>
    <s v="ZPTALVESP"/>
    <b v="1"/>
    <b v="0"/>
    <b v="0"/>
    <b v="1"/>
    <b v="0"/>
    <s v="Patrícia  Alves"/>
    <n v="7495.05"/>
    <n v="-1372.4"/>
    <n v="10323.459999999999"/>
    <n v="54634.39"/>
    <n v="2"/>
    <m/>
    <s v="PT00"/>
    <n v="1"/>
    <m/>
    <n v="0"/>
    <n v="0"/>
  </r>
  <r>
    <x v="0"/>
    <x v="0"/>
    <s v="PT/63"/>
    <x v="3"/>
    <x v="15"/>
    <x v="15"/>
    <n v="209299033"/>
    <s v="15-01-2025"/>
    <n v="1961.32"/>
    <s v="EUR"/>
    <n v="27000"/>
    <s v="EUR"/>
    <s v="Bloqueados"/>
    <n v="71080.5"/>
    <n v="33801.89"/>
    <s v="Y30"/>
    <n v="76202.12"/>
    <n v="282.2"/>
    <s v="15.01.2025 13:14:16"/>
    <n v="2"/>
    <s v="ZPTSANTOS"/>
    <b v="1"/>
    <b v="0"/>
    <b v="0"/>
    <b v="1"/>
    <b v="0"/>
    <s v="Júlia  Santos"/>
    <n v="7495.05"/>
    <n v="-1372.4"/>
    <n v="10323.459999999999"/>
    <n v="54634.39"/>
    <n v="2"/>
    <m/>
    <s v="PT00"/>
    <n v="1"/>
    <m/>
    <n v="0"/>
    <n v="0"/>
  </r>
  <r>
    <x v="0"/>
    <x v="0"/>
    <s v="PT/63"/>
    <x v="3"/>
    <x v="16"/>
    <x v="16"/>
    <n v="209161375"/>
    <n v="9122024"/>
    <n v="309.85000000000002"/>
    <s v="EUR"/>
    <n v="133000"/>
    <s v="EUR"/>
    <s v="Bloqueados"/>
    <n v="420653.67"/>
    <n v="40421.26"/>
    <s v="Y30"/>
    <n v="447586.05"/>
    <n v="336.5"/>
    <s v="18.01.2025 01:00:37"/>
    <n v="2"/>
    <m/>
    <b v="1"/>
    <b v="0"/>
    <b v="0"/>
    <b v="1"/>
    <b v="0"/>
    <m/>
    <n v="6031.55"/>
    <n v="19448.03"/>
    <n v="13917.89"/>
    <n v="381256.2"/>
    <n v="1"/>
    <m/>
    <s v="PT00"/>
    <n v="1"/>
    <m/>
    <n v="0"/>
    <n v="0"/>
  </r>
  <r>
    <x v="0"/>
    <x v="0"/>
    <s v="PT/63"/>
    <x v="3"/>
    <x v="16"/>
    <x v="16"/>
    <n v="209317957"/>
    <s v="17/01/2025"/>
    <n v="27327.87"/>
    <s v="EUR"/>
    <n v="133000"/>
    <s v="EUR"/>
    <s v="Bloqueados"/>
    <n v="420653.67"/>
    <n v="40421.26"/>
    <s v="Y30"/>
    <n v="447586.05"/>
    <n v="336.5"/>
    <s v="20.01.2025 10:52:05"/>
    <n v="2"/>
    <s v="ZPTSANTOS"/>
    <b v="1"/>
    <b v="0"/>
    <b v="0"/>
    <b v="1"/>
    <b v="0"/>
    <s v="Júlia  Santos"/>
    <n v="6031.55"/>
    <n v="19448.03"/>
    <n v="13917.89"/>
    <n v="381256.2"/>
    <n v="1"/>
    <m/>
    <s v="PT00"/>
    <n v="1"/>
    <m/>
    <n v="0"/>
    <n v="0"/>
  </r>
  <r>
    <x v="0"/>
    <x v="0"/>
    <s v="PT/63"/>
    <x v="3"/>
    <x v="16"/>
    <x v="16"/>
    <n v="209266084"/>
    <n v="8012024"/>
    <n v="6947.1"/>
    <s v="EUR"/>
    <n v="133000"/>
    <s v="EUR"/>
    <s v="Bloqueados"/>
    <n v="420653.67"/>
    <n v="40421.26"/>
    <s v="Y30"/>
    <n v="447586.05"/>
    <n v="336.5"/>
    <s v="08.01.2025 19:18:19"/>
    <n v="2"/>
    <s v="ZPTSANTOS"/>
    <b v="1"/>
    <b v="0"/>
    <b v="0"/>
    <b v="1"/>
    <b v="0"/>
    <s v="Júlia  Santos"/>
    <n v="6031.55"/>
    <n v="19448.03"/>
    <n v="13917.89"/>
    <n v="381256.2"/>
    <n v="1"/>
    <m/>
    <s v="PT00"/>
    <n v="1"/>
    <m/>
    <n v="0"/>
    <n v="0"/>
  </r>
  <r>
    <x v="0"/>
    <x v="0"/>
    <s v="PT/63"/>
    <x v="3"/>
    <x v="17"/>
    <x v="17"/>
    <n v="209312866"/>
    <n v="2"/>
    <n v="5833.17"/>
    <s v="EUR"/>
    <n v="50000"/>
    <s v="EUR"/>
    <s v="Bloqueados"/>
    <n v="63767.97"/>
    <n v="5504.53"/>
    <s v="Y30"/>
    <n v="66552.600000000006"/>
    <n v="133.1"/>
    <s v="17.01.2025 18:09:44"/>
    <n v="2"/>
    <s v="ZPTSANTOS"/>
    <b v="1"/>
    <b v="0"/>
    <b v="0"/>
    <b v="1"/>
    <b v="0"/>
    <s v="Júlia  Santos"/>
    <n v="10328.82"/>
    <n v="11647.22"/>
    <n v="19421.82"/>
    <n v="22370.11"/>
    <n v="1"/>
    <m/>
    <s v="PT00"/>
    <n v="1"/>
    <m/>
    <n v="1186.58"/>
    <n v="0"/>
  </r>
  <r>
    <x v="0"/>
    <x v="0"/>
    <s v="PT/64"/>
    <x v="4"/>
    <x v="18"/>
    <x v="18"/>
    <n v="209222949"/>
    <s v="20-12-2024"/>
    <n v="242.61"/>
    <s v="EUR"/>
    <n v="16000"/>
    <s v="EUR"/>
    <s v="Bloqueados"/>
    <n v="11399.74"/>
    <n v="20.86"/>
    <s v="Y30"/>
    <n v="11420.6"/>
    <n v="71.400000000000006"/>
    <s v="20.12.2024 12:23:59"/>
    <n v="2"/>
    <m/>
    <b v="0"/>
    <b v="0"/>
    <b v="0"/>
    <b v="1"/>
    <b v="0"/>
    <m/>
    <n v="-266.08999999999997"/>
    <n v="10601.82"/>
    <n v="953.31"/>
    <n v="110.7"/>
    <n v="1"/>
    <m/>
    <s v="PT00"/>
    <n v="1"/>
    <m/>
    <n v="0"/>
    <n v="0"/>
  </r>
  <r>
    <x v="0"/>
    <x v="0"/>
    <s v="PT/64"/>
    <x v="4"/>
    <x v="18"/>
    <x v="18"/>
    <n v="209250343"/>
    <d v="2025-06-01T00:00:00"/>
    <n v="119.81"/>
    <s v="EUR"/>
    <n v="16000"/>
    <s v="EUR"/>
    <s v="Bloqueados"/>
    <n v="11399.74"/>
    <n v="20.86"/>
    <s v="Y30"/>
    <n v="11420.6"/>
    <n v="71.400000000000006"/>
    <s v="06.01.2025 13:00:25"/>
    <n v="2"/>
    <m/>
    <b v="0"/>
    <b v="0"/>
    <b v="0"/>
    <b v="1"/>
    <b v="0"/>
    <m/>
    <n v="-266.08999999999997"/>
    <n v="10601.82"/>
    <n v="953.31"/>
    <n v="110.7"/>
    <n v="1"/>
    <m/>
    <s v="PT00"/>
    <n v="1"/>
    <m/>
    <n v="0"/>
    <n v="0"/>
  </r>
  <r>
    <x v="0"/>
    <x v="0"/>
    <s v="PT/64"/>
    <x v="4"/>
    <x v="18"/>
    <x v="18"/>
    <n v="209305432"/>
    <s v="16-1-2025"/>
    <n v="2641.1"/>
    <s v="EUR"/>
    <n v="16000"/>
    <s v="EUR"/>
    <s v="Bloqueados"/>
    <n v="11399.74"/>
    <n v="20.86"/>
    <s v="Y30"/>
    <n v="11420.6"/>
    <n v="71.400000000000006"/>
    <s v="16.01.2025 13:14:45"/>
    <n v="2"/>
    <m/>
    <b v="0"/>
    <b v="0"/>
    <b v="0"/>
    <b v="1"/>
    <b v="0"/>
    <m/>
    <n v="-266.08999999999997"/>
    <n v="10601.82"/>
    <n v="953.31"/>
    <n v="110.7"/>
    <n v="1"/>
    <m/>
    <s v="PT00"/>
    <n v="1"/>
    <m/>
    <n v="0"/>
    <n v="0"/>
  </r>
  <r>
    <x v="0"/>
    <x v="0"/>
    <s v="PT/64"/>
    <x v="4"/>
    <x v="19"/>
    <x v="19"/>
    <n v="209214831"/>
    <s v="LSD 18/12/2024"/>
    <n v="12.56"/>
    <s v="EUR"/>
    <n v="112000"/>
    <s v="EUR"/>
    <s v="Bloqueados"/>
    <n v="24584.55"/>
    <n v="75308.58"/>
    <s v="Y30"/>
    <n v="34094.78"/>
    <n v="30.4"/>
    <s v="18.01.2025 01:35:32"/>
    <n v="2"/>
    <m/>
    <b v="0"/>
    <b v="0"/>
    <b v="0"/>
    <b v="1"/>
    <b v="0"/>
    <m/>
    <n v="45715.1"/>
    <n v="341.47"/>
    <n v="-1838.99"/>
    <n v="-19633.03"/>
    <n v="1"/>
    <m/>
    <s v="PT00"/>
    <n v="1"/>
    <m/>
    <n v="1423.08"/>
    <n v="0"/>
  </r>
  <r>
    <x v="0"/>
    <x v="0"/>
    <s v="PT/64"/>
    <x v="4"/>
    <x v="19"/>
    <x v="19"/>
    <n v="209239954"/>
    <s v="VCD 02/01"/>
    <n v="42.67"/>
    <s v="EUR"/>
    <n v="112000"/>
    <s v="EUR"/>
    <s v="Bloqueados"/>
    <n v="24584.55"/>
    <n v="75308.58"/>
    <s v="Y30"/>
    <n v="34094.78"/>
    <n v="30.4"/>
    <s v="18.01.2025 02:04:16"/>
    <n v="2"/>
    <m/>
    <b v="0"/>
    <b v="0"/>
    <b v="0"/>
    <b v="1"/>
    <b v="0"/>
    <m/>
    <n v="45715.1"/>
    <n v="341.47"/>
    <n v="-1838.99"/>
    <n v="-19633.03"/>
    <n v="1"/>
    <m/>
    <s v="PT00"/>
    <n v="1"/>
    <m/>
    <n v="1423.08"/>
    <n v="0"/>
  </r>
  <r>
    <x v="0"/>
    <x v="0"/>
    <s v="PT/64"/>
    <x v="4"/>
    <x v="19"/>
    <x v="19"/>
    <n v="209314664"/>
    <s v="VCD 17/01"/>
    <n v="6337.08"/>
    <s v="EUR"/>
    <n v="112000"/>
    <s v="EUR"/>
    <s v="Bloqueados"/>
    <n v="24584.55"/>
    <n v="75308.58"/>
    <s v="Y30"/>
    <n v="34094.78"/>
    <n v="30.4"/>
    <s v="18.01.2025 23:46:35"/>
    <n v="2"/>
    <s v="ZPTSANTOS"/>
    <b v="0"/>
    <b v="0"/>
    <b v="0"/>
    <b v="1"/>
    <b v="0"/>
    <s v="Júlia  Santos"/>
    <n v="45715.1"/>
    <n v="341.47"/>
    <n v="-1838.99"/>
    <n v="-19633.03"/>
    <n v="1"/>
    <m/>
    <s v="PT01"/>
    <n v="1"/>
    <m/>
    <n v="1423.08"/>
    <n v="0"/>
  </r>
  <r>
    <x v="0"/>
    <x v="0"/>
    <s v="PT/64"/>
    <x v="4"/>
    <x v="19"/>
    <x v="19"/>
    <n v="209321171"/>
    <s v="BARCELOS 20/01/2025"/>
    <n v="405.85"/>
    <s v="EUR"/>
    <n v="112000"/>
    <s v="EUR"/>
    <s v="Bloqueados"/>
    <n v="24584.55"/>
    <n v="75308.58"/>
    <s v="Y30"/>
    <n v="34094.78"/>
    <n v="30.4"/>
    <s v="20.01.2025 15:58:22"/>
    <n v="2"/>
    <m/>
    <b v="0"/>
    <b v="0"/>
    <b v="0"/>
    <b v="1"/>
    <b v="0"/>
    <m/>
    <n v="45715.1"/>
    <n v="341.47"/>
    <n v="-1838.99"/>
    <n v="-19633.03"/>
    <n v="1"/>
    <m/>
    <s v="PT00"/>
    <n v="1"/>
    <m/>
    <n v="1423.08"/>
    <n v="0"/>
  </r>
  <r>
    <x v="0"/>
    <x v="0"/>
    <s v="PT/64"/>
    <x v="4"/>
    <x v="19"/>
    <x v="19"/>
    <n v="209305599"/>
    <s v="ALB 16/01"/>
    <n v="1807.6"/>
    <s v="EUR"/>
    <n v="112000"/>
    <s v="EUR"/>
    <s v="Bloqueados"/>
    <n v="24584.55"/>
    <n v="75308.58"/>
    <s v="Y30"/>
    <n v="34094.78"/>
    <n v="30.4"/>
    <s v="16.01.2025 13:36:00"/>
    <n v="2"/>
    <s v="ZPTSANTOS"/>
    <b v="0"/>
    <b v="0"/>
    <b v="0"/>
    <b v="1"/>
    <b v="0"/>
    <s v="Júlia  Santos"/>
    <n v="45715.1"/>
    <n v="341.47"/>
    <n v="-1838.99"/>
    <n v="-19633.03"/>
    <n v="1"/>
    <m/>
    <s v="PT00"/>
    <n v="1"/>
    <m/>
    <n v="1423.08"/>
    <n v="0"/>
  </r>
  <r>
    <x v="0"/>
    <x v="0"/>
    <s v="PT/64"/>
    <x v="4"/>
    <x v="19"/>
    <x v="19"/>
    <n v="209313299"/>
    <s v="STOCK ALB 17/01"/>
    <n v="4905.8900000000003"/>
    <s v="EUR"/>
    <n v="112000"/>
    <s v="EUR"/>
    <s v="Bloqueados"/>
    <n v="24584.55"/>
    <n v="75308.58"/>
    <s v="Y30"/>
    <n v="34094.78"/>
    <n v="30.4"/>
    <s v="17.01.2025 20:57:51"/>
    <n v="2"/>
    <s v="ZPTSANTOS"/>
    <b v="0"/>
    <b v="0"/>
    <b v="0"/>
    <b v="1"/>
    <b v="0"/>
    <s v="Júlia  Santos"/>
    <n v="45715.1"/>
    <n v="341.47"/>
    <n v="-1838.99"/>
    <n v="-19633.03"/>
    <n v="1"/>
    <m/>
    <s v="PT00"/>
    <n v="1"/>
    <m/>
    <n v="1423.08"/>
    <n v="0"/>
  </r>
  <r>
    <x v="0"/>
    <x v="0"/>
    <s v="PT/64"/>
    <x v="4"/>
    <x v="20"/>
    <x v="20"/>
    <n v="209313142"/>
    <s v="P1217"/>
    <n v="11460.83"/>
    <s v="EUR"/>
    <n v="107000"/>
    <s v="EUR"/>
    <s v="Bloqueados"/>
    <n v="114888.91"/>
    <n v="75455.009999999995"/>
    <s v="Y30"/>
    <n v="131886.18"/>
    <n v="123.3"/>
    <s v="17.01.2025 19:24:44"/>
    <n v="2"/>
    <s v="ZPTSANTOS"/>
    <b v="1"/>
    <b v="0"/>
    <b v="0"/>
    <b v="1"/>
    <b v="0"/>
    <s v="Júlia  Santos"/>
    <n v="33710.36"/>
    <n v="37903.120000000003"/>
    <n v="28121.55"/>
    <n v="15153.88"/>
    <n v="2"/>
    <m/>
    <s v="PT01"/>
    <n v="1"/>
    <m/>
    <n v="230.52"/>
    <n v="0"/>
  </r>
  <r>
    <x v="0"/>
    <x v="0"/>
    <s v="PT/64"/>
    <x v="4"/>
    <x v="20"/>
    <x v="20"/>
    <n v="209199027"/>
    <s v="P1203"/>
    <n v="16.36"/>
    <s v="EUR"/>
    <n v="107000"/>
    <s v="EUR"/>
    <s v="Bloqueados"/>
    <n v="114888.91"/>
    <n v="75455.009999999995"/>
    <s v="Y30"/>
    <n v="131886.18"/>
    <n v="123.3"/>
    <s v="18.01.2025 01:25:05"/>
    <n v="2"/>
    <m/>
    <b v="1"/>
    <b v="0"/>
    <b v="0"/>
    <b v="1"/>
    <b v="0"/>
    <m/>
    <n v="33710.36"/>
    <n v="37903.120000000003"/>
    <n v="28121.55"/>
    <n v="15153.88"/>
    <n v="2"/>
    <m/>
    <s v="PT00"/>
    <n v="1"/>
    <m/>
    <n v="230.52"/>
    <n v="0"/>
  </r>
  <r>
    <x v="0"/>
    <x v="0"/>
    <s v="PT/64"/>
    <x v="4"/>
    <x v="20"/>
    <x v="20"/>
    <n v="209250530"/>
    <s v="P1210"/>
    <n v="22.11"/>
    <s v="EUR"/>
    <n v="107000"/>
    <s v="EUR"/>
    <s v="Bloqueados"/>
    <n v="114888.91"/>
    <n v="75455.009999999995"/>
    <s v="Y30"/>
    <n v="131886.18"/>
    <n v="123.3"/>
    <s v="18.01.2025 02:16:20"/>
    <n v="2"/>
    <m/>
    <b v="1"/>
    <b v="0"/>
    <b v="0"/>
    <b v="1"/>
    <b v="0"/>
    <m/>
    <n v="33710.36"/>
    <n v="37903.120000000003"/>
    <n v="28121.55"/>
    <n v="15153.88"/>
    <n v="2"/>
    <m/>
    <s v="PT01"/>
    <n v="1"/>
    <m/>
    <n v="230.52"/>
    <n v="0"/>
  </r>
  <r>
    <x v="0"/>
    <x v="0"/>
    <s v="PT/64"/>
    <x v="4"/>
    <x v="20"/>
    <x v="20"/>
    <n v="330045137"/>
    <m/>
    <n v="0"/>
    <s v="EUR"/>
    <n v="107000"/>
    <s v="EUR"/>
    <s v="Bloqueados"/>
    <n v="114888.91"/>
    <n v="75455.009999999995"/>
    <s v="Y30"/>
    <n v="131886.18"/>
    <n v="123.3"/>
    <s v="13.01.2021 07:58:49"/>
    <n v="2"/>
    <m/>
    <b v="0"/>
    <b v="0"/>
    <b v="0"/>
    <b v="0"/>
    <b v="0"/>
    <m/>
    <n v="33710.36"/>
    <n v="37903.120000000003"/>
    <n v="28121.55"/>
    <n v="15153.88"/>
    <n v="2"/>
    <m/>
    <m/>
    <m/>
    <m/>
    <n v="230.52"/>
    <n v="0"/>
  </r>
  <r>
    <x v="0"/>
    <x v="0"/>
    <s v="PT/64"/>
    <x v="4"/>
    <x v="21"/>
    <x v="21"/>
    <n v="209307503"/>
    <n v="1"/>
    <n v="8387.64"/>
    <s v="EUR"/>
    <n v="22000"/>
    <s v="EUR"/>
    <s v="Bloqueados"/>
    <n v="12444.49"/>
    <n v="26352.36"/>
    <s v="Y30"/>
    <n v="13634.33"/>
    <n v="62"/>
    <s v="16.01.2025 19:43:34"/>
    <n v="2"/>
    <s v="ZPTSANTOS"/>
    <b v="0"/>
    <b v="0"/>
    <b v="0"/>
    <b v="1"/>
    <b v="0"/>
    <s v="Júlia  Santos"/>
    <n v="13894.31"/>
    <n v="1021.04"/>
    <n v="-2224.38"/>
    <n v="-246.48"/>
    <n v="1"/>
    <m/>
    <s v="PT00"/>
    <n v="1"/>
    <m/>
    <n v="1058.94"/>
    <n v="0"/>
  </r>
  <r>
    <x v="0"/>
    <x v="0"/>
    <s v="PT/64"/>
    <x v="4"/>
    <x v="22"/>
    <x v="22"/>
    <n v="209095296"/>
    <n v="1"/>
    <n v="3601.74"/>
    <s v="EUR"/>
    <n v="34000"/>
    <s v="EUR"/>
    <s v="Bloqueados"/>
    <n v="43900.78"/>
    <n v="7743.72"/>
    <s v="Y30"/>
    <n v="45097.48"/>
    <n v="132.6"/>
    <s v="27.11.2024 17:18:04"/>
    <n v="2"/>
    <s v="ZPTSANTOS"/>
    <b v="1"/>
    <b v="0"/>
    <b v="0"/>
    <b v="0"/>
    <b v="0"/>
    <s v="Júlia  Santos"/>
    <n v="3519.26"/>
    <n v="25006.71"/>
    <n v="15734"/>
    <n v="-359.19"/>
    <n v="2"/>
    <m/>
    <s v="PT00"/>
    <n v="1"/>
    <m/>
    <n v="0"/>
    <n v="0"/>
  </r>
  <r>
    <x v="0"/>
    <x v="0"/>
    <s v="PT/64"/>
    <x v="4"/>
    <x v="22"/>
    <x v="22"/>
    <n v="209208898"/>
    <n v="1"/>
    <n v="4580.76"/>
    <s v="EUR"/>
    <n v="34000"/>
    <s v="EUR"/>
    <s v="Bloqueados"/>
    <n v="43900.78"/>
    <n v="7743.72"/>
    <s v="Y30"/>
    <n v="45097.48"/>
    <n v="132.6"/>
    <s v="17.12.2024 19:16:42"/>
    <n v="2"/>
    <s v="ZPTSANTOS"/>
    <b v="1"/>
    <b v="0"/>
    <b v="0"/>
    <b v="1"/>
    <b v="0"/>
    <s v="Júlia  Santos"/>
    <n v="3519.26"/>
    <n v="25006.71"/>
    <n v="15734"/>
    <n v="-359.19"/>
    <n v="2"/>
    <m/>
    <s v="PT00"/>
    <n v="1"/>
    <m/>
    <n v="0"/>
    <n v="0"/>
  </r>
  <r>
    <x v="0"/>
    <x v="0"/>
    <s v="PT/64"/>
    <x v="4"/>
    <x v="23"/>
    <x v="23"/>
    <n v="209234369"/>
    <n v="30122024"/>
    <n v="39.99"/>
    <s v="EUR"/>
    <n v="26000"/>
    <s v="EUR"/>
    <s v="Bloqueados"/>
    <n v="10328.15"/>
    <n v="19750.43"/>
    <s v="Y30"/>
    <n v="16046.13"/>
    <n v="61.7"/>
    <s v="18.01.2025 01:56:01"/>
    <m/>
    <m/>
    <b v="0"/>
    <b v="0"/>
    <b v="0"/>
    <b v="1"/>
    <b v="0"/>
    <m/>
    <n v="11533.33"/>
    <n v="-1051.1600000000001"/>
    <n v="-637.61"/>
    <n v="483.59"/>
    <n v="0"/>
    <m/>
    <s v="PT00"/>
    <n v="1"/>
    <m/>
    <n v="156.83000000000001"/>
    <n v="0"/>
  </r>
  <r>
    <x v="0"/>
    <x v="0"/>
    <s v="PT/64"/>
    <x v="4"/>
    <x v="23"/>
    <x v="23"/>
    <n v="209300292"/>
    <s v="EF 23"/>
    <n v="1835.75"/>
    <s v="EUR"/>
    <n v="26000"/>
    <s v="EUR"/>
    <s v="Bloqueados"/>
    <n v="10328.15"/>
    <n v="19750.43"/>
    <s v="Y30"/>
    <n v="16046.13"/>
    <n v="61.7"/>
    <s v="15.01.2025 15:53:48"/>
    <m/>
    <s v="ZPTSANTOS"/>
    <b v="0"/>
    <b v="0"/>
    <b v="0"/>
    <b v="1"/>
    <b v="0"/>
    <s v="Júlia  Santos"/>
    <n v="11533.33"/>
    <n v="-1051.1600000000001"/>
    <n v="-637.61"/>
    <n v="483.59"/>
    <n v="0"/>
    <m/>
    <s v="PT00"/>
    <n v="1"/>
    <m/>
    <n v="156.83000000000001"/>
    <n v="0"/>
  </r>
  <r>
    <x v="0"/>
    <x v="0"/>
    <s v="PT/64"/>
    <x v="4"/>
    <x v="24"/>
    <x v="24"/>
    <n v="209200524"/>
    <n v="244"/>
    <n v="836.89"/>
    <s v="EUR"/>
    <n v="15000"/>
    <s v="EUR"/>
    <s v="Bloqueados"/>
    <n v="11993.38"/>
    <n v="-292.2"/>
    <s v="Y30"/>
    <n v="11701.18"/>
    <n v="78"/>
    <s v="16.12.2024 15:45:27"/>
    <m/>
    <s v="ZPTSANTOS"/>
    <b v="1"/>
    <b v="0"/>
    <b v="0"/>
    <b v="1"/>
    <b v="0"/>
    <s v="Júlia  Santos"/>
    <n v="1795.18"/>
    <n v="3456.32"/>
    <n v="6731.02"/>
    <n v="10.86"/>
    <n v="0"/>
    <m/>
    <s v="PT00"/>
    <n v="1"/>
    <m/>
    <n v="0"/>
    <n v="0"/>
  </r>
  <r>
    <x v="0"/>
    <x v="0"/>
    <s v="PT/64"/>
    <x v="4"/>
    <x v="25"/>
    <x v="25"/>
    <n v="209130462"/>
    <s v="PAP2025"/>
    <n v="25.19"/>
    <s v="EUR"/>
    <n v="46000"/>
    <s v="EUR"/>
    <s v="Bloqueados"/>
    <n v="20274.23"/>
    <n v="-1875.95"/>
    <s v="Y30"/>
    <n v="17615.68"/>
    <n v="38.299999999999997"/>
    <s v="18.01.2025 00:54:01"/>
    <m/>
    <m/>
    <b v="0"/>
    <b v="0"/>
    <b v="0"/>
    <b v="1"/>
    <b v="0"/>
    <m/>
    <n v="20081.46"/>
    <n v="80.42"/>
    <n v="-22.95"/>
    <n v="135.30000000000001"/>
    <n v="0"/>
    <m/>
    <s v="PT00"/>
    <n v="1"/>
    <m/>
    <n v="0"/>
    <n v="0"/>
  </r>
  <r>
    <x v="0"/>
    <x v="0"/>
    <s v="PT/64"/>
    <x v="4"/>
    <x v="25"/>
    <x v="25"/>
    <n v="209221986"/>
    <s v="CM CELORICO CORTA RE"/>
    <n v="216.52"/>
    <s v="EUR"/>
    <n v="46000"/>
    <s v="EUR"/>
    <s v="Bloqueados"/>
    <n v="20274.23"/>
    <n v="-1875.95"/>
    <s v="Y30"/>
    <n v="17615.68"/>
    <n v="38.299999999999997"/>
    <s v="18.01.2025 01:40:04"/>
    <m/>
    <m/>
    <b v="0"/>
    <b v="0"/>
    <b v="0"/>
    <b v="1"/>
    <b v="0"/>
    <m/>
    <n v="20081.46"/>
    <n v="80.42"/>
    <n v="-22.95"/>
    <n v="135.30000000000001"/>
    <n v="0"/>
    <m/>
    <s v="PT00"/>
    <n v="1"/>
    <m/>
    <n v="0"/>
    <n v="0"/>
  </r>
  <r>
    <x v="0"/>
    <x v="0"/>
    <s v="PT/64"/>
    <x v="4"/>
    <x v="26"/>
    <x v="26"/>
    <n v="209126643"/>
    <n v="259"/>
    <n v="19.940000000000001"/>
    <s v="EUR"/>
    <n v="123000"/>
    <s v="EUR"/>
    <s v="Bloqueados"/>
    <n v="42330.28"/>
    <n v="45818.48"/>
    <s v="Y30"/>
    <n v="53411.6"/>
    <n v="43.4"/>
    <s v="18.01.2025 00:53:05"/>
    <m/>
    <m/>
    <b v="0"/>
    <b v="0"/>
    <b v="0"/>
    <b v="1"/>
    <b v="0"/>
    <m/>
    <n v="17370.400000000001"/>
    <n v="29591.46"/>
    <n v="22761.02"/>
    <n v="-27392.6"/>
    <n v="0"/>
    <m/>
    <s v="PT00"/>
    <n v="1"/>
    <m/>
    <n v="7412.35"/>
    <n v="0"/>
  </r>
  <r>
    <x v="0"/>
    <x v="0"/>
    <s v="PT/64"/>
    <x v="4"/>
    <x v="27"/>
    <x v="27"/>
    <n v="209186303"/>
    <s v="052/2024"/>
    <n v="1571.48"/>
    <s v="EUR"/>
    <n v="15000"/>
    <s v="EUR"/>
    <s v="Bloqueados"/>
    <n v="3836.7"/>
    <n v="1084.28"/>
    <s v="Y30"/>
    <n v="4623.84"/>
    <n v="30.8"/>
    <s v="13.12.2024 10:33:00"/>
    <n v="2"/>
    <s v="ZPTSANTOS"/>
    <b v="0"/>
    <b v="0"/>
    <b v="0"/>
    <b v="1"/>
    <b v="0"/>
    <s v="Júlia  Santos"/>
    <n v="1289.04"/>
    <n v="1778.99"/>
    <n v="-76.099999999999994"/>
    <n v="844.77"/>
    <n v="0"/>
    <m/>
    <s v="PT00"/>
    <n v="1"/>
    <m/>
    <n v="0"/>
    <n v="0"/>
  </r>
  <r>
    <x v="0"/>
    <x v="0"/>
    <s v="PT/64"/>
    <x v="4"/>
    <x v="27"/>
    <x v="27"/>
    <n v="209243473"/>
    <s v="001/2025"/>
    <n v="938.58"/>
    <s v="EUR"/>
    <n v="15000"/>
    <s v="EUR"/>
    <s v="Bloqueados"/>
    <n v="3836.7"/>
    <n v="1084.28"/>
    <s v="Y30"/>
    <n v="4623.84"/>
    <n v="30.8"/>
    <s v="03.01.2025 11:11:31"/>
    <n v="2"/>
    <s v="ZPTSANTOS"/>
    <b v="0"/>
    <b v="0"/>
    <b v="0"/>
    <b v="1"/>
    <b v="0"/>
    <s v="Júlia  Santos"/>
    <n v="1289.04"/>
    <n v="1778.99"/>
    <n v="-76.099999999999994"/>
    <n v="844.77"/>
    <n v="0"/>
    <m/>
    <s v="PT00"/>
    <n v="1"/>
    <m/>
    <n v="0"/>
    <n v="0"/>
  </r>
  <r>
    <x v="0"/>
    <x v="0"/>
    <s v="PT/65"/>
    <x v="5"/>
    <x v="28"/>
    <x v="28"/>
    <n v="209216925"/>
    <n v="19122024"/>
    <n v="3.79"/>
    <s v="EUR"/>
    <n v="31000"/>
    <s v="EUR"/>
    <s v="Bloqueados"/>
    <n v="13235.5"/>
    <n v="16602.54"/>
    <s v="Y30"/>
    <n v="15509.22"/>
    <n v="50"/>
    <s v="18.01.2025 01:36:45"/>
    <n v="2"/>
    <m/>
    <b v="0"/>
    <b v="0"/>
    <b v="0"/>
    <b v="1"/>
    <b v="0"/>
    <m/>
    <n v="1237.8"/>
    <n v="6591.25"/>
    <n v="4954.3100000000004"/>
    <n v="452.14"/>
    <n v="1"/>
    <m/>
    <s v="PT00"/>
    <n v="1"/>
    <m/>
    <n v="1771.15"/>
    <n v="0"/>
  </r>
  <r>
    <x v="0"/>
    <x v="0"/>
    <s v="PT/65"/>
    <x v="5"/>
    <x v="28"/>
    <x v="28"/>
    <n v="209127612"/>
    <n v="3122024"/>
    <n v="1437.21"/>
    <s v="EUR"/>
    <n v="31000"/>
    <s v="EUR"/>
    <s v="Bloqueados"/>
    <n v="13235.5"/>
    <n v="16602.54"/>
    <s v="Y30"/>
    <n v="15509.22"/>
    <n v="50"/>
    <s v="03.12.2024 13:32:51"/>
    <n v="2"/>
    <s v="ZPTSANTOS"/>
    <b v="0"/>
    <b v="0"/>
    <b v="0"/>
    <b v="1"/>
    <b v="0"/>
    <s v="Júlia  Santos"/>
    <n v="1237.8"/>
    <n v="6591.25"/>
    <n v="4954.3100000000004"/>
    <n v="452.14"/>
    <n v="1"/>
    <m/>
    <s v="PT00"/>
    <n v="1"/>
    <m/>
    <n v="1771.15"/>
    <n v="0"/>
  </r>
  <r>
    <x v="0"/>
    <x v="0"/>
    <s v="PT/65"/>
    <x v="5"/>
    <x v="29"/>
    <x v="29"/>
    <n v="209291526"/>
    <s v="HELDER"/>
    <n v="27.04"/>
    <s v="EUR"/>
    <n v="8000"/>
    <s v="EUR"/>
    <s v="Bloqueados"/>
    <n v="3756.78"/>
    <n v="333.25"/>
    <s v="Y30"/>
    <n v="3807.15"/>
    <n v="47.6"/>
    <s v="18.01.2025 02:57:50"/>
    <n v="2"/>
    <m/>
    <b v="0"/>
    <b v="0"/>
    <b v="0"/>
    <b v="1"/>
    <b v="0"/>
    <m/>
    <n v="1504.21"/>
    <n v="1510.96"/>
    <n v="579.6"/>
    <n v="162.01"/>
    <n v="1"/>
    <m/>
    <s v="PT00"/>
    <n v="1"/>
    <m/>
    <n v="116.72"/>
    <n v="0"/>
  </r>
  <r>
    <x v="0"/>
    <x v="0"/>
    <s v="PT/65"/>
    <x v="5"/>
    <x v="29"/>
    <x v="29"/>
    <n v="209109838"/>
    <n v="291124"/>
    <n v="1434.74"/>
    <s v="EUR"/>
    <n v="8000"/>
    <s v="EUR"/>
    <s v="Bloqueados"/>
    <n v="3756.78"/>
    <n v="333.25"/>
    <s v="Y30"/>
    <n v="3807.15"/>
    <n v="47.6"/>
    <s v="30.11.2024 02:11:03"/>
    <n v="2"/>
    <s v="ZPTALVESP"/>
    <b v="0"/>
    <b v="0"/>
    <b v="0"/>
    <b v="1"/>
    <b v="0"/>
    <s v="Patrícia  Alves"/>
    <n v="1504.21"/>
    <n v="1510.96"/>
    <n v="579.6"/>
    <n v="162.01"/>
    <n v="1"/>
    <m/>
    <s v="PT00"/>
    <n v="1"/>
    <m/>
    <n v="116.72"/>
    <n v="0"/>
  </r>
  <r>
    <x v="0"/>
    <x v="0"/>
    <s v="PT/65"/>
    <x v="5"/>
    <x v="30"/>
    <x v="30"/>
    <n v="209312517"/>
    <s v="17.01.2024"/>
    <n v="623.58000000000004"/>
    <s v="EUR"/>
    <n v="23000"/>
    <s v="EUR"/>
    <s v="Bloqueados"/>
    <n v="14748.95"/>
    <n v="17589.63"/>
    <s v="Y30"/>
    <n v="17383.38"/>
    <n v="75.599999999999994"/>
    <s v="17.01.2025 17:02:43"/>
    <n v="2"/>
    <m/>
    <b v="0"/>
    <b v="0"/>
    <b v="0"/>
    <b v="1"/>
    <b v="0"/>
    <m/>
    <n v="5545.22"/>
    <n v="3295.46"/>
    <n v="8966.6"/>
    <n v="-3058.33"/>
    <n v="1"/>
    <m/>
    <s v="PT00"/>
    <n v="1"/>
    <m/>
    <n v="1585.53"/>
    <n v="0"/>
  </r>
  <r>
    <x v="0"/>
    <x v="0"/>
    <s v="PT/65"/>
    <x v="5"/>
    <x v="30"/>
    <x v="30"/>
    <n v="209156668"/>
    <s v="09.12.2024"/>
    <n v="1069.24"/>
    <s v="EUR"/>
    <n v="23000"/>
    <s v="EUR"/>
    <s v="Bloqueados"/>
    <n v="14748.95"/>
    <n v="17589.63"/>
    <s v="Y30"/>
    <n v="17383.38"/>
    <n v="75.599999999999994"/>
    <s v="09.12.2024 10:51:17"/>
    <n v="2"/>
    <s v="ZPTALVESP"/>
    <b v="0"/>
    <b v="0"/>
    <b v="0"/>
    <b v="1"/>
    <b v="0"/>
    <s v="Patrícia  Alves"/>
    <n v="5545.22"/>
    <n v="3295.46"/>
    <n v="8966.6"/>
    <n v="-3058.33"/>
    <n v="1"/>
    <m/>
    <s v="PT00"/>
    <n v="1"/>
    <m/>
    <n v="1585.53"/>
    <n v="0"/>
  </r>
  <r>
    <x v="0"/>
    <x v="0"/>
    <s v="PT/65"/>
    <x v="5"/>
    <x v="30"/>
    <x v="30"/>
    <n v="209238474"/>
    <s v="02.01.2025"/>
    <n v="925.39"/>
    <s v="EUR"/>
    <n v="23000"/>
    <s v="EUR"/>
    <s v="Bloqueados"/>
    <n v="14748.95"/>
    <n v="17589.63"/>
    <s v="Y30"/>
    <n v="17383.38"/>
    <n v="75.599999999999994"/>
    <s v="08.01.2025 02:22:36"/>
    <n v="2"/>
    <s v="ZPTSANTOS"/>
    <b v="0"/>
    <b v="0"/>
    <b v="0"/>
    <b v="1"/>
    <b v="0"/>
    <s v="Júlia  Santos"/>
    <n v="5545.22"/>
    <n v="3295.46"/>
    <n v="8966.6"/>
    <n v="-3058.33"/>
    <n v="1"/>
    <m/>
    <s v="PT00"/>
    <n v="1"/>
    <m/>
    <n v="1585.53"/>
    <n v="0"/>
  </r>
  <r>
    <x v="0"/>
    <x v="0"/>
    <s v="PT/65"/>
    <x v="5"/>
    <x v="30"/>
    <x v="30"/>
    <n v="209303886"/>
    <s v="16.01.2024"/>
    <n v="860.75"/>
    <s v="EUR"/>
    <n v="23000"/>
    <s v="EUR"/>
    <s v="Bloqueados"/>
    <n v="14748.95"/>
    <n v="17589.63"/>
    <s v="Y30"/>
    <n v="17383.38"/>
    <n v="75.599999999999994"/>
    <s v="16.01.2025 11:25:15"/>
    <n v="2"/>
    <s v="ZPTSANTOS"/>
    <b v="0"/>
    <b v="0"/>
    <b v="0"/>
    <b v="1"/>
    <b v="0"/>
    <s v="Júlia  Santos"/>
    <n v="5545.22"/>
    <n v="3295.46"/>
    <n v="8966.6"/>
    <n v="-3058.33"/>
    <n v="1"/>
    <m/>
    <s v="PT00"/>
    <n v="1"/>
    <m/>
    <n v="1585.53"/>
    <n v="0"/>
  </r>
  <r>
    <x v="0"/>
    <x v="0"/>
    <s v="PT/65"/>
    <x v="5"/>
    <x v="31"/>
    <x v="31"/>
    <n v="209232672"/>
    <s v="2024-066"/>
    <n v="1277.55"/>
    <s v="EUR"/>
    <n v="6000"/>
    <s v="EUR"/>
    <s v="Bloqueados"/>
    <n v="16636.599999999999"/>
    <n v="5715.12"/>
    <s v="Y30"/>
    <n v="20361.45"/>
    <n v="339.4"/>
    <s v="27.12.2024 18:32:26"/>
    <n v="2"/>
    <s v="ZPTALVESP"/>
    <b v="1"/>
    <b v="0"/>
    <b v="0"/>
    <b v="1"/>
    <b v="0"/>
    <s v="Patrícia  Alves"/>
    <n v="3478.3"/>
    <n v="4532.8"/>
    <n v="8514.7999999999993"/>
    <n v="110.7"/>
    <n v="2"/>
    <m/>
    <s v="PT00"/>
    <n v="1"/>
    <m/>
    <n v="1227.54"/>
    <n v="0"/>
  </r>
  <r>
    <x v="0"/>
    <x v="0"/>
    <s v="PT/65"/>
    <x v="5"/>
    <x v="31"/>
    <x v="31"/>
    <n v="209255002"/>
    <s v="2025-01"/>
    <n v="620.27"/>
    <s v="EUR"/>
    <n v="6000"/>
    <s v="EUR"/>
    <s v="Bloqueados"/>
    <n v="16636.599999999999"/>
    <n v="5715.12"/>
    <s v="Y30"/>
    <n v="20361.45"/>
    <n v="339.4"/>
    <s v="07.01.2025 11:13:16"/>
    <n v="2"/>
    <s v="ZPTSANTOS"/>
    <b v="1"/>
    <b v="0"/>
    <b v="0"/>
    <b v="1"/>
    <b v="0"/>
    <s v="Júlia  Santos"/>
    <n v="3478.3"/>
    <n v="4532.8"/>
    <n v="8514.7999999999993"/>
    <n v="110.7"/>
    <n v="2"/>
    <m/>
    <s v="PT00"/>
    <n v="1"/>
    <m/>
    <n v="1227.54"/>
    <n v="0"/>
  </r>
  <r>
    <x v="0"/>
    <x v="0"/>
    <s v="PT/65"/>
    <x v="5"/>
    <x v="31"/>
    <x v="31"/>
    <n v="209293951"/>
    <s v="2025-03"/>
    <n v="1519.57"/>
    <s v="EUR"/>
    <n v="6000"/>
    <s v="EUR"/>
    <s v="Bloqueados"/>
    <n v="16636.599999999999"/>
    <n v="5715.12"/>
    <s v="Y30"/>
    <n v="20361.45"/>
    <n v="339.4"/>
    <s v="14.01.2025 18:51:25"/>
    <n v="2"/>
    <s v="ZPTSANTOS"/>
    <b v="1"/>
    <b v="0"/>
    <b v="0"/>
    <b v="1"/>
    <b v="0"/>
    <s v="Júlia  Santos"/>
    <n v="3478.3"/>
    <n v="4532.8"/>
    <n v="8514.7999999999993"/>
    <n v="110.7"/>
    <n v="2"/>
    <m/>
    <s v="PT00"/>
    <n v="1"/>
    <m/>
    <n v="1227.54"/>
    <n v="0"/>
  </r>
  <r>
    <x v="0"/>
    <x v="0"/>
    <s v="PT/65"/>
    <x v="5"/>
    <x v="31"/>
    <x v="31"/>
    <n v="209311923"/>
    <s v="2025-04"/>
    <n v="3676.32"/>
    <s v="EUR"/>
    <n v="6000"/>
    <s v="EUR"/>
    <s v="Bloqueados"/>
    <n v="16636.599999999999"/>
    <n v="5715.12"/>
    <s v="Y30"/>
    <n v="20361.45"/>
    <n v="339.4"/>
    <s v="17.01.2025 15:38:26"/>
    <n v="2"/>
    <s v="ZPTSANTOS"/>
    <b v="1"/>
    <b v="0"/>
    <b v="0"/>
    <b v="1"/>
    <b v="0"/>
    <s v="Júlia  Santos"/>
    <n v="3478.3"/>
    <n v="4532.8"/>
    <n v="8514.7999999999993"/>
    <n v="110.7"/>
    <n v="2"/>
    <m/>
    <s v="PT00"/>
    <n v="1"/>
    <m/>
    <n v="1227.54"/>
    <n v="0"/>
  </r>
  <r>
    <x v="0"/>
    <x v="0"/>
    <s v="PT/65"/>
    <x v="5"/>
    <x v="32"/>
    <x v="32"/>
    <n v="209236060"/>
    <n v="3261"/>
    <n v="1400.39"/>
    <s v="EUR"/>
    <n v="250000"/>
    <s v="EUR"/>
    <s v="Bloqueados"/>
    <n v="190526.65"/>
    <n v="59294.19"/>
    <s v="Y30"/>
    <n v="198606.52"/>
    <n v="79.400000000000006"/>
    <s v="13.01.2025 03:09:16"/>
    <n v="2"/>
    <s v="ZPTSANTOS"/>
    <b v="0"/>
    <b v="0"/>
    <b v="0"/>
    <b v="1"/>
    <b v="0"/>
    <s v="Júlia  Santos"/>
    <n v="37451.660000000003"/>
    <n v="75340.75"/>
    <n v="58527.75"/>
    <n v="19206.490000000002"/>
    <n v="1"/>
    <m/>
    <s v="PT00"/>
    <n v="1"/>
    <m/>
    <n v="50.91"/>
    <n v="0"/>
  </r>
  <r>
    <x v="0"/>
    <x v="0"/>
    <s v="PT/65"/>
    <x v="5"/>
    <x v="32"/>
    <x v="32"/>
    <n v="209301117"/>
    <n v="3267"/>
    <n v="6395.98"/>
    <s v="EUR"/>
    <n v="250000"/>
    <s v="EUR"/>
    <s v="Bloqueados"/>
    <n v="190526.65"/>
    <n v="59294.19"/>
    <s v="Y30"/>
    <n v="198606.52"/>
    <n v="79.400000000000006"/>
    <s v="15.01.2025 18:59:10"/>
    <n v="2"/>
    <s v="ZPTSANTOS"/>
    <b v="0"/>
    <b v="0"/>
    <b v="0"/>
    <b v="1"/>
    <b v="0"/>
    <s v="Júlia  Santos"/>
    <n v="37451.660000000003"/>
    <n v="75340.75"/>
    <n v="58527.75"/>
    <n v="19206.490000000002"/>
    <n v="1"/>
    <m/>
    <s v="PT00"/>
    <n v="1"/>
    <m/>
    <n v="50.91"/>
    <n v="0"/>
  </r>
  <r>
    <x v="0"/>
    <x v="0"/>
    <s v="PT/66"/>
    <x v="6"/>
    <x v="33"/>
    <x v="33"/>
    <n v="209110197"/>
    <n v="1706"/>
    <n v="1133.75"/>
    <s v="EUR"/>
    <n v="22000"/>
    <s v="EUR"/>
    <s v="Bloqueados"/>
    <n v="12047.78"/>
    <n v="8501.16"/>
    <s v="Y30"/>
    <n v="15738.6"/>
    <n v="71.5"/>
    <s v="18.01.2025 00:49:04"/>
    <n v="2"/>
    <m/>
    <b v="0"/>
    <b v="0"/>
    <b v="0"/>
    <b v="1"/>
    <b v="0"/>
    <m/>
    <n v="9387.9699999999993"/>
    <n v="2671.29"/>
    <n v="0"/>
    <n v="-11.48"/>
    <n v="1"/>
    <m/>
    <s v="PT00"/>
    <n v="1"/>
    <m/>
    <n v="1866.57"/>
    <n v="0"/>
  </r>
  <r>
    <x v="0"/>
    <x v="0"/>
    <s v="PT/66"/>
    <x v="6"/>
    <x v="33"/>
    <x v="33"/>
    <n v="209233108"/>
    <n v="1716"/>
    <n v="1135.21"/>
    <s v="EUR"/>
    <n v="22000"/>
    <s v="EUR"/>
    <s v="Bloqueados"/>
    <n v="12047.78"/>
    <n v="8501.16"/>
    <s v="Y30"/>
    <n v="15738.6"/>
    <n v="71.5"/>
    <s v="18.01.2025 01:54:03"/>
    <n v="2"/>
    <m/>
    <b v="0"/>
    <b v="0"/>
    <b v="0"/>
    <b v="1"/>
    <b v="0"/>
    <m/>
    <n v="9387.9699999999993"/>
    <n v="2671.29"/>
    <n v="0"/>
    <n v="-11.48"/>
    <n v="1"/>
    <m/>
    <s v="PT00"/>
    <n v="1"/>
    <m/>
    <n v="1866.57"/>
    <n v="0"/>
  </r>
  <r>
    <x v="0"/>
    <x v="0"/>
    <s v="PT/66"/>
    <x v="6"/>
    <x v="33"/>
    <x v="33"/>
    <n v="330044969"/>
    <m/>
    <n v="58.62"/>
    <s v="EUR"/>
    <n v="22000"/>
    <s v="EUR"/>
    <s v="Bloqueados"/>
    <n v="12047.78"/>
    <n v="8501.16"/>
    <s v="Y30"/>
    <n v="15738.6"/>
    <n v="71.5"/>
    <s v="13.01.2021 07:15:09"/>
    <n v="2"/>
    <m/>
    <b v="0"/>
    <b v="0"/>
    <b v="0"/>
    <b v="0"/>
    <b v="0"/>
    <m/>
    <n v="9387.9699999999993"/>
    <n v="2671.29"/>
    <n v="0"/>
    <n v="-11.48"/>
    <n v="1"/>
    <m/>
    <m/>
    <m/>
    <m/>
    <n v="1866.57"/>
    <n v="0"/>
  </r>
  <r>
    <x v="0"/>
    <x v="0"/>
    <s v="PT/66"/>
    <x v="6"/>
    <x v="33"/>
    <x v="33"/>
    <n v="209299176"/>
    <n v="1720"/>
    <n v="1242.79"/>
    <s v="EUR"/>
    <n v="22000"/>
    <s v="EUR"/>
    <s v="Bloqueados"/>
    <n v="12047.78"/>
    <n v="8501.16"/>
    <s v="Y30"/>
    <n v="15738.6"/>
    <n v="71.5"/>
    <s v="15.01.2025 13:24:15"/>
    <n v="2"/>
    <s v="ZPTSANTOS"/>
    <b v="0"/>
    <b v="0"/>
    <b v="0"/>
    <b v="1"/>
    <b v="0"/>
    <s v="Júlia  Santos"/>
    <n v="9387.9699999999993"/>
    <n v="2671.29"/>
    <n v="0"/>
    <n v="-11.48"/>
    <n v="1"/>
    <m/>
    <s v="PT00"/>
    <n v="1"/>
    <m/>
    <n v="1866.57"/>
    <n v="0"/>
  </r>
  <r>
    <x v="0"/>
    <x v="0"/>
    <s v="PT/66"/>
    <x v="6"/>
    <x v="33"/>
    <x v="33"/>
    <n v="209307509"/>
    <n v="1721"/>
    <n v="3290.52"/>
    <s v="EUR"/>
    <n v="22000"/>
    <s v="EUR"/>
    <s v="Bloqueados"/>
    <n v="12047.78"/>
    <n v="8501.16"/>
    <s v="Y30"/>
    <n v="15738.6"/>
    <n v="71.5"/>
    <s v="16.01.2025 19:46:49"/>
    <n v="2"/>
    <s v="ZPTSANTOS"/>
    <b v="0"/>
    <b v="0"/>
    <b v="0"/>
    <b v="1"/>
    <b v="0"/>
    <s v="Júlia  Santos"/>
    <n v="9387.9699999999993"/>
    <n v="2671.29"/>
    <n v="0"/>
    <n v="-11.48"/>
    <n v="1"/>
    <m/>
    <s v="PT00"/>
    <n v="1"/>
    <m/>
    <n v="1866.57"/>
    <n v="0"/>
  </r>
  <r>
    <x v="0"/>
    <x v="0"/>
    <s v="PT/66"/>
    <x v="6"/>
    <x v="34"/>
    <x v="34"/>
    <n v="209223993"/>
    <n v="2012"/>
    <n v="2601.92"/>
    <s v="EUR"/>
    <n v="16000"/>
    <s v="EUR"/>
    <s v="Bloqueados"/>
    <n v="30078.75"/>
    <n v="6946.38"/>
    <s v="Y30"/>
    <n v="30612.13"/>
    <n v="191.3"/>
    <s v="20.12.2024 17:12:10"/>
    <n v="2"/>
    <s v="ZPTALVESP"/>
    <b v="1"/>
    <b v="0"/>
    <b v="0"/>
    <b v="0"/>
    <b v="0"/>
    <s v="Patrícia  Alves"/>
    <n v="18250.79"/>
    <n v="19007.919999999998"/>
    <n v="-1317.18"/>
    <n v="-5862.78"/>
    <n v="1"/>
    <m/>
    <s v="PT00"/>
    <n v="1"/>
    <m/>
    <n v="162.24"/>
    <n v="0"/>
  </r>
  <r>
    <x v="0"/>
    <x v="0"/>
    <s v="PT/66"/>
    <x v="6"/>
    <x v="35"/>
    <x v="35"/>
    <n v="209313208"/>
    <n v="25011701"/>
    <n v="2392.09"/>
    <s v="EUR"/>
    <n v="61000"/>
    <s v="EUR"/>
    <s v="Bloqueados"/>
    <n v="27169.87"/>
    <n v="37542.910000000003"/>
    <s v="Y30"/>
    <n v="31423.57"/>
    <n v="51.5"/>
    <s v="17.01.2025 19:55:22"/>
    <n v="2"/>
    <s v="ZPTSANTOS"/>
    <b v="0"/>
    <b v="0"/>
    <b v="0"/>
    <b v="1"/>
    <b v="0"/>
    <s v="Júlia  Santos"/>
    <n v="7557.66"/>
    <n v="7882.65"/>
    <n v="11592.35"/>
    <n v="137.21"/>
    <n v="1"/>
    <m/>
    <s v="PT00"/>
    <n v="1"/>
    <m/>
    <n v="0"/>
    <n v="0"/>
  </r>
  <r>
    <x v="0"/>
    <x v="0"/>
    <s v="PT/66"/>
    <x v="6"/>
    <x v="36"/>
    <x v="36"/>
    <n v="209233141"/>
    <n v="26122024"/>
    <n v="12.08"/>
    <s v="EUR"/>
    <n v="71000"/>
    <s v="EUR"/>
    <s v="Bloqueados"/>
    <n v="15341.59"/>
    <n v="3514.6"/>
    <s v="Y30"/>
    <n v="17290.259999999998"/>
    <n v="24.4"/>
    <s v="18.01.2025 01:54:14"/>
    <n v="2"/>
    <m/>
    <b v="0"/>
    <b v="0"/>
    <b v="0"/>
    <b v="1"/>
    <b v="0"/>
    <m/>
    <n v="11500.81"/>
    <n v="123.52"/>
    <n v="0"/>
    <n v="3717.26"/>
    <n v="1"/>
    <m/>
    <s v="PT00"/>
    <n v="1"/>
    <m/>
    <n v="0"/>
    <n v="0"/>
  </r>
  <r>
    <x v="0"/>
    <x v="0"/>
    <s v="PT/66"/>
    <x v="6"/>
    <x v="36"/>
    <x v="36"/>
    <n v="209307554"/>
    <n v="14012025"/>
    <n v="2736.66"/>
    <s v="EUR"/>
    <n v="71000"/>
    <s v="EUR"/>
    <s v="Bloqueados"/>
    <n v="15341.59"/>
    <n v="3514.6"/>
    <s v="Y30"/>
    <n v="17290.259999999998"/>
    <n v="24.4"/>
    <s v="16.01.2025 20:14:16"/>
    <n v="2"/>
    <s v="ZPTSANTOS"/>
    <b v="0"/>
    <b v="0"/>
    <b v="0"/>
    <b v="1"/>
    <b v="0"/>
    <s v="Júlia  Santos"/>
    <n v="11500.81"/>
    <n v="123.52"/>
    <n v="0"/>
    <n v="3717.26"/>
    <n v="1"/>
    <m/>
    <s v="PT00"/>
    <n v="1"/>
    <m/>
    <n v="0"/>
    <n v="0"/>
  </r>
  <r>
    <x v="0"/>
    <x v="0"/>
    <s v="PT/66"/>
    <x v="6"/>
    <x v="37"/>
    <x v="37"/>
    <n v="209181174"/>
    <s v="12.12.2024"/>
    <n v="1168.19"/>
    <s v="EUR"/>
    <n v="107000"/>
    <s v="EUR"/>
    <s v="Bloqueados"/>
    <n v="86174.63"/>
    <n v="11449.3"/>
    <s v="Y30"/>
    <n v="94956.33"/>
    <n v="88.7"/>
    <s v="18.01.2025 01:08:28"/>
    <n v="2"/>
    <m/>
    <b v="0"/>
    <b v="0"/>
    <b v="0"/>
    <b v="1"/>
    <b v="0"/>
    <m/>
    <n v="20120.91"/>
    <n v="49858.47"/>
    <n v="51946.85"/>
    <n v="-35751.599999999999"/>
    <n v="2"/>
    <m/>
    <s v="PT00"/>
    <n v="1"/>
    <m/>
    <n v="1999.96"/>
    <n v="0"/>
  </r>
  <r>
    <x v="0"/>
    <x v="0"/>
    <s v="PT/66"/>
    <x v="6"/>
    <x v="37"/>
    <x v="37"/>
    <n v="209234478"/>
    <s v="30-12-24"/>
    <n v="2329.4299999999998"/>
    <s v="EUR"/>
    <n v="107000"/>
    <s v="EUR"/>
    <s v="Bloqueados"/>
    <n v="86174.63"/>
    <n v="11449.3"/>
    <s v="Y30"/>
    <n v="94956.33"/>
    <n v="88.7"/>
    <s v="18.01.2025 01:56:31"/>
    <n v="2"/>
    <m/>
    <b v="0"/>
    <b v="0"/>
    <b v="0"/>
    <b v="1"/>
    <b v="0"/>
    <m/>
    <n v="20120.91"/>
    <n v="49858.47"/>
    <n v="51946.85"/>
    <n v="-35751.599999999999"/>
    <n v="2"/>
    <m/>
    <s v="PT00"/>
    <n v="1"/>
    <m/>
    <n v="1999.96"/>
    <n v="0"/>
  </r>
  <r>
    <x v="0"/>
    <x v="0"/>
    <s v="PT/66"/>
    <x v="6"/>
    <x v="37"/>
    <x v="37"/>
    <n v="209107694"/>
    <s v="29.11.2024"/>
    <n v="2197.64"/>
    <s v="EUR"/>
    <n v="107000"/>
    <s v="EUR"/>
    <s v="Bloqueados"/>
    <n v="86174.63"/>
    <n v="11449.3"/>
    <s v="Y30"/>
    <n v="94956.33"/>
    <n v="88.7"/>
    <s v="02.12.2024 03:12:58"/>
    <n v="2"/>
    <s v="ZPTALVESP"/>
    <b v="0"/>
    <b v="0"/>
    <b v="0"/>
    <b v="1"/>
    <b v="0"/>
    <s v="Patrícia  Alves"/>
    <n v="20120.91"/>
    <n v="49858.47"/>
    <n v="51946.85"/>
    <n v="-35751.599999999999"/>
    <n v="2"/>
    <m/>
    <s v="PT00"/>
    <n v="1"/>
    <m/>
    <n v="1999.96"/>
    <n v="0"/>
  </r>
  <r>
    <x v="0"/>
    <x v="0"/>
    <s v="PT/66"/>
    <x v="6"/>
    <x v="37"/>
    <x v="37"/>
    <n v="209119775"/>
    <s v="02.12.2024"/>
    <n v="5195.7"/>
    <s v="EUR"/>
    <n v="107000"/>
    <s v="EUR"/>
    <s v="Bloqueados"/>
    <n v="86174.63"/>
    <n v="11449.3"/>
    <s v="Y30"/>
    <n v="94956.33"/>
    <n v="88.7"/>
    <s v="02.12.2024 12:57:04"/>
    <n v="2"/>
    <s v="ZPTALVESP"/>
    <b v="0"/>
    <b v="0"/>
    <b v="0"/>
    <b v="1"/>
    <b v="0"/>
    <s v="Patrícia  Alves"/>
    <n v="20120.91"/>
    <n v="49858.47"/>
    <n v="51946.85"/>
    <n v="-35751.599999999999"/>
    <n v="2"/>
    <m/>
    <s v="PT00"/>
    <n v="1"/>
    <m/>
    <n v="1999.96"/>
    <n v="0"/>
  </r>
  <r>
    <x v="0"/>
    <x v="0"/>
    <s v="PT/66"/>
    <x v="6"/>
    <x v="38"/>
    <x v="38"/>
    <n v="209317487"/>
    <d v="2025-02-01T00:00:00"/>
    <n v="2189.5700000000002"/>
    <s v="EUR"/>
    <n v="25000"/>
    <s v="EUR"/>
    <s v="Bloqueados"/>
    <n v="3243.58"/>
    <n v="3425.68"/>
    <s v="Y30"/>
    <n v="4927.97"/>
    <n v="19.7"/>
    <s v="20.01.2025 10:09:39"/>
    <n v="2"/>
    <s v="ZPTSANTOS"/>
    <b v="0"/>
    <b v="0"/>
    <b v="0"/>
    <b v="1"/>
    <b v="0"/>
    <s v="Júlia  Santos"/>
    <n v="3146.61"/>
    <n v="10.87"/>
    <n v="0"/>
    <n v="86.1"/>
    <n v="2"/>
    <m/>
    <s v="PT01"/>
    <n v="1"/>
    <m/>
    <n v="0"/>
    <n v="0"/>
  </r>
  <r>
    <x v="0"/>
    <x v="0"/>
    <s v="PT/66"/>
    <x v="6"/>
    <x v="39"/>
    <x v="39"/>
    <n v="209190097"/>
    <d v="2024-12-13T00:00:00"/>
    <n v="632.58000000000004"/>
    <s v="EUR"/>
    <n v="11000"/>
    <s v="EUR"/>
    <s v="Bloqueados"/>
    <n v="9708.8700000000008"/>
    <n v="7246.99"/>
    <s v="Y30"/>
    <n v="14642.37"/>
    <n v="133.1"/>
    <s v="13.12.2024 17:45:20"/>
    <n v="2"/>
    <s v="ZPTSANTOS"/>
    <b v="1"/>
    <b v="0"/>
    <b v="0"/>
    <b v="1"/>
    <b v="0"/>
    <s v="Júlia  Santos"/>
    <n v="6151.4"/>
    <n v="337.54"/>
    <n v="3133.83"/>
    <n v="86.1"/>
    <n v="1"/>
    <m/>
    <s v="PT00"/>
    <n v="1"/>
    <m/>
    <n v="0"/>
    <n v="0"/>
  </r>
  <r>
    <x v="0"/>
    <x v="0"/>
    <s v="PT/66"/>
    <x v="6"/>
    <x v="40"/>
    <x v="40"/>
    <n v="209261476"/>
    <s v="2025/01"/>
    <n v="1230.3499999999999"/>
    <s v="EUR"/>
    <n v="20000"/>
    <s v="EUR"/>
    <s v="Bloqueados"/>
    <n v="2662.18"/>
    <n v="10630.3"/>
    <s v="Y30"/>
    <n v="10040.23"/>
    <n v="50.2"/>
    <s v="08.01.2025 10:57:55"/>
    <n v="2"/>
    <s v="ZPTSANTOS"/>
    <b v="0"/>
    <b v="0"/>
    <b v="0"/>
    <b v="1"/>
    <b v="0"/>
    <s v="Júlia  Santos"/>
    <n v="2589.83"/>
    <n v="16.02"/>
    <n v="-78.97"/>
    <n v="135.30000000000001"/>
    <n v="0"/>
    <m/>
    <s v="PT00"/>
    <n v="1"/>
    <m/>
    <n v="594.97"/>
    <n v="0"/>
  </r>
  <r>
    <x v="0"/>
    <x v="0"/>
    <s v="PT/66"/>
    <x v="6"/>
    <x v="40"/>
    <x v="40"/>
    <n v="209312227"/>
    <s v="2025/02"/>
    <n v="1098.56"/>
    <s v="EUR"/>
    <n v="20000"/>
    <s v="EUR"/>
    <s v="Bloqueados"/>
    <n v="2662.18"/>
    <n v="10630.3"/>
    <s v="Y30"/>
    <n v="10040.23"/>
    <n v="50.2"/>
    <s v="17.01.2025 16:18:15"/>
    <n v="2"/>
    <s v="ZPTSANTOS"/>
    <b v="0"/>
    <b v="0"/>
    <b v="0"/>
    <b v="1"/>
    <b v="0"/>
    <s v="Júlia  Santos"/>
    <n v="2589.83"/>
    <n v="16.02"/>
    <n v="-78.97"/>
    <n v="135.30000000000001"/>
    <n v="0"/>
    <m/>
    <s v="PT00"/>
    <n v="1"/>
    <m/>
    <n v="594.97"/>
    <n v="0"/>
  </r>
  <r>
    <x v="0"/>
    <x v="0"/>
    <s v="PT/66"/>
    <x v="6"/>
    <x v="41"/>
    <x v="41"/>
    <n v="209305722"/>
    <d v="2025-02-01T00:00:00"/>
    <n v="2140.9499999999998"/>
    <s v="EUR"/>
    <n v="25000"/>
    <s v="EUR"/>
    <s v="Bloqueados"/>
    <n v="36861.620000000003"/>
    <n v="13962.01"/>
    <s v="Y30"/>
    <n v="39305.08"/>
    <n v="157.19999999999999"/>
    <s v="16.01.2025 13:57:01"/>
    <m/>
    <s v="ZPTSANTOS"/>
    <b v="1"/>
    <b v="0"/>
    <b v="0"/>
    <b v="1"/>
    <b v="0"/>
    <s v="Júlia  Santos"/>
    <n v="8685.7999999999993"/>
    <n v="461.09"/>
    <n v="8580.9599999999991"/>
    <n v="19133.77"/>
    <n v="0"/>
    <m/>
    <s v="PT00"/>
    <n v="1"/>
    <m/>
    <n v="0"/>
    <n v="0"/>
  </r>
  <r>
    <x v="0"/>
    <x v="0"/>
    <s v="PT/67"/>
    <x v="7"/>
    <x v="42"/>
    <x v="42"/>
    <n v="209232740"/>
    <s v="27-12"/>
    <n v="1952.86"/>
    <s v="EUR"/>
    <n v="31000"/>
    <s v="EUR"/>
    <s v="Bloqueados"/>
    <n v="2242.42"/>
    <n v="6092.75"/>
    <s v="Y30"/>
    <n v="8048.84"/>
    <n v="26"/>
    <s v="27.12.2024 19:57:29"/>
    <n v="2"/>
    <s v="ZPTALVESP"/>
    <b v="0"/>
    <b v="0"/>
    <b v="0"/>
    <b v="1"/>
    <b v="0"/>
    <s v="Patrícia  Alves"/>
    <n v="2152.21"/>
    <n v="59.46"/>
    <n v="0"/>
    <n v="30.75"/>
    <n v="1"/>
    <m/>
    <s v="PT00"/>
    <n v="1"/>
    <m/>
    <n v="4933.76"/>
    <n v="0"/>
  </r>
  <r>
    <x v="0"/>
    <x v="0"/>
    <s v="PT/67"/>
    <x v="7"/>
    <x v="42"/>
    <x v="42"/>
    <n v="209312988"/>
    <s v="15-01-25"/>
    <n v="1206.79"/>
    <s v="EUR"/>
    <n v="31000"/>
    <s v="EUR"/>
    <s v="Bloqueados"/>
    <n v="2242.42"/>
    <n v="6092.75"/>
    <s v="Y30"/>
    <n v="8048.84"/>
    <n v="26"/>
    <s v="17.01.2025 18:40:36"/>
    <n v="2"/>
    <s v="ZPTSANTOS"/>
    <b v="0"/>
    <b v="0"/>
    <b v="0"/>
    <b v="1"/>
    <b v="0"/>
    <s v="Júlia  Santos"/>
    <n v="2152.21"/>
    <n v="59.46"/>
    <n v="0"/>
    <n v="30.75"/>
    <n v="1"/>
    <m/>
    <s v="PT01"/>
    <n v="1"/>
    <m/>
    <n v="4933.76"/>
    <n v="0"/>
  </r>
  <r>
    <x v="0"/>
    <x v="0"/>
    <s v="PT/67"/>
    <x v="7"/>
    <x v="43"/>
    <x v="43"/>
    <n v="209231119"/>
    <n v="25"/>
    <n v="3629.87"/>
    <s v="EUR"/>
    <n v="26000"/>
    <s v="EUR"/>
    <s v="Bloqueados"/>
    <n v="56339.58"/>
    <n v="3116.3"/>
    <s v="Y30"/>
    <n v="59391.26"/>
    <n v="228.4"/>
    <s v="18.01.2025 01:48:15"/>
    <n v="2"/>
    <m/>
    <b v="1"/>
    <b v="0"/>
    <b v="0"/>
    <b v="1"/>
    <b v="0"/>
    <m/>
    <n v="8458.5300000000007"/>
    <n v="13777.11"/>
    <n v="4751.16"/>
    <n v="29352.78"/>
    <n v="1"/>
    <m/>
    <s v="PT00"/>
    <n v="1"/>
    <m/>
    <n v="0"/>
    <n v="0"/>
  </r>
  <r>
    <x v="0"/>
    <x v="0"/>
    <s v="PT/67"/>
    <x v="7"/>
    <x v="43"/>
    <x v="43"/>
    <n v="209088343"/>
    <n v="23"/>
    <n v="3498.77"/>
    <s v="EUR"/>
    <n v="26000"/>
    <s v="EUR"/>
    <s v="Bloqueados"/>
    <n v="56339.58"/>
    <n v="3116.3"/>
    <s v="Y30"/>
    <n v="59391.26"/>
    <n v="228.4"/>
    <s v="26.11.2024 19:01:49"/>
    <n v="2"/>
    <s v="ZPTSANTOS"/>
    <b v="1"/>
    <b v="0"/>
    <b v="0"/>
    <b v="0"/>
    <b v="0"/>
    <s v="Júlia  Santos"/>
    <n v="8458.5300000000007"/>
    <n v="13777.11"/>
    <n v="4751.16"/>
    <n v="29352.78"/>
    <n v="1"/>
    <m/>
    <s v="PT00"/>
    <n v="1"/>
    <m/>
    <n v="0"/>
    <n v="0"/>
  </r>
  <r>
    <x v="0"/>
    <x v="0"/>
    <s v="PT/67"/>
    <x v="7"/>
    <x v="44"/>
    <x v="44"/>
    <n v="209135299"/>
    <d v="2024-03-12T00:00:00"/>
    <n v="5426.6"/>
    <s v="EUR"/>
    <n v="26000"/>
    <s v="EUR"/>
    <s v="Bloqueados"/>
    <n v="43705.16"/>
    <n v="11523.42"/>
    <s v="Y30"/>
    <n v="47901.02"/>
    <n v="184.2"/>
    <s v="04.12.2024 14:02:21"/>
    <n v="2"/>
    <s v="ZPTSANTOS"/>
    <b v="1"/>
    <b v="0"/>
    <b v="0"/>
    <b v="1"/>
    <b v="0"/>
    <s v="Júlia  Santos"/>
    <n v="10986.14"/>
    <n v="251"/>
    <n v="-1105.27"/>
    <n v="33573.29"/>
    <n v="1"/>
    <m/>
    <s v="PT00"/>
    <n v="1"/>
    <m/>
    <n v="2159.27"/>
    <n v="0"/>
  </r>
  <r>
    <x v="0"/>
    <x v="0"/>
    <s v="PT/67"/>
    <x v="7"/>
    <x v="44"/>
    <x v="44"/>
    <n v="209166826"/>
    <d v="2024-10-12T00:00:00"/>
    <n v="1278.44"/>
    <s v="EUR"/>
    <n v="26000"/>
    <s v="EUR"/>
    <s v="Bloqueados"/>
    <n v="43705.16"/>
    <n v="11523.42"/>
    <s v="Y30"/>
    <n v="47901.02"/>
    <n v="184.2"/>
    <s v="10.12.2024 14:06:51"/>
    <n v="2"/>
    <s v="ZPTSANTOS"/>
    <b v="1"/>
    <b v="0"/>
    <b v="0"/>
    <b v="1"/>
    <b v="0"/>
    <s v="Júlia  Santos"/>
    <n v="10986.14"/>
    <n v="251"/>
    <n v="-1105.27"/>
    <n v="33573.29"/>
    <n v="1"/>
    <m/>
    <s v="PT00"/>
    <n v="1"/>
    <m/>
    <n v="2159.27"/>
    <n v="0"/>
  </r>
  <r>
    <x v="0"/>
    <x v="0"/>
    <s v="PT/67"/>
    <x v="7"/>
    <x v="44"/>
    <x v="44"/>
    <n v="209232797"/>
    <s v="28/12/24"/>
    <n v="1281.9000000000001"/>
    <s v="EUR"/>
    <n v="26000"/>
    <s v="EUR"/>
    <s v="Bloqueados"/>
    <n v="43705.16"/>
    <n v="11523.42"/>
    <s v="Y30"/>
    <n v="47901.02"/>
    <n v="184.2"/>
    <s v="27.12.2024 21:24:19"/>
    <n v="2"/>
    <s v="ZPTALVESP"/>
    <b v="1"/>
    <b v="0"/>
    <b v="0"/>
    <b v="1"/>
    <b v="0"/>
    <s v="Patrícia  Alves"/>
    <n v="10986.14"/>
    <n v="251"/>
    <n v="-1105.27"/>
    <n v="33573.29"/>
    <n v="1"/>
    <m/>
    <s v="PT00"/>
    <n v="1"/>
    <m/>
    <n v="2159.27"/>
    <n v="0"/>
  </r>
  <r>
    <x v="0"/>
    <x v="0"/>
    <s v="PT/67"/>
    <x v="7"/>
    <x v="45"/>
    <x v="45"/>
    <n v="209307480"/>
    <s v="16/01/2025"/>
    <n v="9519.74"/>
    <s v="EUR"/>
    <n v="51000"/>
    <s v="EUR"/>
    <s v="Bloqueados"/>
    <n v="5520.76"/>
    <n v="23444.27"/>
    <s v="Y30"/>
    <n v="12821.09"/>
    <n v="25.1"/>
    <s v="16.01.2025 19:30:56"/>
    <n v="2"/>
    <s v="ZPTSANTOS"/>
    <b v="0"/>
    <b v="0"/>
    <b v="0"/>
    <b v="1"/>
    <b v="0"/>
    <s v="Júlia  Santos"/>
    <n v="5520.76"/>
    <n v="977.05"/>
    <n v="-977.05"/>
    <n v="0"/>
    <n v="1"/>
    <m/>
    <s v="PT00"/>
    <n v="1"/>
    <m/>
    <n v="0"/>
    <n v="0"/>
  </r>
  <r>
    <x v="0"/>
    <x v="0"/>
    <s v="PT/68"/>
    <x v="8"/>
    <x v="46"/>
    <x v="46"/>
    <n v="209290612"/>
    <d v="2025-03-01T00:00:00"/>
    <n v="482.39"/>
    <s v="EUR"/>
    <n v="26000"/>
    <s v="EUR"/>
    <s v="Bloqueados"/>
    <n v="16323.11"/>
    <n v="12969.81"/>
    <s v="Y30"/>
    <n v="18061.98"/>
    <n v="69.5"/>
    <s v="18.01.2025 02:56:02"/>
    <n v="2"/>
    <m/>
    <b v="0"/>
    <b v="0"/>
    <b v="0"/>
    <b v="1"/>
    <b v="0"/>
    <m/>
    <n v="5471.61"/>
    <n v="0"/>
    <n v="0"/>
    <n v="10851.5"/>
    <n v="1"/>
    <m/>
    <s v="PT00"/>
    <n v="1"/>
    <m/>
    <n v="1439.65"/>
    <n v="0"/>
  </r>
  <r>
    <x v="0"/>
    <x v="0"/>
    <s v="PT/68"/>
    <x v="8"/>
    <x v="46"/>
    <x v="46"/>
    <n v="209117764"/>
    <d v="2025-01-12T00:00:00"/>
    <n v="2358.7800000000002"/>
    <s v="EUR"/>
    <n v="26000"/>
    <s v="EUR"/>
    <s v="Bloqueados"/>
    <n v="16323.11"/>
    <n v="12969.81"/>
    <s v="Y30"/>
    <n v="18061.98"/>
    <n v="69.5"/>
    <s v="02.12.2024 10:23:11"/>
    <n v="2"/>
    <s v="ZPTALVESP"/>
    <b v="0"/>
    <b v="0"/>
    <b v="0"/>
    <b v="1"/>
    <b v="0"/>
    <s v="Patrícia  Alves"/>
    <n v="5471.61"/>
    <n v="0"/>
    <n v="0"/>
    <n v="10851.5"/>
    <n v="1"/>
    <m/>
    <s v="PT00"/>
    <n v="1"/>
    <m/>
    <n v="1439.65"/>
    <n v="0"/>
  </r>
  <r>
    <x v="0"/>
    <x v="0"/>
    <s v="PT/68"/>
    <x v="8"/>
    <x v="46"/>
    <x v="46"/>
    <n v="209312405"/>
    <d v="2025-04-01T00:00:00"/>
    <n v="1974.39"/>
    <s v="EUR"/>
    <n v="26000"/>
    <s v="EUR"/>
    <s v="Bloqueados"/>
    <n v="16323.11"/>
    <n v="12969.81"/>
    <s v="Y30"/>
    <n v="18061.98"/>
    <n v="69.5"/>
    <s v="17.01.2025 16:44:44"/>
    <n v="2"/>
    <s v="ZPTSANTOS"/>
    <b v="0"/>
    <b v="0"/>
    <b v="0"/>
    <b v="1"/>
    <b v="0"/>
    <s v="Júlia  Santos"/>
    <n v="5471.61"/>
    <n v="0"/>
    <n v="0"/>
    <n v="10851.5"/>
    <n v="1"/>
    <m/>
    <s v="PT00"/>
    <n v="1"/>
    <m/>
    <n v="1439.65"/>
    <n v="0"/>
  </r>
  <r>
    <x v="0"/>
    <x v="0"/>
    <s v="PT/68"/>
    <x v="8"/>
    <x v="47"/>
    <x v="47"/>
    <n v="208893107"/>
    <n v="2310"/>
    <n v="142.05000000000001"/>
    <s v="EUR"/>
    <n v="10000"/>
    <s v="EUR"/>
    <s v="Bloqueados"/>
    <n v="18510.2"/>
    <n v="55.35"/>
    <s v="Y30"/>
    <n v="18565.55"/>
    <n v="185.7"/>
    <s v="17.12.2024 00:30:34"/>
    <n v="2"/>
    <m/>
    <b v="1"/>
    <b v="0"/>
    <b v="0"/>
    <b v="1"/>
    <b v="0"/>
    <m/>
    <n v="1201.0899999999999"/>
    <n v="2112.66"/>
    <n v="-3.1"/>
    <n v="15199.55"/>
    <n v="1"/>
    <m/>
    <s v="PT00"/>
    <n v="1"/>
    <m/>
    <n v="0"/>
    <n v="0"/>
  </r>
  <r>
    <x v="0"/>
    <x v="0"/>
    <s v="PT/68"/>
    <x v="8"/>
    <x v="47"/>
    <x v="47"/>
    <n v="209229453"/>
    <n v="2412"/>
    <n v="1148.08"/>
    <s v="EUR"/>
    <n v="10000"/>
    <s v="EUR"/>
    <s v="Bloqueados"/>
    <n v="18510.2"/>
    <n v="55.35"/>
    <s v="Y30"/>
    <n v="18565.55"/>
    <n v="185.7"/>
    <s v="24.12.2024 11:43:21"/>
    <n v="2"/>
    <m/>
    <b v="1"/>
    <b v="0"/>
    <b v="0"/>
    <b v="1"/>
    <b v="0"/>
    <m/>
    <n v="1201.0899999999999"/>
    <n v="2112.66"/>
    <n v="-3.1"/>
    <n v="15199.55"/>
    <n v="1"/>
    <m/>
    <s v="PT00"/>
    <n v="1"/>
    <m/>
    <n v="0"/>
    <n v="0"/>
  </r>
  <r>
    <x v="0"/>
    <x v="0"/>
    <s v="PT/68"/>
    <x v="8"/>
    <x v="47"/>
    <x v="47"/>
    <n v="209251710"/>
    <n v="60125"/>
    <n v="1261.0999999999999"/>
    <s v="EUR"/>
    <n v="10000"/>
    <s v="EUR"/>
    <s v="Bloqueados"/>
    <n v="18510.2"/>
    <n v="55.35"/>
    <s v="Y30"/>
    <n v="18565.55"/>
    <n v="185.7"/>
    <s v="06.01.2025 17:42:30"/>
    <n v="2"/>
    <m/>
    <b v="1"/>
    <b v="0"/>
    <b v="0"/>
    <b v="1"/>
    <b v="0"/>
    <m/>
    <n v="1201.0899999999999"/>
    <n v="2112.66"/>
    <n v="-3.1"/>
    <n v="15199.55"/>
    <n v="1"/>
    <m/>
    <s v="PT00"/>
    <n v="1"/>
    <m/>
    <n v="0"/>
    <n v="0"/>
  </r>
  <r>
    <x v="0"/>
    <x v="0"/>
    <s v="PT/68"/>
    <x v="8"/>
    <x v="48"/>
    <x v="48"/>
    <n v="209233114"/>
    <n v="164"/>
    <n v="6.81"/>
    <s v="EUR"/>
    <n v="23000"/>
    <s v="EUR"/>
    <s v="Bloqueados"/>
    <n v="14803.45"/>
    <n v="3075.07"/>
    <s v="Y30"/>
    <n v="15528.89"/>
    <n v="67.5"/>
    <s v="18.01.2025 01:54:05"/>
    <n v="2"/>
    <m/>
    <b v="0"/>
    <b v="0"/>
    <b v="0"/>
    <b v="1"/>
    <b v="0"/>
    <m/>
    <n v="14085.91"/>
    <n v="-151.78"/>
    <n v="0"/>
    <n v="869.32"/>
    <n v="1"/>
    <m/>
    <s v="PT00"/>
    <n v="1"/>
    <m/>
    <n v="98.91"/>
    <n v="0"/>
  </r>
  <r>
    <x v="0"/>
    <x v="0"/>
    <s v="PT/68"/>
    <x v="8"/>
    <x v="48"/>
    <x v="48"/>
    <n v="209244322"/>
    <n v="165"/>
    <n v="1700.68"/>
    <s v="EUR"/>
    <n v="23000"/>
    <s v="EUR"/>
    <s v="Bloqueados"/>
    <n v="14803.45"/>
    <n v="3075.07"/>
    <s v="Y30"/>
    <n v="15528.89"/>
    <n v="67.5"/>
    <s v="18.01.2025 02:11:18"/>
    <n v="2"/>
    <m/>
    <b v="0"/>
    <b v="0"/>
    <b v="0"/>
    <b v="1"/>
    <b v="0"/>
    <m/>
    <n v="14085.91"/>
    <n v="-151.78"/>
    <n v="0"/>
    <n v="869.32"/>
    <n v="1"/>
    <m/>
    <s v="PT00"/>
    <n v="1"/>
    <m/>
    <n v="98.91"/>
    <n v="0"/>
  </r>
  <r>
    <x v="0"/>
    <x v="0"/>
    <s v="PT/68"/>
    <x v="8"/>
    <x v="48"/>
    <x v="48"/>
    <n v="209319783"/>
    <n v="172"/>
    <n v="230.18"/>
    <s v="EUR"/>
    <n v="23000"/>
    <s v="EUR"/>
    <s v="Bloqueados"/>
    <n v="14803.45"/>
    <n v="3075.07"/>
    <s v="Y30"/>
    <n v="15528.89"/>
    <n v="67.5"/>
    <s v="20.01.2025 13:38:55"/>
    <n v="2"/>
    <m/>
    <b v="0"/>
    <b v="0"/>
    <b v="0"/>
    <b v="1"/>
    <b v="0"/>
    <m/>
    <n v="14085.91"/>
    <n v="-151.78"/>
    <n v="0"/>
    <n v="869.32"/>
    <n v="1"/>
    <m/>
    <s v="PT00"/>
    <n v="1"/>
    <m/>
    <n v="98.91"/>
    <n v="0"/>
  </r>
  <r>
    <x v="0"/>
    <x v="0"/>
    <s v="PT/68"/>
    <x v="8"/>
    <x v="48"/>
    <x v="48"/>
    <n v="209307144"/>
    <n v="170"/>
    <n v="2679.53"/>
    <s v="EUR"/>
    <n v="23000"/>
    <s v="EUR"/>
    <s v="Bloqueados"/>
    <n v="14803.45"/>
    <n v="3075.07"/>
    <s v="Y30"/>
    <n v="15528.89"/>
    <n v="67.5"/>
    <s v="16.01.2025 17:34:11"/>
    <n v="2"/>
    <s v="ZPTSANTOS"/>
    <b v="0"/>
    <b v="0"/>
    <b v="0"/>
    <b v="1"/>
    <b v="0"/>
    <s v="Júlia  Santos"/>
    <n v="14085.91"/>
    <n v="-151.78"/>
    <n v="0"/>
    <n v="869.32"/>
    <n v="1"/>
    <m/>
    <s v="PT00"/>
    <n v="1"/>
    <m/>
    <n v="98.91"/>
    <n v="0"/>
  </r>
  <r>
    <x v="0"/>
    <x v="0"/>
    <s v="PT/68"/>
    <x v="8"/>
    <x v="49"/>
    <x v="49"/>
    <n v="203474381"/>
    <s v="SHOPSYSTEM"/>
    <n v="11137.39"/>
    <s v="EUR"/>
    <n v="129000"/>
    <s v="EUR"/>
    <s v="Bloqueados"/>
    <n v="84959.51"/>
    <n v="91039.15"/>
    <s v="Y30"/>
    <n v="175998.66"/>
    <n v="136.4"/>
    <s v="09.12.2024 03:03:02"/>
    <n v="2"/>
    <m/>
    <b v="1"/>
    <b v="0"/>
    <b v="0"/>
    <b v="1"/>
    <b v="0"/>
    <m/>
    <n v="44429.52"/>
    <n v="21217.58"/>
    <n v="2864.81"/>
    <n v="16447.599999999999"/>
    <n v="1"/>
    <m/>
    <m/>
    <n v="1"/>
    <m/>
    <n v="0"/>
    <n v="0"/>
  </r>
  <r>
    <x v="0"/>
    <x v="0"/>
    <s v="PT/68"/>
    <x v="8"/>
    <x v="49"/>
    <x v="49"/>
    <n v="208770488"/>
    <n v="240127"/>
    <n v="4152.97"/>
    <s v="EUR"/>
    <n v="129000"/>
    <s v="EUR"/>
    <s v="Bloqueados"/>
    <n v="84959.51"/>
    <n v="91039.15"/>
    <s v="Y30"/>
    <n v="175998.66"/>
    <n v="136.4"/>
    <s v="10.12.2024 00:16:25"/>
    <n v="2"/>
    <m/>
    <b v="1"/>
    <b v="0"/>
    <b v="0"/>
    <b v="1"/>
    <b v="0"/>
    <m/>
    <n v="44429.52"/>
    <n v="21217.58"/>
    <n v="2864.81"/>
    <n v="16447.599999999999"/>
    <n v="1"/>
    <m/>
    <s v="PT01"/>
    <n v="1"/>
    <m/>
    <n v="0"/>
    <n v="0"/>
  </r>
  <r>
    <x v="0"/>
    <x v="0"/>
    <s v="PT/68"/>
    <x v="8"/>
    <x v="49"/>
    <x v="49"/>
    <n v="208845610"/>
    <s v="INP SETEMBRO 2024"/>
    <n v="1047.4000000000001"/>
    <s v="EUR"/>
    <n v="129000"/>
    <s v="EUR"/>
    <s v="Bloqueados"/>
    <n v="84959.51"/>
    <n v="91039.15"/>
    <s v="Y30"/>
    <n v="175998.66"/>
    <n v="136.4"/>
    <s v="10.12.2024 00:28:36"/>
    <n v="2"/>
    <m/>
    <b v="1"/>
    <b v="0"/>
    <b v="0"/>
    <b v="1"/>
    <b v="0"/>
    <m/>
    <n v="44429.52"/>
    <n v="21217.58"/>
    <n v="2864.81"/>
    <n v="16447.599999999999"/>
    <n v="1"/>
    <m/>
    <m/>
    <n v="1"/>
    <m/>
    <n v="0"/>
    <n v="0"/>
  </r>
  <r>
    <x v="0"/>
    <x v="0"/>
    <s v="PT/68"/>
    <x v="8"/>
    <x v="49"/>
    <x v="49"/>
    <n v="209202597"/>
    <n v="240180"/>
    <n v="8430.9599999999991"/>
    <s v="EUR"/>
    <n v="129000"/>
    <s v="EUR"/>
    <s v="Bloqueados"/>
    <n v="84959.51"/>
    <n v="91039.15"/>
    <s v="Y30"/>
    <n v="175998.66"/>
    <n v="136.4"/>
    <s v="16.12.2024 23:20:29"/>
    <n v="2"/>
    <m/>
    <b v="1"/>
    <b v="0"/>
    <b v="0"/>
    <b v="1"/>
    <b v="0"/>
    <m/>
    <n v="44429.52"/>
    <n v="21217.58"/>
    <n v="2864.81"/>
    <n v="16447.599999999999"/>
    <n v="1"/>
    <m/>
    <s v="PT00"/>
    <n v="1"/>
    <m/>
    <n v="0"/>
    <n v="0"/>
  </r>
  <r>
    <x v="0"/>
    <x v="0"/>
    <s v="PT/68"/>
    <x v="8"/>
    <x v="49"/>
    <x v="49"/>
    <n v="207784335"/>
    <n v="240052"/>
    <n v="2.1800000000000002"/>
    <s v="EUR"/>
    <n v="129000"/>
    <s v="EUR"/>
    <s v="Bloqueados"/>
    <n v="84959.51"/>
    <n v="91039.15"/>
    <s v="Y30"/>
    <n v="175998.66"/>
    <n v="136.4"/>
    <s v="30.12.2024 03:06:40"/>
    <n v="2"/>
    <m/>
    <b v="1"/>
    <b v="0"/>
    <b v="0"/>
    <b v="1"/>
    <b v="0"/>
    <m/>
    <n v="44429.52"/>
    <n v="21217.58"/>
    <n v="2864.81"/>
    <n v="16447.599999999999"/>
    <n v="1"/>
    <m/>
    <s v="PT00"/>
    <n v="1"/>
    <m/>
    <n v="0"/>
    <n v="0"/>
  </r>
  <r>
    <x v="0"/>
    <x v="0"/>
    <s v="PT/68"/>
    <x v="8"/>
    <x v="49"/>
    <x v="49"/>
    <n v="209220448"/>
    <n v="240188"/>
    <n v="236.41"/>
    <s v="EUR"/>
    <n v="129000"/>
    <s v="EUR"/>
    <s v="Bloqueados"/>
    <n v="84959.51"/>
    <n v="91039.15"/>
    <s v="Y30"/>
    <n v="175998.66"/>
    <n v="136.4"/>
    <s v="31.12.2024 01:32:29"/>
    <n v="2"/>
    <m/>
    <b v="1"/>
    <b v="0"/>
    <b v="0"/>
    <b v="1"/>
    <b v="0"/>
    <m/>
    <n v="44429.52"/>
    <n v="21217.58"/>
    <n v="2864.81"/>
    <n v="16447.599999999999"/>
    <n v="1"/>
    <m/>
    <s v="PT00"/>
    <n v="1"/>
    <m/>
    <n v="0"/>
    <n v="0"/>
  </r>
  <r>
    <x v="0"/>
    <x v="0"/>
    <s v="PT/68"/>
    <x v="8"/>
    <x v="49"/>
    <x v="49"/>
    <n v="208971855"/>
    <n v="240155"/>
    <n v="12263.77"/>
    <s v="EUR"/>
    <n v="129000"/>
    <s v="EUR"/>
    <s v="Bloqueados"/>
    <n v="84959.51"/>
    <n v="91039.15"/>
    <s v="Y30"/>
    <n v="175998.66"/>
    <n v="136.4"/>
    <s v="03.12.2024 00:52:43"/>
    <n v="2"/>
    <m/>
    <b v="1"/>
    <b v="0"/>
    <b v="0"/>
    <b v="1"/>
    <b v="0"/>
    <m/>
    <n v="44429.52"/>
    <n v="21217.58"/>
    <n v="2864.81"/>
    <n v="16447.599999999999"/>
    <n v="1"/>
    <m/>
    <s v="PT00"/>
    <n v="1"/>
    <m/>
    <n v="0"/>
    <n v="0"/>
  </r>
  <r>
    <x v="0"/>
    <x v="0"/>
    <s v="PT/68"/>
    <x v="8"/>
    <x v="49"/>
    <x v="49"/>
    <n v="209102809"/>
    <n v="240166"/>
    <n v="5794.37"/>
    <s v="EUR"/>
    <n v="129000"/>
    <s v="EUR"/>
    <s v="Bloqueados"/>
    <n v="84959.51"/>
    <n v="91039.15"/>
    <s v="Y30"/>
    <n v="175998.66"/>
    <n v="136.4"/>
    <s v="03.12.2024 01:44:48"/>
    <n v="2"/>
    <m/>
    <b v="1"/>
    <b v="0"/>
    <b v="0"/>
    <b v="1"/>
    <b v="0"/>
    <m/>
    <n v="44429.52"/>
    <n v="21217.58"/>
    <n v="2864.81"/>
    <n v="16447.599999999999"/>
    <n v="1"/>
    <m/>
    <s v="PT01"/>
    <n v="1"/>
    <m/>
    <n v="0"/>
    <n v="0"/>
  </r>
  <r>
    <x v="0"/>
    <x v="0"/>
    <s v="PT/68"/>
    <x v="8"/>
    <x v="49"/>
    <x v="49"/>
    <n v="203900777"/>
    <n v="210066"/>
    <n v="1232.04"/>
    <s v="EUR"/>
    <n v="129000"/>
    <s v="EUR"/>
    <s v="Bloqueados"/>
    <n v="84959.51"/>
    <n v="91039.15"/>
    <s v="Y30"/>
    <n v="175998.66"/>
    <n v="136.4"/>
    <s v="09.12.2024 23:03:55"/>
    <n v="2"/>
    <m/>
    <b v="1"/>
    <b v="0"/>
    <b v="0"/>
    <b v="1"/>
    <b v="0"/>
    <m/>
    <n v="44429.52"/>
    <n v="21217.58"/>
    <n v="2864.81"/>
    <n v="16447.599999999999"/>
    <n v="1"/>
    <m/>
    <s v="PT01"/>
    <n v="1"/>
    <m/>
    <n v="0"/>
    <n v="0"/>
  </r>
  <r>
    <x v="0"/>
    <x v="0"/>
    <s v="PT/68"/>
    <x v="8"/>
    <x v="49"/>
    <x v="49"/>
    <n v="208629727"/>
    <n v="240115"/>
    <n v="5890.97"/>
    <s v="EUR"/>
    <n v="129000"/>
    <s v="EUR"/>
    <s v="Bloqueados"/>
    <n v="84959.51"/>
    <n v="91039.15"/>
    <s v="Y30"/>
    <n v="175998.66"/>
    <n v="136.4"/>
    <s v="09.12.2024 23:57:11"/>
    <n v="2"/>
    <m/>
    <b v="1"/>
    <b v="0"/>
    <b v="0"/>
    <b v="1"/>
    <b v="0"/>
    <m/>
    <n v="44429.52"/>
    <n v="21217.58"/>
    <n v="2864.81"/>
    <n v="16447.599999999999"/>
    <n v="1"/>
    <m/>
    <s v="PT00"/>
    <n v="1"/>
    <m/>
    <n v="0"/>
    <n v="0"/>
  </r>
  <r>
    <x v="0"/>
    <x v="0"/>
    <s v="PT/68"/>
    <x v="8"/>
    <x v="49"/>
    <x v="49"/>
    <n v="208688609"/>
    <n v="240118"/>
    <n v="4417.5200000000004"/>
    <s v="EUR"/>
    <n v="129000"/>
    <s v="EUR"/>
    <s v="Bloqueados"/>
    <n v="84959.51"/>
    <n v="91039.15"/>
    <s v="Y30"/>
    <n v="175998.66"/>
    <n v="136.4"/>
    <s v="10.12.2024 00:03:09"/>
    <n v="2"/>
    <m/>
    <b v="1"/>
    <b v="0"/>
    <b v="0"/>
    <b v="1"/>
    <b v="0"/>
    <m/>
    <n v="44429.52"/>
    <n v="21217.58"/>
    <n v="2864.81"/>
    <n v="16447.599999999999"/>
    <n v="1"/>
    <m/>
    <s v="PT00"/>
    <n v="1"/>
    <m/>
    <n v="0"/>
    <n v="0"/>
  </r>
  <r>
    <x v="0"/>
    <x v="0"/>
    <s v="PT/68"/>
    <x v="8"/>
    <x v="49"/>
    <x v="49"/>
    <n v="209107471"/>
    <n v="240169"/>
    <n v="4518.6000000000004"/>
    <s v="EUR"/>
    <n v="129000"/>
    <s v="EUR"/>
    <s v="Bloqueados"/>
    <n v="84959.51"/>
    <n v="91039.15"/>
    <s v="Y30"/>
    <n v="175998.66"/>
    <n v="136.4"/>
    <s v="10.12.2024 01:47:08"/>
    <n v="2"/>
    <m/>
    <b v="1"/>
    <b v="0"/>
    <b v="0"/>
    <b v="1"/>
    <b v="0"/>
    <m/>
    <n v="44429.52"/>
    <n v="21217.58"/>
    <n v="2864.81"/>
    <n v="16447.599999999999"/>
    <n v="1"/>
    <m/>
    <s v="PT00"/>
    <n v="1"/>
    <m/>
    <n v="0"/>
    <n v="0"/>
  </r>
  <r>
    <x v="0"/>
    <x v="0"/>
    <s v="PT/68"/>
    <x v="8"/>
    <x v="49"/>
    <x v="49"/>
    <n v="209107705"/>
    <n v="240170"/>
    <n v="6190.28"/>
    <s v="EUR"/>
    <n v="129000"/>
    <s v="EUR"/>
    <s v="Bloqueados"/>
    <n v="84959.51"/>
    <n v="91039.15"/>
    <s v="Y30"/>
    <n v="175998.66"/>
    <n v="136.4"/>
    <s v="10.12.2024 01:47:20"/>
    <n v="2"/>
    <m/>
    <b v="1"/>
    <b v="0"/>
    <b v="0"/>
    <b v="1"/>
    <b v="0"/>
    <m/>
    <n v="44429.52"/>
    <n v="21217.58"/>
    <n v="2864.81"/>
    <n v="16447.599999999999"/>
    <n v="1"/>
    <m/>
    <s v="PT01"/>
    <n v="1"/>
    <m/>
    <n v="0"/>
    <n v="0"/>
  </r>
  <r>
    <x v="0"/>
    <x v="0"/>
    <s v="PT/68"/>
    <x v="8"/>
    <x v="49"/>
    <x v="49"/>
    <n v="209201235"/>
    <s v="INP ABRIL 2024"/>
    <n v="2535.59"/>
    <s v="EUR"/>
    <n v="129000"/>
    <s v="EUR"/>
    <s v="Bloqueados"/>
    <n v="84959.51"/>
    <n v="91039.15"/>
    <s v="Y30"/>
    <n v="175998.66"/>
    <n v="136.4"/>
    <s v="16.12.2024 17:05:15"/>
    <n v="2"/>
    <m/>
    <b v="1"/>
    <b v="0"/>
    <b v="0"/>
    <b v="1"/>
    <b v="0"/>
    <m/>
    <n v="44429.52"/>
    <n v="21217.58"/>
    <n v="2864.81"/>
    <n v="16447.599999999999"/>
    <n v="1"/>
    <m/>
    <m/>
    <n v="1"/>
    <m/>
    <n v="0"/>
    <n v="0"/>
  </r>
  <r>
    <x v="0"/>
    <x v="0"/>
    <s v="PT/68"/>
    <x v="8"/>
    <x v="49"/>
    <x v="49"/>
    <n v="207274813"/>
    <n v="230206"/>
    <n v="342.74"/>
    <s v="EUR"/>
    <n v="129000"/>
    <s v="EUR"/>
    <s v="Bloqueados"/>
    <n v="84959.51"/>
    <n v="91039.15"/>
    <s v="Y30"/>
    <n v="175998.66"/>
    <n v="136.4"/>
    <s v="26.12.2024 23:08:29"/>
    <n v="2"/>
    <m/>
    <b v="1"/>
    <b v="0"/>
    <b v="0"/>
    <b v="1"/>
    <b v="0"/>
    <m/>
    <n v="44429.52"/>
    <n v="21217.58"/>
    <n v="2864.81"/>
    <n v="16447.599999999999"/>
    <n v="1"/>
    <m/>
    <s v="PT01"/>
    <n v="1"/>
    <m/>
    <n v="0"/>
    <n v="0"/>
  </r>
  <r>
    <x v="0"/>
    <x v="0"/>
    <s v="PT/68"/>
    <x v="8"/>
    <x v="49"/>
    <x v="49"/>
    <n v="207495766"/>
    <n v="240010"/>
    <n v="725.97"/>
    <s v="EUR"/>
    <n v="129000"/>
    <s v="EUR"/>
    <s v="Bloqueados"/>
    <n v="84959.51"/>
    <n v="91039.15"/>
    <s v="Y30"/>
    <n v="175998.66"/>
    <n v="136.4"/>
    <s v="26.12.2024 23:11:48"/>
    <n v="2"/>
    <m/>
    <b v="1"/>
    <b v="0"/>
    <b v="0"/>
    <b v="1"/>
    <b v="0"/>
    <m/>
    <n v="44429.52"/>
    <n v="21217.58"/>
    <n v="2864.81"/>
    <n v="16447.599999999999"/>
    <n v="1"/>
    <m/>
    <s v="PT01"/>
    <n v="1"/>
    <m/>
    <n v="0"/>
    <n v="0"/>
  </r>
  <r>
    <x v="0"/>
    <x v="0"/>
    <s v="PT/68"/>
    <x v="8"/>
    <x v="49"/>
    <x v="49"/>
    <n v="209202741"/>
    <n v="240183"/>
    <n v="47.9"/>
    <s v="EUR"/>
    <n v="129000"/>
    <s v="EUR"/>
    <s v="Bloqueados"/>
    <n v="84959.51"/>
    <n v="91039.15"/>
    <s v="Y30"/>
    <n v="175998.66"/>
    <n v="136.4"/>
    <s v="27.12.2024 01:12:02"/>
    <n v="2"/>
    <m/>
    <b v="1"/>
    <b v="0"/>
    <b v="0"/>
    <b v="1"/>
    <b v="0"/>
    <m/>
    <n v="44429.52"/>
    <n v="21217.58"/>
    <n v="2864.81"/>
    <n v="16447.599999999999"/>
    <n v="1"/>
    <m/>
    <s v="PT00"/>
    <n v="1"/>
    <m/>
    <n v="0"/>
    <n v="0"/>
  </r>
  <r>
    <x v="0"/>
    <x v="0"/>
    <s v="PT/68"/>
    <x v="8"/>
    <x v="49"/>
    <x v="49"/>
    <n v="209202883"/>
    <n v="2403787"/>
    <n v="5545.07"/>
    <s v="EUR"/>
    <n v="129000"/>
    <s v="EUR"/>
    <s v="Bloqueados"/>
    <n v="84959.51"/>
    <n v="91039.15"/>
    <s v="Y30"/>
    <n v="175998.66"/>
    <n v="136.4"/>
    <s v="27.12.2024 01:12:06"/>
    <n v="2"/>
    <m/>
    <b v="1"/>
    <b v="0"/>
    <b v="0"/>
    <b v="1"/>
    <b v="0"/>
    <m/>
    <n v="44429.52"/>
    <n v="21217.58"/>
    <n v="2864.81"/>
    <n v="16447.599999999999"/>
    <n v="1"/>
    <m/>
    <s v="PT01"/>
    <n v="1"/>
    <m/>
    <n v="0"/>
    <n v="0"/>
  </r>
  <r>
    <x v="0"/>
    <x v="0"/>
    <s v="PT/68"/>
    <x v="8"/>
    <x v="49"/>
    <x v="49"/>
    <n v="209205132"/>
    <n v="240177"/>
    <n v="354.73"/>
    <s v="EUR"/>
    <n v="129000"/>
    <s v="EUR"/>
    <s v="Bloqueados"/>
    <n v="84959.51"/>
    <n v="91039.15"/>
    <s v="Y30"/>
    <n v="175998.66"/>
    <n v="136.4"/>
    <s v="27.12.2024 01:13:06"/>
    <n v="2"/>
    <m/>
    <b v="1"/>
    <b v="0"/>
    <b v="0"/>
    <b v="1"/>
    <b v="0"/>
    <m/>
    <n v="44429.52"/>
    <n v="21217.58"/>
    <n v="2864.81"/>
    <n v="16447.599999999999"/>
    <n v="1"/>
    <m/>
    <s v="PT00"/>
    <n v="1"/>
    <m/>
    <n v="0"/>
    <n v="0"/>
  </r>
  <r>
    <x v="0"/>
    <x v="0"/>
    <s v="PT/68"/>
    <x v="8"/>
    <x v="49"/>
    <x v="49"/>
    <n v="209223114"/>
    <n v="240189"/>
    <n v="24136.22"/>
    <s v="EUR"/>
    <n v="129000"/>
    <s v="EUR"/>
    <s v="Bloqueados"/>
    <n v="84959.51"/>
    <n v="91039.15"/>
    <s v="Y30"/>
    <n v="175998.66"/>
    <n v="136.4"/>
    <s v="30.12.2024 14:25:06"/>
    <n v="2"/>
    <m/>
    <b v="1"/>
    <b v="0"/>
    <b v="0"/>
    <b v="1"/>
    <b v="0"/>
    <m/>
    <n v="44429.52"/>
    <n v="21217.58"/>
    <n v="2864.81"/>
    <n v="16447.599999999999"/>
    <n v="1"/>
    <m/>
    <s v="PT01"/>
    <n v="1"/>
    <m/>
    <n v="0"/>
    <n v="0"/>
  </r>
  <r>
    <x v="0"/>
    <x v="0"/>
    <s v="PT/68"/>
    <x v="8"/>
    <x v="49"/>
    <x v="49"/>
    <n v="209220685"/>
    <n v="240190"/>
    <n v="38.94"/>
    <s v="EUR"/>
    <n v="129000"/>
    <s v="EUR"/>
    <s v="Bloqueados"/>
    <n v="84959.51"/>
    <n v="91039.15"/>
    <s v="Y30"/>
    <n v="175998.66"/>
    <n v="136.4"/>
    <s v="31.12.2024 01:32:56"/>
    <n v="2"/>
    <m/>
    <b v="1"/>
    <b v="0"/>
    <b v="0"/>
    <b v="1"/>
    <b v="0"/>
    <m/>
    <n v="44429.52"/>
    <n v="21217.58"/>
    <n v="2864.81"/>
    <n v="16447.599999999999"/>
    <n v="1"/>
    <m/>
    <s v="PT01"/>
    <n v="1"/>
    <m/>
    <n v="0"/>
    <n v="0"/>
  </r>
  <r>
    <x v="0"/>
    <x v="0"/>
    <s v="PT/68"/>
    <x v="8"/>
    <x v="49"/>
    <x v="49"/>
    <n v="209235330"/>
    <s v="PODA 24"/>
    <n v="1607.66"/>
    <s v="EUR"/>
    <n v="129000"/>
    <s v="EUR"/>
    <s v="Bloqueados"/>
    <n v="84959.51"/>
    <n v="91039.15"/>
    <s v="Y30"/>
    <n v="175998.66"/>
    <n v="136.4"/>
    <s v="08.01.2025 02:17:55"/>
    <n v="2"/>
    <m/>
    <b v="1"/>
    <b v="0"/>
    <b v="0"/>
    <b v="1"/>
    <b v="0"/>
    <m/>
    <n v="44429.52"/>
    <n v="21217.58"/>
    <n v="2864.81"/>
    <n v="16447.599999999999"/>
    <n v="1"/>
    <m/>
    <m/>
    <n v="1"/>
    <m/>
    <n v="0"/>
    <n v="0"/>
  </r>
  <r>
    <x v="0"/>
    <x v="0"/>
    <s v="PT/68"/>
    <x v="8"/>
    <x v="49"/>
    <x v="49"/>
    <n v="209290325"/>
    <s v="INP JANEIRO 2025"/>
    <n v="11175.97"/>
    <s v="EUR"/>
    <n v="129000"/>
    <s v="EUR"/>
    <s v="Bloqueados"/>
    <n v="84959.51"/>
    <n v="91039.15"/>
    <s v="Y30"/>
    <n v="175998.66"/>
    <n v="136.4"/>
    <s v="14.01.2025 11:05:01"/>
    <n v="2"/>
    <m/>
    <b v="1"/>
    <b v="0"/>
    <b v="0"/>
    <b v="1"/>
    <b v="0"/>
    <m/>
    <n v="44429.52"/>
    <n v="21217.58"/>
    <n v="2864.81"/>
    <n v="16447.599999999999"/>
    <n v="1"/>
    <m/>
    <m/>
    <n v="1"/>
    <m/>
    <n v="0"/>
    <n v="0"/>
  </r>
  <r>
    <x v="0"/>
    <x v="0"/>
    <s v="PT/68"/>
    <x v="8"/>
    <x v="50"/>
    <x v="50"/>
    <n v="209314896"/>
    <s v="RUI CARVALHO"/>
    <n v="1006.02"/>
    <s v="EUR"/>
    <n v="28000"/>
    <s v="EUR"/>
    <s v="Bloqueados"/>
    <n v="9059.3700000000008"/>
    <n v="33173.58"/>
    <s v="Y30"/>
    <n v="12877.35"/>
    <n v="46"/>
    <s v="19.01.2025 13:08:53"/>
    <n v="2"/>
    <m/>
    <b v="0"/>
    <b v="0"/>
    <b v="0"/>
    <b v="1"/>
    <b v="0"/>
    <m/>
    <n v="5314.63"/>
    <n v="3679.38"/>
    <n v="0"/>
    <n v="65.36"/>
    <n v="1"/>
    <m/>
    <s v="PT00"/>
    <n v="1"/>
    <m/>
    <n v="238.74"/>
    <n v="0"/>
  </r>
  <r>
    <x v="0"/>
    <x v="0"/>
    <s v="PT/68"/>
    <x v="8"/>
    <x v="51"/>
    <x v="51"/>
    <n v="209313395"/>
    <n v="6"/>
    <n v="7312"/>
    <s v="EUR"/>
    <n v="20000"/>
    <s v="EUR"/>
    <s v="Bloqueados"/>
    <n v="9419.81"/>
    <n v="8901.5400000000009"/>
    <s v="Y30"/>
    <n v="15545.69"/>
    <n v="77.7"/>
    <s v="17.01.2025 22:44:26"/>
    <n v="2"/>
    <s v="ZPTSANTOS"/>
    <b v="0"/>
    <b v="0"/>
    <b v="0"/>
    <b v="1"/>
    <b v="0"/>
    <s v="Júlia  Santos"/>
    <n v="5855.49"/>
    <n v="1308.8"/>
    <n v="0"/>
    <n v="2255.52"/>
    <n v="1"/>
    <m/>
    <s v="PT00"/>
    <n v="1"/>
    <m/>
    <n v="2786.76"/>
    <n v="0"/>
  </r>
  <r>
    <x v="0"/>
    <x v="0"/>
    <s v="PT/69"/>
    <x v="9"/>
    <x v="52"/>
    <x v="52"/>
    <n v="209300307"/>
    <n v="67"/>
    <n v="2414.31"/>
    <s v="EUR"/>
    <n v="10000"/>
    <s v="EUR"/>
    <s v="Bloqueados"/>
    <n v="4752.54"/>
    <n v="4011.98"/>
    <s v="Y30"/>
    <n v="5315.11"/>
    <n v="53.2"/>
    <s v="15.01.2025 15:56:38"/>
    <n v="2"/>
    <s v="ZPTSANTOS"/>
    <b v="0"/>
    <b v="0"/>
    <b v="0"/>
    <b v="1"/>
    <b v="0"/>
    <s v="Júlia  Santos"/>
    <n v="4449.8900000000003"/>
    <n v="589.41"/>
    <n v="-286.76"/>
    <n v="0"/>
    <n v="1"/>
    <m/>
    <s v="PT01"/>
    <n v="1"/>
    <m/>
    <n v="0"/>
    <n v="0"/>
  </r>
  <r>
    <x v="0"/>
    <x v="0"/>
    <s v="PT/69"/>
    <x v="9"/>
    <x v="53"/>
    <x v="53"/>
    <n v="209189565"/>
    <s v="105/2024"/>
    <n v="1514.19"/>
    <s v="EUR"/>
    <n v="11000"/>
    <s v="EUR"/>
    <s v="Bloqueados"/>
    <n v="1798.78"/>
    <n v="3244.79"/>
    <s v="Y30"/>
    <n v="3226.82"/>
    <n v="29.3"/>
    <s v="13.12.2024 16:23:22"/>
    <n v="2"/>
    <s v="ZPTSANTOS"/>
    <b v="1"/>
    <b v="0"/>
    <b v="0"/>
    <b v="0"/>
    <b v="0"/>
    <s v="Júlia  Santos"/>
    <n v="679.97"/>
    <n v="590.71"/>
    <n v="0"/>
    <n v="528.1"/>
    <n v="1"/>
    <m/>
    <s v="PT00"/>
    <n v="1"/>
    <m/>
    <n v="0"/>
    <n v="0"/>
  </r>
  <r>
    <x v="0"/>
    <x v="0"/>
    <s v="PT/69"/>
    <x v="9"/>
    <x v="54"/>
    <x v="54"/>
    <n v="209241907"/>
    <n v="231122024"/>
    <n v="9.5299999999999994"/>
    <s v="EUR"/>
    <n v="68000"/>
    <s v="EUR"/>
    <s v="Bloqueados"/>
    <n v="56419.66"/>
    <n v="17826.53"/>
    <s v="Y30"/>
    <n v="66356.100000000006"/>
    <n v="97.6"/>
    <s v="18.01.2025 02:06:11"/>
    <n v="2"/>
    <m/>
    <b v="0"/>
    <b v="0"/>
    <b v="0"/>
    <b v="1"/>
    <b v="0"/>
    <m/>
    <n v="13578.5"/>
    <n v="5708.37"/>
    <n v="2336.91"/>
    <n v="34795.879999999997"/>
    <n v="1"/>
    <m/>
    <s v="PT00"/>
    <n v="1"/>
    <m/>
    <n v="167.08"/>
    <n v="0"/>
  </r>
  <r>
    <x v="0"/>
    <x v="0"/>
    <s v="PT/69"/>
    <x v="9"/>
    <x v="55"/>
    <x v="55"/>
    <n v="209236081"/>
    <s v="73/2024"/>
    <n v="2266.15"/>
    <s v="EUR"/>
    <n v="36000"/>
    <s v="EUR"/>
    <s v="Bloqueados"/>
    <n v="5534.4"/>
    <n v="18733.05"/>
    <s v="Y30"/>
    <n v="8008.37"/>
    <n v="22.2"/>
    <s v="18.01.2025 02:01:24"/>
    <n v="2"/>
    <m/>
    <b v="0"/>
    <b v="0"/>
    <b v="0"/>
    <b v="1"/>
    <b v="0"/>
    <m/>
    <n v="10333.76"/>
    <n v="419.8"/>
    <n v="-696.44"/>
    <n v="-4522.72"/>
    <n v="1"/>
    <m/>
    <s v="PT00"/>
    <n v="1"/>
    <m/>
    <n v="0"/>
    <n v="0"/>
  </r>
  <r>
    <x v="0"/>
    <x v="0"/>
    <s v="PT/69"/>
    <x v="9"/>
    <x v="56"/>
    <x v="56"/>
    <n v="209235533"/>
    <s v="128/24"/>
    <n v="149.59"/>
    <s v="EUR"/>
    <n v="16000"/>
    <s v="EUR"/>
    <s v="Bloqueados"/>
    <n v="9583.11"/>
    <n v="2905.9"/>
    <s v="Y30"/>
    <n v="10720.91"/>
    <n v="67"/>
    <s v="18.01.2025 01:59:29"/>
    <n v="2"/>
    <m/>
    <b v="0"/>
    <b v="0"/>
    <b v="0"/>
    <b v="1"/>
    <b v="0"/>
    <m/>
    <n v="8298.26"/>
    <n v="1174.1500000000001"/>
    <n v="0"/>
    <n v="110.7"/>
    <n v="2"/>
    <m/>
    <s v="PT00"/>
    <n v="1"/>
    <m/>
    <n v="0"/>
    <n v="0"/>
  </r>
  <r>
    <x v="0"/>
    <x v="0"/>
    <s v="PT/69"/>
    <x v="9"/>
    <x v="56"/>
    <x v="56"/>
    <n v="209319435"/>
    <d v="2025-09-25T00:00:00"/>
    <n v="917.77"/>
    <s v="EUR"/>
    <n v="16000"/>
    <s v="EUR"/>
    <s v="Bloqueados"/>
    <n v="9583.11"/>
    <n v="2905.9"/>
    <s v="Y30"/>
    <n v="10720.91"/>
    <n v="67"/>
    <s v="20.01.2025 12:50:33"/>
    <n v="2"/>
    <m/>
    <b v="0"/>
    <b v="0"/>
    <b v="0"/>
    <b v="1"/>
    <b v="0"/>
    <m/>
    <n v="8298.26"/>
    <n v="1174.1500000000001"/>
    <n v="0"/>
    <n v="110.7"/>
    <n v="2"/>
    <m/>
    <s v="PT00"/>
    <n v="1"/>
    <m/>
    <n v="0"/>
    <n v="0"/>
  </r>
  <r>
    <x v="0"/>
    <x v="0"/>
    <s v="PT/69"/>
    <x v="9"/>
    <x v="57"/>
    <x v="57"/>
    <n v="209184030"/>
    <n v="46690150"/>
    <n v="1097.81"/>
    <s v="EUR"/>
    <n v="15000"/>
    <s v="EUR"/>
    <s v="Bloqueados"/>
    <n v="9381.25"/>
    <n v="3611.08"/>
    <s v="Y30"/>
    <n v="11639.96"/>
    <n v="77.599999999999994"/>
    <s v="12.12.2024 20:41:32"/>
    <m/>
    <s v="ZPTSANTOS"/>
    <b v="1"/>
    <b v="0"/>
    <b v="0"/>
    <b v="1"/>
    <b v="0"/>
    <s v="Júlia  Santos"/>
    <n v="9859.25"/>
    <n v="-454.78"/>
    <n v="-466.02"/>
    <n v="442.8"/>
    <n v="2"/>
    <m/>
    <s v="PT00"/>
    <n v="1"/>
    <m/>
    <n v="0"/>
    <n v="0"/>
  </r>
  <r>
    <x v="1"/>
    <x v="1"/>
    <s v="PT/70"/>
    <x v="10"/>
    <x v="58"/>
    <x v="58"/>
    <n v="209313220"/>
    <s v="002/25"/>
    <n v="1456"/>
    <s v="EUR"/>
    <n v="0"/>
    <s v="EUR"/>
    <s v="Bloqueados"/>
    <n v="14558.55"/>
    <n v="529.24"/>
    <s v="Y30"/>
    <n v="17475.740000000002"/>
    <n v="99999999.900000006"/>
    <s v="17.01.2025 19:57:26"/>
    <n v="2"/>
    <m/>
    <b v="1"/>
    <b v="0"/>
    <b v="0"/>
    <b v="1"/>
    <b v="0"/>
    <m/>
    <n v="1299.98"/>
    <n v="3039.24"/>
    <n v="3005.25"/>
    <n v="7214.08"/>
    <n v="1"/>
    <m/>
    <s v="PT00"/>
    <n v="1"/>
    <m/>
    <n v="2861.84"/>
    <n v="0"/>
  </r>
  <r>
    <x v="1"/>
    <x v="1"/>
    <s v="PT/70"/>
    <x v="10"/>
    <x v="58"/>
    <x v="58"/>
    <n v="208146096"/>
    <s v="012/24"/>
    <n v="1718.06"/>
    <s v="EUR"/>
    <n v="0"/>
    <s v="EUR"/>
    <s v="Bloqueados"/>
    <n v="14558.55"/>
    <n v="529.24"/>
    <s v="Y30"/>
    <n v="17475.740000000002"/>
    <n v="99999999.900000006"/>
    <s v="14.06.2024 10:53:53"/>
    <n v="2"/>
    <m/>
    <b v="1"/>
    <b v="0"/>
    <b v="0"/>
    <b v="0"/>
    <b v="0"/>
    <m/>
    <n v="1299.98"/>
    <n v="3039.24"/>
    <n v="3005.25"/>
    <n v="7214.08"/>
    <n v="1"/>
    <m/>
    <s v="PT00"/>
    <n v="1"/>
    <m/>
    <n v="2861.84"/>
    <n v="0"/>
  </r>
  <r>
    <x v="1"/>
    <x v="1"/>
    <s v="PT/70"/>
    <x v="10"/>
    <x v="58"/>
    <x v="58"/>
    <n v="208762919"/>
    <s v="023/24"/>
    <n v="1031.8900000000001"/>
    <s v="EUR"/>
    <n v="0"/>
    <s v="EUR"/>
    <s v="Bloqueados"/>
    <n v="14558.55"/>
    <n v="529.24"/>
    <s v="Y30"/>
    <n v="17475.740000000002"/>
    <n v="99999999.900000006"/>
    <s v="30.09.2024 19:42:14"/>
    <n v="2"/>
    <m/>
    <b v="1"/>
    <b v="0"/>
    <b v="0"/>
    <b v="1"/>
    <b v="0"/>
    <m/>
    <n v="1299.98"/>
    <n v="3039.24"/>
    <n v="3005.25"/>
    <n v="7214.08"/>
    <n v="1"/>
    <m/>
    <s v="PT00"/>
    <n v="1"/>
    <m/>
    <n v="2861.84"/>
    <n v="0"/>
  </r>
  <r>
    <x v="1"/>
    <x v="1"/>
    <s v="PT/70"/>
    <x v="10"/>
    <x v="58"/>
    <x v="58"/>
    <n v="208841691"/>
    <s v="027/24"/>
    <n v="1000.5"/>
    <s v="EUR"/>
    <n v="0"/>
    <s v="EUR"/>
    <s v="Bloqueados"/>
    <n v="14558.55"/>
    <n v="529.24"/>
    <s v="Y30"/>
    <n v="17475.740000000002"/>
    <n v="99999999.900000006"/>
    <s v="15.10.2024 11:59:34"/>
    <n v="2"/>
    <m/>
    <b v="1"/>
    <b v="0"/>
    <b v="0"/>
    <b v="1"/>
    <b v="0"/>
    <m/>
    <n v="1299.98"/>
    <n v="3039.24"/>
    <n v="3005.25"/>
    <n v="7214.08"/>
    <n v="1"/>
    <m/>
    <s v="PT00"/>
    <n v="1"/>
    <m/>
    <n v="2861.84"/>
    <n v="0"/>
  </r>
  <r>
    <x v="1"/>
    <x v="1"/>
    <s v="PT/70"/>
    <x v="10"/>
    <x v="58"/>
    <x v="58"/>
    <n v="208841852"/>
    <s v="028/24"/>
    <n v="1058.74"/>
    <s v="EUR"/>
    <n v="0"/>
    <s v="EUR"/>
    <s v="Bloqueados"/>
    <n v="14558.55"/>
    <n v="529.24"/>
    <s v="Y30"/>
    <n v="17475.740000000002"/>
    <n v="99999999.900000006"/>
    <s v="15.10.2024 12:07:51"/>
    <n v="2"/>
    <m/>
    <b v="1"/>
    <b v="0"/>
    <b v="0"/>
    <b v="0"/>
    <b v="0"/>
    <m/>
    <n v="1299.98"/>
    <n v="3039.24"/>
    <n v="3005.25"/>
    <n v="7214.08"/>
    <n v="1"/>
    <m/>
    <s v="PT00"/>
    <n v="1"/>
    <m/>
    <n v="2861.84"/>
    <n v="0"/>
  </r>
  <r>
    <x v="1"/>
    <x v="1"/>
    <s v="PT/70"/>
    <x v="10"/>
    <x v="58"/>
    <x v="58"/>
    <n v="208777728"/>
    <s v="025/24"/>
    <n v="1005.33"/>
    <s v="EUR"/>
    <n v="0"/>
    <s v="EUR"/>
    <s v="Bloqueados"/>
    <n v="14558.55"/>
    <n v="529.24"/>
    <s v="Y30"/>
    <n v="17475.740000000002"/>
    <n v="99999999.900000006"/>
    <s v="18.10.2024 02:05:24"/>
    <n v="2"/>
    <m/>
    <b v="1"/>
    <b v="0"/>
    <b v="0"/>
    <b v="0"/>
    <b v="0"/>
    <m/>
    <n v="1299.98"/>
    <n v="3039.24"/>
    <n v="3005.25"/>
    <n v="7214.08"/>
    <n v="1"/>
    <m/>
    <s v="PT00"/>
    <n v="1"/>
    <m/>
    <n v="2861.84"/>
    <n v="0"/>
  </r>
  <r>
    <x v="1"/>
    <x v="1"/>
    <s v="PT/70"/>
    <x v="10"/>
    <x v="58"/>
    <x v="58"/>
    <n v="208941360"/>
    <s v="029/24"/>
    <n v="539.91999999999996"/>
    <s v="EUR"/>
    <n v="0"/>
    <s v="EUR"/>
    <s v="Bloqueados"/>
    <n v="14558.55"/>
    <n v="529.24"/>
    <s v="Y30"/>
    <n v="17475.740000000002"/>
    <n v="99999999.900000006"/>
    <s v="13.11.2024 05:13:33"/>
    <n v="2"/>
    <m/>
    <b v="1"/>
    <b v="0"/>
    <b v="0"/>
    <b v="1"/>
    <b v="0"/>
    <m/>
    <n v="1299.98"/>
    <n v="3039.24"/>
    <n v="3005.25"/>
    <n v="7214.08"/>
    <n v="1"/>
    <m/>
    <s v="PT00"/>
    <n v="1"/>
    <m/>
    <n v="2861.84"/>
    <n v="0"/>
  </r>
  <r>
    <x v="1"/>
    <x v="1"/>
    <s v="PT/70"/>
    <x v="10"/>
    <x v="58"/>
    <x v="58"/>
    <n v="209169171"/>
    <s v="0323/24"/>
    <n v="1362.12"/>
    <s v="EUR"/>
    <n v="0"/>
    <s v="EUR"/>
    <s v="Bloqueados"/>
    <n v="14558.55"/>
    <n v="529.24"/>
    <s v="Y30"/>
    <n v="17475.740000000002"/>
    <n v="99999999.900000006"/>
    <s v="10.12.2024 19:26:13"/>
    <n v="2"/>
    <s v="ZPTSANTOS"/>
    <b v="1"/>
    <b v="0"/>
    <b v="0"/>
    <b v="1"/>
    <b v="0"/>
    <s v="Júlia  Santos"/>
    <n v="1299.98"/>
    <n v="3039.24"/>
    <n v="3005.25"/>
    <n v="7214.08"/>
    <n v="1"/>
    <m/>
    <s v="PT00"/>
    <n v="1"/>
    <m/>
    <n v="2861.84"/>
    <n v="0"/>
  </r>
  <r>
    <x v="1"/>
    <x v="1"/>
    <s v="PT/70"/>
    <x v="10"/>
    <x v="58"/>
    <x v="58"/>
    <n v="209313200"/>
    <s v="001/25"/>
    <n v="1045.6099999999999"/>
    <s v="EUR"/>
    <n v="0"/>
    <s v="EUR"/>
    <s v="Bloqueados"/>
    <n v="14558.55"/>
    <n v="529.24"/>
    <s v="Y30"/>
    <n v="17475.740000000002"/>
    <n v="99999999.900000006"/>
    <s v="17.01.2025 19:51:23"/>
    <n v="2"/>
    <m/>
    <b v="1"/>
    <b v="0"/>
    <b v="0"/>
    <b v="1"/>
    <b v="0"/>
    <m/>
    <n v="1299.98"/>
    <n v="3039.24"/>
    <n v="3005.25"/>
    <n v="7214.08"/>
    <n v="1"/>
    <m/>
    <s v="PT00"/>
    <n v="1"/>
    <m/>
    <n v="2861.84"/>
    <n v="0"/>
  </r>
  <r>
    <x v="1"/>
    <x v="1"/>
    <s v="PT/70"/>
    <x v="10"/>
    <x v="58"/>
    <x v="58"/>
    <n v="209313226"/>
    <s v="003/25"/>
    <n v="1435.04"/>
    <s v="EUR"/>
    <n v="0"/>
    <s v="EUR"/>
    <s v="Bloqueados"/>
    <n v="14558.55"/>
    <n v="529.24"/>
    <s v="Y30"/>
    <n v="17475.740000000002"/>
    <n v="99999999.900000006"/>
    <s v="17.01.2025 20:00:39"/>
    <n v="2"/>
    <m/>
    <b v="1"/>
    <b v="0"/>
    <b v="0"/>
    <b v="1"/>
    <b v="0"/>
    <m/>
    <n v="1299.98"/>
    <n v="3039.24"/>
    <n v="3005.25"/>
    <n v="7214.08"/>
    <n v="1"/>
    <m/>
    <s v="PT00"/>
    <n v="1"/>
    <m/>
    <n v="2861.84"/>
    <n v="0"/>
  </r>
  <r>
    <x v="1"/>
    <x v="1"/>
    <s v="PT/70"/>
    <x v="10"/>
    <x v="58"/>
    <x v="58"/>
    <n v="209313235"/>
    <s v="004/25"/>
    <n v="1422.45"/>
    <s v="EUR"/>
    <n v="0"/>
    <s v="EUR"/>
    <s v="Bloqueados"/>
    <n v="14558.55"/>
    <n v="529.24"/>
    <s v="Y30"/>
    <n v="17475.740000000002"/>
    <n v="99999999.900000006"/>
    <s v="17.01.2025 20:05:57"/>
    <n v="2"/>
    <m/>
    <b v="1"/>
    <b v="0"/>
    <b v="0"/>
    <b v="1"/>
    <b v="0"/>
    <m/>
    <n v="1299.98"/>
    <n v="3039.24"/>
    <n v="3005.25"/>
    <n v="7214.08"/>
    <n v="1"/>
    <m/>
    <s v="PT00"/>
    <n v="1"/>
    <m/>
    <n v="2861.84"/>
    <n v="0"/>
  </r>
  <r>
    <x v="1"/>
    <x v="1"/>
    <s v="PT/70"/>
    <x v="10"/>
    <x v="58"/>
    <x v="58"/>
    <n v="209313276"/>
    <s v="008/25"/>
    <n v="1107.95"/>
    <s v="EUR"/>
    <n v="0"/>
    <s v="EUR"/>
    <s v="Bloqueados"/>
    <n v="14558.55"/>
    <n v="529.24"/>
    <s v="Y30"/>
    <n v="17475.740000000002"/>
    <n v="99999999.900000006"/>
    <s v="17.01.2025 20:35:08"/>
    <n v="2"/>
    <m/>
    <b v="1"/>
    <b v="0"/>
    <b v="0"/>
    <b v="1"/>
    <b v="0"/>
    <m/>
    <n v="1299.98"/>
    <n v="3039.24"/>
    <n v="3005.25"/>
    <n v="7214.08"/>
    <n v="1"/>
    <m/>
    <s v="PT00"/>
    <n v="1"/>
    <m/>
    <n v="2861.84"/>
    <n v="0"/>
  </r>
  <r>
    <x v="1"/>
    <x v="1"/>
    <s v="PT/70"/>
    <x v="10"/>
    <x v="59"/>
    <x v="59"/>
    <n v="209301248"/>
    <n v="7"/>
    <n v="96.84"/>
    <s v="EUR"/>
    <n v="97000"/>
    <s v="EUR"/>
    <s v="Bloqueados"/>
    <n v="32725.4"/>
    <n v="75732.19"/>
    <s v="Y30"/>
    <n v="38221.79"/>
    <n v="39.4"/>
    <s v="20.01.2025 14:54:21"/>
    <n v="2"/>
    <m/>
    <b v="0"/>
    <b v="0"/>
    <b v="0"/>
    <b v="1"/>
    <b v="0"/>
    <m/>
    <n v="27516.74"/>
    <n v="1931.97"/>
    <n v="636.55999999999995"/>
    <n v="2640.13"/>
    <n v="1"/>
    <m/>
    <s v="PT00"/>
    <n v="1"/>
    <m/>
    <n v="524.20000000000005"/>
    <n v="0"/>
  </r>
  <r>
    <x v="1"/>
    <x v="1"/>
    <s v="PT/70"/>
    <x v="10"/>
    <x v="59"/>
    <x v="59"/>
    <n v="209111897"/>
    <n v="233"/>
    <n v="2369.46"/>
    <s v="EUR"/>
    <n v="97000"/>
    <s v="EUR"/>
    <s v="Bloqueados"/>
    <n v="32725.4"/>
    <n v="75732.19"/>
    <s v="Y30"/>
    <n v="38221.79"/>
    <n v="39.4"/>
    <s v="30.11.2024 13:57:05"/>
    <n v="2"/>
    <s v="ZPTALVESP"/>
    <b v="0"/>
    <b v="0"/>
    <b v="0"/>
    <b v="1"/>
    <b v="0"/>
    <s v="Patrícia  Alves"/>
    <n v="27516.74"/>
    <n v="1931.97"/>
    <n v="636.55999999999995"/>
    <n v="2640.13"/>
    <n v="1"/>
    <m/>
    <s v="PT00"/>
    <n v="1"/>
    <m/>
    <n v="524.20000000000005"/>
    <n v="0"/>
  </r>
  <r>
    <x v="1"/>
    <x v="1"/>
    <s v="PT/70"/>
    <x v="10"/>
    <x v="59"/>
    <x v="59"/>
    <n v="209209046"/>
    <n v="253"/>
    <n v="2592.3000000000002"/>
    <s v="EUR"/>
    <n v="97000"/>
    <s v="EUR"/>
    <s v="Bloqueados"/>
    <n v="32725.4"/>
    <n v="75732.19"/>
    <s v="Y30"/>
    <n v="38221.79"/>
    <n v="39.4"/>
    <s v="17.12.2024 20:14:18"/>
    <n v="2"/>
    <s v="ZPTSANTOS"/>
    <b v="0"/>
    <b v="0"/>
    <b v="0"/>
    <b v="1"/>
    <b v="0"/>
    <s v="Júlia  Santos"/>
    <n v="27516.74"/>
    <n v="1931.97"/>
    <n v="636.55999999999995"/>
    <n v="2640.13"/>
    <n v="1"/>
    <m/>
    <s v="PT00"/>
    <n v="1"/>
    <m/>
    <n v="524.20000000000005"/>
    <n v="0"/>
  </r>
  <r>
    <x v="1"/>
    <x v="1"/>
    <s v="PT/70"/>
    <x v="10"/>
    <x v="59"/>
    <x v="59"/>
    <n v="209239066"/>
    <n v="256"/>
    <n v="2780.96"/>
    <s v="EUR"/>
    <n v="97000"/>
    <s v="EUR"/>
    <s v="Bloqueados"/>
    <n v="32725.4"/>
    <n v="75732.19"/>
    <s v="Y30"/>
    <n v="38221.79"/>
    <n v="39.4"/>
    <s v="18.01.2025 02:03:37"/>
    <n v="2"/>
    <s v="ZPTSANTOS"/>
    <b v="0"/>
    <b v="0"/>
    <b v="0"/>
    <b v="1"/>
    <b v="0"/>
    <s v="Júlia  Santos"/>
    <n v="27516.74"/>
    <n v="1931.97"/>
    <n v="636.55999999999995"/>
    <n v="2640.13"/>
    <n v="1"/>
    <m/>
    <s v="PT00"/>
    <n v="1"/>
    <m/>
    <n v="524.20000000000005"/>
    <n v="0"/>
  </r>
  <r>
    <x v="1"/>
    <x v="1"/>
    <s v="PT/70"/>
    <x v="10"/>
    <x v="60"/>
    <x v="60"/>
    <n v="209272628"/>
    <n v="2"/>
    <n v="7.08"/>
    <s v="EUR"/>
    <n v="10000"/>
    <s v="EUR"/>
    <s v="Bloqueados"/>
    <n v="3934.59"/>
    <n v="668.91"/>
    <s v="Y30"/>
    <n v="4157.8"/>
    <n v="41.6"/>
    <s v="18.01.2025 02:36:18"/>
    <n v="2"/>
    <m/>
    <b v="0"/>
    <b v="0"/>
    <b v="0"/>
    <b v="1"/>
    <b v="0"/>
    <m/>
    <n v="3124.16"/>
    <n v="779.68"/>
    <n v="0"/>
    <n v="30.75"/>
    <n v="1"/>
    <m/>
    <s v="PT00"/>
    <n v="1"/>
    <m/>
    <n v="162.29"/>
    <n v="0"/>
  </r>
  <r>
    <x v="1"/>
    <x v="1"/>
    <s v="PT/70"/>
    <x v="10"/>
    <x v="61"/>
    <x v="61"/>
    <n v="209312336"/>
    <s v="."/>
    <n v="5.09"/>
    <s v="EUR"/>
    <n v="16000"/>
    <s v="EUR"/>
    <s v="Bloqueados"/>
    <n v="740.37"/>
    <n v="6789.02"/>
    <s v="Y30"/>
    <n v="1881.36"/>
    <n v="11.8"/>
    <s v="17.01.2025 16:33:28"/>
    <n v="2"/>
    <m/>
    <b v="0"/>
    <b v="0"/>
    <b v="0"/>
    <b v="1"/>
    <b v="0"/>
    <m/>
    <n v="1114.25"/>
    <n v="970.06"/>
    <n v="-860.09"/>
    <n v="-483.85"/>
    <n v="1"/>
    <m/>
    <s v="PT00"/>
    <n v="1"/>
    <m/>
    <n v="0"/>
    <n v="0"/>
  </r>
  <r>
    <x v="1"/>
    <x v="1"/>
    <s v="PT/70"/>
    <x v="10"/>
    <x v="61"/>
    <x v="61"/>
    <n v="209319011"/>
    <n v="189"/>
    <n v="316.23"/>
    <s v="EUR"/>
    <n v="16000"/>
    <s v="EUR"/>
    <s v="Bloqueados"/>
    <n v="740.37"/>
    <n v="6789.02"/>
    <s v="Y30"/>
    <n v="1881.36"/>
    <n v="11.8"/>
    <s v="20.01.2025 12:13:46"/>
    <n v="2"/>
    <m/>
    <b v="0"/>
    <b v="0"/>
    <b v="0"/>
    <b v="1"/>
    <b v="0"/>
    <m/>
    <n v="1114.25"/>
    <n v="970.06"/>
    <n v="-860.09"/>
    <n v="-483.85"/>
    <n v="1"/>
    <m/>
    <s v="PT00"/>
    <n v="1"/>
    <m/>
    <n v="0"/>
    <n v="0"/>
  </r>
  <r>
    <x v="1"/>
    <x v="1"/>
    <s v="PT/71"/>
    <x v="11"/>
    <x v="62"/>
    <x v="62"/>
    <n v="209197842"/>
    <s v="124/024"/>
    <n v="1134.97"/>
    <s v="EUR"/>
    <n v="33000"/>
    <s v="EUR"/>
    <s v="Bloqueados"/>
    <n v="6706.47"/>
    <n v="2639.44"/>
    <s v="Y30"/>
    <n v="8733.89"/>
    <n v="26.5"/>
    <s v="18.01.2025 01:24:11"/>
    <n v="2"/>
    <m/>
    <b v="0"/>
    <b v="0"/>
    <b v="0"/>
    <b v="1"/>
    <b v="0"/>
    <m/>
    <n v="6038.02"/>
    <n v="668.45"/>
    <n v="0"/>
    <n v="0"/>
    <n v="1"/>
    <m/>
    <s v="PT00"/>
    <n v="1"/>
    <m/>
    <n v="1784.65"/>
    <n v="0"/>
  </r>
  <r>
    <x v="1"/>
    <x v="1"/>
    <s v="PT/71"/>
    <x v="11"/>
    <x v="63"/>
    <x v="63"/>
    <n v="209266295"/>
    <d v="2025-01-25T00:00:00"/>
    <n v="1042.46"/>
    <s v="EUR"/>
    <n v="28000"/>
    <s v="EUR"/>
    <s v="Bloqueados"/>
    <n v="4196.0200000000004"/>
    <n v="26585.78"/>
    <s v="Y30"/>
    <n v="7990.25"/>
    <n v="28.5"/>
    <s v="08.01.2025 21:15:04"/>
    <n v="2"/>
    <s v="ZPTSANTOS"/>
    <b v="0"/>
    <b v="0"/>
    <b v="0"/>
    <b v="1"/>
    <b v="0"/>
    <s v="Júlia  Santos"/>
    <n v="4238.18"/>
    <n v="733.56"/>
    <n v="0"/>
    <n v="-775.72"/>
    <n v="1"/>
    <m/>
    <s v="PT00"/>
    <n v="1"/>
    <m/>
    <n v="3502.53"/>
    <n v="0"/>
  </r>
  <r>
    <x v="1"/>
    <x v="1"/>
    <s v="PT/71"/>
    <x v="11"/>
    <x v="64"/>
    <x v="64"/>
    <n v="330044560"/>
    <m/>
    <n v="0"/>
    <s v="EUR"/>
    <n v="20000"/>
    <s v="EUR"/>
    <s v="Bloqueados"/>
    <n v="24333.56"/>
    <n v="8252.94"/>
    <s v="Y30"/>
    <n v="25384.28"/>
    <n v="126.9"/>
    <s v="13.01.2021 06:55:43"/>
    <n v="2"/>
    <m/>
    <b v="0"/>
    <b v="0"/>
    <b v="0"/>
    <b v="0"/>
    <b v="0"/>
    <m/>
    <n v="9370.0400000000009"/>
    <n v="8647.07"/>
    <n v="3560.38"/>
    <n v="2756.07"/>
    <n v="1"/>
    <m/>
    <m/>
    <m/>
    <m/>
    <n v="166.38"/>
    <n v="0"/>
  </r>
  <r>
    <x v="1"/>
    <x v="1"/>
    <s v="PT/71"/>
    <x v="11"/>
    <x v="64"/>
    <x v="64"/>
    <n v="209187192"/>
    <n v="653"/>
    <n v="1745.85"/>
    <s v="EUR"/>
    <n v="20000"/>
    <s v="EUR"/>
    <s v="Bloqueados"/>
    <n v="24333.56"/>
    <n v="8252.94"/>
    <s v="Y30"/>
    <n v="25384.28"/>
    <n v="126.9"/>
    <s v="13.12.2024 11:54:08"/>
    <n v="2"/>
    <s v="ZPTSANTOS"/>
    <b v="1"/>
    <b v="0"/>
    <b v="0"/>
    <b v="1"/>
    <b v="0"/>
    <s v="Júlia  Santos"/>
    <n v="9370.0400000000009"/>
    <n v="8647.07"/>
    <n v="3560.38"/>
    <n v="2756.07"/>
    <n v="1"/>
    <m/>
    <s v="PT00"/>
    <n v="1"/>
    <m/>
    <n v="166.38"/>
    <n v="0"/>
  </r>
  <r>
    <x v="1"/>
    <x v="1"/>
    <s v="PT/71"/>
    <x v="11"/>
    <x v="65"/>
    <x v="65"/>
    <n v="209246464"/>
    <n v="2"/>
    <n v="24.86"/>
    <s v="EUR"/>
    <n v="34000"/>
    <s v="EUR"/>
    <s v="Bloqueados"/>
    <n v="17497.169999999998"/>
    <n v="3001.97"/>
    <s v="Y30"/>
    <n v="17495.349999999999"/>
    <n v="51.5"/>
    <s v="18.01.2025 02:12:38"/>
    <n v="2"/>
    <m/>
    <b v="0"/>
    <b v="0"/>
    <b v="0"/>
    <b v="1"/>
    <b v="0"/>
    <m/>
    <n v="9871.84"/>
    <n v="-516.38"/>
    <n v="0"/>
    <n v="8141.71"/>
    <n v="1"/>
    <m/>
    <s v="PT00"/>
    <n v="1"/>
    <m/>
    <n v="75.209999999999994"/>
    <n v="0"/>
  </r>
  <r>
    <x v="1"/>
    <x v="1"/>
    <s v="PT/71"/>
    <x v="11"/>
    <x v="65"/>
    <x v="65"/>
    <n v="209319719"/>
    <n v="12"/>
    <n v="794.33"/>
    <s v="EUR"/>
    <n v="34000"/>
    <s v="EUR"/>
    <s v="Bloqueados"/>
    <n v="17497.169999999998"/>
    <n v="3001.97"/>
    <s v="Y30"/>
    <n v="17495.349999999999"/>
    <n v="51.5"/>
    <s v="20.01.2025 13:28:52"/>
    <n v="2"/>
    <m/>
    <b v="0"/>
    <b v="0"/>
    <b v="0"/>
    <b v="1"/>
    <b v="0"/>
    <m/>
    <n v="9871.84"/>
    <n v="-516.38"/>
    <n v="0"/>
    <n v="8141.71"/>
    <n v="1"/>
    <m/>
    <s v="PT00"/>
    <n v="1"/>
    <m/>
    <n v="75.209999999999994"/>
    <n v="0"/>
  </r>
  <r>
    <x v="1"/>
    <x v="1"/>
    <s v="PT/71"/>
    <x v="11"/>
    <x v="65"/>
    <x v="65"/>
    <n v="209109307"/>
    <n v="184"/>
    <n v="733.34"/>
    <s v="EUR"/>
    <n v="34000"/>
    <s v="EUR"/>
    <s v="Bloqueados"/>
    <n v="17497.169999999998"/>
    <n v="3001.97"/>
    <s v="Y30"/>
    <n v="17495.349999999999"/>
    <n v="51.5"/>
    <s v="30.11.2024 02:10:09"/>
    <n v="2"/>
    <s v="ZPTALVESP"/>
    <b v="0"/>
    <b v="0"/>
    <b v="0"/>
    <b v="1"/>
    <b v="0"/>
    <s v="Patrícia  Alves"/>
    <n v="9871.84"/>
    <n v="-516.38"/>
    <n v="0"/>
    <n v="8141.71"/>
    <n v="1"/>
    <m/>
    <s v="PT00"/>
    <n v="1"/>
    <m/>
    <n v="75.209999999999994"/>
    <n v="0"/>
  </r>
  <r>
    <x v="1"/>
    <x v="1"/>
    <s v="PT/71"/>
    <x v="11"/>
    <x v="65"/>
    <x v="65"/>
    <n v="209241693"/>
    <n v="198"/>
    <n v="377.53"/>
    <s v="EUR"/>
    <n v="34000"/>
    <s v="EUR"/>
    <s v="Bloqueados"/>
    <n v="17497.169999999998"/>
    <n v="3001.97"/>
    <s v="Y30"/>
    <n v="17495.349999999999"/>
    <n v="51.5"/>
    <s v="02.01.2025 17:20:21"/>
    <n v="2"/>
    <s v="ZPTSANTOS"/>
    <b v="0"/>
    <b v="0"/>
    <b v="0"/>
    <b v="1"/>
    <b v="0"/>
    <s v="Júlia  Santos"/>
    <n v="9871.84"/>
    <n v="-516.38"/>
    <n v="0"/>
    <n v="8141.71"/>
    <n v="1"/>
    <m/>
    <s v="PT00"/>
    <n v="1"/>
    <m/>
    <n v="75.209999999999994"/>
    <n v="0"/>
  </r>
  <r>
    <x v="1"/>
    <x v="1"/>
    <s v="PT/71"/>
    <x v="11"/>
    <x v="66"/>
    <x v="66"/>
    <n v="209187586"/>
    <s v="86/ 2024"/>
    <n v="3.78"/>
    <s v="EUR"/>
    <n v="25000"/>
    <s v="EUR"/>
    <s v="Bloqueados"/>
    <n v="5811.36"/>
    <n v="4346.3999999999996"/>
    <s v="Y30"/>
    <n v="6059.33"/>
    <n v="24.2"/>
    <s v="18.01.2025 01:18:46"/>
    <n v="2"/>
    <m/>
    <b v="0"/>
    <b v="0"/>
    <b v="0"/>
    <b v="1"/>
    <b v="0"/>
    <m/>
    <n v="5054"/>
    <n v="646.66"/>
    <n v="0"/>
    <n v="110.7"/>
    <n v="1"/>
    <m/>
    <s v="PT00"/>
    <n v="1"/>
    <m/>
    <n v="0"/>
    <n v="0"/>
  </r>
  <r>
    <x v="1"/>
    <x v="1"/>
    <s v="PT/71"/>
    <x v="11"/>
    <x v="66"/>
    <x v="66"/>
    <n v="209199420"/>
    <s v="87 / 2024"/>
    <n v="901.13"/>
    <s v="EUR"/>
    <n v="25000"/>
    <s v="EUR"/>
    <s v="Bloqueados"/>
    <n v="5811.36"/>
    <n v="4346.3999999999996"/>
    <s v="Y30"/>
    <n v="6059.33"/>
    <n v="24.2"/>
    <s v="16.12.2024 13:47:01"/>
    <n v="2"/>
    <s v="ZPTSANTOS"/>
    <b v="0"/>
    <b v="0"/>
    <b v="0"/>
    <b v="1"/>
    <b v="0"/>
    <s v="Júlia  Santos"/>
    <n v="5054"/>
    <n v="646.66"/>
    <n v="0"/>
    <n v="110.7"/>
    <n v="1"/>
    <m/>
    <s v="PT00"/>
    <n v="1"/>
    <m/>
    <n v="0"/>
    <n v="0"/>
  </r>
  <r>
    <x v="1"/>
    <x v="1"/>
    <s v="PT/71"/>
    <x v="11"/>
    <x v="66"/>
    <x v="66"/>
    <n v="209213941"/>
    <s v="88 / 2024"/>
    <n v="822.77"/>
    <s v="EUR"/>
    <n v="25000"/>
    <s v="EUR"/>
    <s v="Bloqueados"/>
    <n v="5811.36"/>
    <n v="4346.3999999999996"/>
    <s v="Y30"/>
    <n v="6059.33"/>
    <n v="24.2"/>
    <s v="18.12.2024 15:31:37"/>
    <n v="2"/>
    <s v="ZPTSANTOS"/>
    <b v="0"/>
    <b v="0"/>
    <b v="0"/>
    <b v="1"/>
    <b v="0"/>
    <s v="Júlia  Santos"/>
    <n v="5054"/>
    <n v="646.66"/>
    <n v="0"/>
    <n v="110.7"/>
    <n v="1"/>
    <m/>
    <s v="PT00"/>
    <n v="1"/>
    <m/>
    <n v="0"/>
    <n v="0"/>
  </r>
  <r>
    <x v="1"/>
    <x v="1"/>
    <s v="PT/71"/>
    <x v="11"/>
    <x v="66"/>
    <x v="66"/>
    <n v="209313338"/>
    <d v="2025-04-01T00:00:00"/>
    <n v="1527.39"/>
    <s v="EUR"/>
    <n v="25000"/>
    <s v="EUR"/>
    <s v="Bloqueados"/>
    <n v="5811.36"/>
    <n v="4346.3999999999996"/>
    <s v="Y30"/>
    <n v="6059.33"/>
    <n v="24.2"/>
    <s v="17.01.2025 21:35:37"/>
    <n v="2"/>
    <s v="ZPTSANTOS"/>
    <b v="0"/>
    <b v="0"/>
    <b v="0"/>
    <b v="1"/>
    <b v="0"/>
    <s v="Júlia  Santos"/>
    <n v="5054"/>
    <n v="646.66"/>
    <n v="0"/>
    <n v="110.7"/>
    <n v="1"/>
    <m/>
    <s v="PT00"/>
    <n v="1"/>
    <m/>
    <n v="0"/>
    <n v="0"/>
  </r>
  <r>
    <x v="1"/>
    <x v="1"/>
    <s v="PT/71"/>
    <x v="11"/>
    <x v="67"/>
    <x v="67"/>
    <n v="209312960"/>
    <s v="0117/1"/>
    <n v="715.36"/>
    <s v="EUR"/>
    <n v="36000"/>
    <s v="EUR"/>
    <s v="Bloqueados"/>
    <n v="16312.88"/>
    <n v="40813.26"/>
    <s v="Y30"/>
    <n v="29107.47"/>
    <n v="80.900000000000006"/>
    <s v="17.01.2025 18:31:31"/>
    <n v="2"/>
    <s v="ZPTSANTOS"/>
    <b v="0"/>
    <b v="0"/>
    <b v="0"/>
    <b v="1"/>
    <b v="0"/>
    <s v="Júlia  Santos"/>
    <n v="15569.09"/>
    <n v="743.79"/>
    <n v="0"/>
    <n v="0"/>
    <n v="1"/>
    <m/>
    <s v="PT00"/>
    <n v="1"/>
    <m/>
    <n v="2480.33"/>
    <n v="0"/>
  </r>
  <r>
    <x v="1"/>
    <x v="1"/>
    <s v="PT/71"/>
    <x v="11"/>
    <x v="68"/>
    <x v="68"/>
    <n v="209257922"/>
    <s v="07.01.2024"/>
    <n v="12.37"/>
    <s v="EUR"/>
    <n v="13000"/>
    <s v="EUR"/>
    <s v="Bloqueados"/>
    <n v="-1677.88"/>
    <n v="1248.19"/>
    <s v="Y30"/>
    <n v="1874.35"/>
    <n v="14.4"/>
    <s v="18.01.2025 02:22:30"/>
    <n v="2"/>
    <m/>
    <b v="0"/>
    <b v="0"/>
    <b v="0"/>
    <b v="1"/>
    <b v="0"/>
    <m/>
    <n v="3216.92"/>
    <n v="1419.73"/>
    <n v="-65.52"/>
    <n v="-6249.01"/>
    <n v="1"/>
    <m/>
    <s v="PT00"/>
    <n v="1"/>
    <m/>
    <n v="2927.17"/>
    <n v="0"/>
  </r>
  <r>
    <x v="1"/>
    <x v="1"/>
    <s v="PT/71"/>
    <x v="11"/>
    <x v="69"/>
    <x v="69"/>
    <n v="209107037"/>
    <s v="FILM29-11"/>
    <n v="555.36"/>
    <s v="EUR"/>
    <n v="3000"/>
    <s v="EUR"/>
    <s v="Bloqueados"/>
    <n v="1527.11"/>
    <n v="810.37"/>
    <s v="Y30"/>
    <n v="1527.78"/>
    <n v="50.9"/>
    <s v="30.11.2024 02:07:21"/>
    <n v="2"/>
    <s v="ZPTALVESP"/>
    <b v="0"/>
    <b v="0"/>
    <b v="0"/>
    <b v="1"/>
    <b v="0"/>
    <s v="Patrícia  Alves"/>
    <n v="484.14"/>
    <n v="650.03"/>
    <n v="318.48"/>
    <n v="74.459999999999994"/>
    <n v="1"/>
    <m/>
    <s v="PT00"/>
    <n v="1"/>
    <m/>
    <n v="0"/>
    <n v="0"/>
  </r>
  <r>
    <x v="1"/>
    <x v="1"/>
    <s v="PT/71"/>
    <x v="11"/>
    <x v="70"/>
    <x v="70"/>
    <n v="209223279"/>
    <s v="89/2024"/>
    <n v="534.12"/>
    <s v="EUR"/>
    <n v="27000"/>
    <s v="EUR"/>
    <s v="Bloqueados"/>
    <n v="22081.200000000001"/>
    <n v="8913.4599999999991"/>
    <s v="Y30"/>
    <n v="23178.04"/>
    <n v="85.8"/>
    <s v="18.01.2025 01:41:53"/>
    <n v="2"/>
    <m/>
    <b v="0"/>
    <b v="0"/>
    <b v="0"/>
    <b v="1"/>
    <b v="0"/>
    <m/>
    <n v="4886.3599999999997"/>
    <n v="5739.71"/>
    <n v="4441.57"/>
    <n v="7013.56"/>
    <n v="1"/>
    <m/>
    <s v="PT00"/>
    <n v="1"/>
    <m/>
    <n v="1018.34"/>
    <n v="0"/>
  </r>
  <r>
    <x v="1"/>
    <x v="1"/>
    <s v="PT/71"/>
    <x v="11"/>
    <x v="70"/>
    <x v="70"/>
    <n v="209238722"/>
    <s v="90/2024"/>
    <n v="35.44"/>
    <s v="EUR"/>
    <n v="27000"/>
    <s v="EUR"/>
    <s v="Bloqueados"/>
    <n v="22081.200000000001"/>
    <n v="8913.4599999999991"/>
    <s v="Y30"/>
    <n v="23178.04"/>
    <n v="85.8"/>
    <s v="18.01.2025 02:03:04"/>
    <n v="2"/>
    <m/>
    <b v="0"/>
    <b v="0"/>
    <b v="0"/>
    <b v="1"/>
    <b v="0"/>
    <m/>
    <n v="4886.3599999999997"/>
    <n v="5739.71"/>
    <n v="4441.57"/>
    <n v="7013.56"/>
    <n v="1"/>
    <m/>
    <s v="PT00"/>
    <n v="1"/>
    <m/>
    <n v="1018.34"/>
    <n v="0"/>
  </r>
  <r>
    <x v="1"/>
    <x v="1"/>
    <s v="PT/71"/>
    <x v="11"/>
    <x v="71"/>
    <x v="71"/>
    <n v="209224198"/>
    <s v="20.12.2024"/>
    <n v="3125.02"/>
    <s v="EUR"/>
    <n v="25000"/>
    <s v="EUR"/>
    <s v="Bloqueados"/>
    <n v="34227.57"/>
    <n v="17730.91"/>
    <s v="Y30"/>
    <n v="37702.89"/>
    <n v="150.80000000000001"/>
    <s v="20.12.2024 17:51:47"/>
    <n v="2"/>
    <s v="ZPTALVESP"/>
    <b v="1"/>
    <b v="0"/>
    <b v="0"/>
    <b v="1"/>
    <b v="0"/>
    <s v="Patrícia  Alves"/>
    <n v="11630.52"/>
    <n v="13870.95"/>
    <n v="12075.74"/>
    <n v="-3349.64"/>
    <n v="1"/>
    <m/>
    <s v="PT01"/>
    <n v="1"/>
    <m/>
    <n v="1195.1600000000001"/>
    <n v="0"/>
  </r>
  <r>
    <x v="1"/>
    <x v="1"/>
    <s v="PT/71"/>
    <x v="11"/>
    <x v="71"/>
    <x v="71"/>
    <n v="209312900"/>
    <s v="17.01.2025"/>
    <n v="1552.69"/>
    <s v="EUR"/>
    <n v="25000"/>
    <s v="EUR"/>
    <s v="Bloqueados"/>
    <n v="34227.57"/>
    <n v="17730.91"/>
    <s v="Y30"/>
    <n v="37702.89"/>
    <n v="150.80000000000001"/>
    <s v="17.01.2025 18:24:02"/>
    <n v="2"/>
    <s v="ZPTSANTOS"/>
    <b v="1"/>
    <b v="0"/>
    <b v="0"/>
    <b v="1"/>
    <b v="0"/>
    <s v="Júlia  Santos"/>
    <n v="11630.52"/>
    <n v="13870.95"/>
    <n v="12075.74"/>
    <n v="-3349.64"/>
    <n v="1"/>
    <m/>
    <s v="PT00"/>
    <n v="1"/>
    <m/>
    <n v="1195.1600000000001"/>
    <n v="0"/>
  </r>
  <r>
    <x v="1"/>
    <x v="1"/>
    <s v="PT/71"/>
    <x v="11"/>
    <x v="72"/>
    <x v="72"/>
    <n v="209265254"/>
    <s v="7/2025T"/>
    <n v="12.76"/>
    <s v="EUR"/>
    <n v="39000"/>
    <s v="EUR"/>
    <s v="Bloqueados"/>
    <n v="13510.77"/>
    <n v="14246.05"/>
    <s v="Y30"/>
    <n v="14143.17"/>
    <n v="36.299999999999997"/>
    <s v="18.01.2025 02:29:08"/>
    <n v="2"/>
    <m/>
    <b v="0"/>
    <b v="0"/>
    <b v="0"/>
    <b v="1"/>
    <b v="0"/>
    <m/>
    <n v="13065.6"/>
    <n v="183.92"/>
    <n v="0"/>
    <n v="261.25"/>
    <n v="1"/>
    <m/>
    <s v="PT00"/>
    <n v="1"/>
    <m/>
    <n v="222.57"/>
    <n v="0"/>
  </r>
  <r>
    <x v="1"/>
    <x v="1"/>
    <s v="PT/71"/>
    <x v="11"/>
    <x v="72"/>
    <x v="72"/>
    <n v="209199556"/>
    <s v="260-2024T"/>
    <n v="1496.96"/>
    <s v="EUR"/>
    <n v="39000"/>
    <s v="EUR"/>
    <s v="Bloqueados"/>
    <n v="13510.77"/>
    <n v="14246.05"/>
    <s v="Y30"/>
    <n v="14143.17"/>
    <n v="36.299999999999997"/>
    <s v="16.12.2024 14:04:31"/>
    <n v="2"/>
    <s v="ZPTSANTOS"/>
    <b v="0"/>
    <b v="0"/>
    <b v="0"/>
    <b v="1"/>
    <b v="0"/>
    <s v="Júlia  Santos"/>
    <n v="13065.6"/>
    <n v="183.92"/>
    <n v="0"/>
    <n v="261.25"/>
    <n v="1"/>
    <m/>
    <s v="PT01"/>
    <n v="1"/>
    <m/>
    <n v="222.57"/>
    <n v="0"/>
  </r>
  <r>
    <x v="1"/>
    <x v="1"/>
    <s v="PT/71"/>
    <x v="11"/>
    <x v="73"/>
    <x v="73"/>
    <n v="209313206"/>
    <d v="2025-05-25T00:00:00"/>
    <n v="758.56"/>
    <s v="EUR"/>
    <n v="8000"/>
    <s v="EUR"/>
    <s v="Bloqueados"/>
    <n v="8077.65"/>
    <n v="1424.44"/>
    <s v="Y30"/>
    <n v="8710.1"/>
    <n v="108.9"/>
    <s v="17.01.2025 19:54:28"/>
    <n v="2"/>
    <s v="ZPTSANTOS"/>
    <b v="1"/>
    <b v="0"/>
    <b v="0"/>
    <b v="1"/>
    <b v="0"/>
    <s v="Júlia  Santos"/>
    <n v="7897.53"/>
    <n v="69.42"/>
    <n v="0"/>
    <n v="110.7"/>
    <n v="1"/>
    <m/>
    <s v="PT00"/>
    <n v="1"/>
    <m/>
    <n v="398.75"/>
    <n v="0"/>
  </r>
  <r>
    <x v="1"/>
    <x v="1"/>
    <s v="PT/71"/>
    <x v="11"/>
    <x v="74"/>
    <x v="74"/>
    <n v="209197423"/>
    <s v="202/24"/>
    <n v="8.82"/>
    <s v="EUR"/>
    <n v="35000"/>
    <s v="EUR"/>
    <s v="Bloqueados"/>
    <n v="36654.82"/>
    <n v="3251.32"/>
    <s v="Y30"/>
    <n v="36548.730000000003"/>
    <n v="104.4"/>
    <s v="18.01.2025 01:23:52"/>
    <n v="2"/>
    <m/>
    <b v="1"/>
    <b v="0"/>
    <b v="0"/>
    <b v="1"/>
    <b v="0"/>
    <m/>
    <n v="15282.72"/>
    <n v="9634.85"/>
    <n v="6506.47"/>
    <n v="5230.78"/>
    <n v="1"/>
    <m/>
    <s v="PT01"/>
    <n v="1"/>
    <m/>
    <n v="0"/>
    <n v="0"/>
  </r>
  <r>
    <x v="1"/>
    <x v="1"/>
    <s v="PT/71"/>
    <x v="11"/>
    <x v="75"/>
    <x v="75"/>
    <n v="209184176"/>
    <n v="1121"/>
    <n v="2521.15"/>
    <s v="EUR"/>
    <n v="42000"/>
    <s v="EUR"/>
    <s v="Bloqueados"/>
    <n v="26945.03"/>
    <n v="13637.73"/>
    <s v="Y30"/>
    <n v="28898.85"/>
    <n v="68.8"/>
    <s v="12.12.2024 21:30:16"/>
    <n v="2"/>
    <s v="ZPTSANTOS"/>
    <b v="0"/>
    <b v="0"/>
    <b v="0"/>
    <b v="1"/>
    <b v="0"/>
    <s v="Júlia  Santos"/>
    <n v="25529.65"/>
    <n v="184.08"/>
    <n v="1119.2"/>
    <n v="112.1"/>
    <n v="1"/>
    <m/>
    <s v="PT00"/>
    <n v="1"/>
    <m/>
    <n v="0"/>
    <n v="0"/>
  </r>
  <r>
    <x v="1"/>
    <x v="1"/>
    <s v="PT/71"/>
    <x v="11"/>
    <x v="76"/>
    <x v="76"/>
    <n v="209129368"/>
    <s v="3DEZ"/>
    <n v="638.57000000000005"/>
    <s v="EUR"/>
    <n v="20000"/>
    <s v="EUR"/>
    <s v="Bloqueados"/>
    <n v="9979.64"/>
    <n v="8460.33"/>
    <s v="Y30"/>
    <n v="10053.43"/>
    <n v="50.3"/>
    <s v="03.12.2024 17:35:04"/>
    <m/>
    <s v="ZPTSANTOS"/>
    <b v="0"/>
    <b v="0"/>
    <b v="0"/>
    <b v="1"/>
    <b v="0"/>
    <s v="Júlia  Santos"/>
    <n v="7624.59"/>
    <n v="813.96"/>
    <n v="0"/>
    <n v="1541.09"/>
    <n v="0"/>
    <m/>
    <s v="PT00"/>
    <n v="1"/>
    <m/>
    <n v="73.790000000000006"/>
    <n v="0"/>
  </r>
  <r>
    <x v="1"/>
    <x v="1"/>
    <s v="PT/71"/>
    <x v="11"/>
    <x v="76"/>
    <x v="76"/>
    <n v="209191818"/>
    <s v="14 DEZEMBRO"/>
    <n v="492.67"/>
    <s v="EUR"/>
    <n v="20000"/>
    <s v="EUR"/>
    <s v="Bloqueados"/>
    <n v="9979.64"/>
    <n v="8460.33"/>
    <s v="Y30"/>
    <n v="10053.43"/>
    <n v="50.3"/>
    <s v="14.12.2024 13:42:30"/>
    <m/>
    <s v="ZPTSANTOS"/>
    <b v="0"/>
    <b v="0"/>
    <b v="0"/>
    <b v="1"/>
    <b v="0"/>
    <s v="Júlia  Santos"/>
    <n v="7624.59"/>
    <n v="813.96"/>
    <n v="0"/>
    <n v="1541.09"/>
    <n v="0"/>
    <m/>
    <s v="PT00"/>
    <n v="1"/>
    <m/>
    <n v="73.790000000000006"/>
    <n v="0"/>
  </r>
  <r>
    <x v="1"/>
    <x v="1"/>
    <s v="PT/72"/>
    <x v="12"/>
    <x v="77"/>
    <x v="77"/>
    <n v="209319582"/>
    <s v="20 01 2025"/>
    <n v="286.27"/>
    <s v="EUR"/>
    <n v="29000"/>
    <s v="EUR"/>
    <s v="Bloqueados"/>
    <n v="7463.55"/>
    <n v="4967.8500000000004"/>
    <s v="Y30"/>
    <n v="12033.24"/>
    <n v="41.5"/>
    <s v="20.01.2025 13:09:32"/>
    <n v="2"/>
    <s v="ZPTSANTOS"/>
    <b v="0"/>
    <b v="0"/>
    <b v="0"/>
    <b v="1"/>
    <b v="0"/>
    <s v="Júlia  Santos"/>
    <n v="5835.06"/>
    <n v="1749.28"/>
    <n v="0"/>
    <n v="-120.79"/>
    <n v="1"/>
    <m/>
    <s v="PT00"/>
    <n v="1"/>
    <m/>
    <n v="351.37"/>
    <n v="0"/>
  </r>
  <r>
    <x v="1"/>
    <x v="1"/>
    <s v="PT/72"/>
    <x v="12"/>
    <x v="77"/>
    <x v="77"/>
    <n v="209149503"/>
    <s v="06 12 2024"/>
    <n v="910.89"/>
    <s v="EUR"/>
    <n v="29000"/>
    <s v="EUR"/>
    <s v="Bloqueados"/>
    <n v="7463.55"/>
    <n v="4967.8500000000004"/>
    <s v="Y30"/>
    <n v="12033.24"/>
    <n v="41.5"/>
    <s v="06.12.2024 17:00:09"/>
    <n v="2"/>
    <s v="ZPTSANTOS"/>
    <b v="0"/>
    <b v="0"/>
    <b v="0"/>
    <b v="1"/>
    <b v="0"/>
    <s v="Júlia  Santos"/>
    <n v="5835.06"/>
    <n v="1749.28"/>
    <n v="0"/>
    <n v="-120.79"/>
    <n v="1"/>
    <m/>
    <s v="PT00"/>
    <n v="1"/>
    <m/>
    <n v="351.37"/>
    <n v="0"/>
  </r>
  <r>
    <x v="1"/>
    <x v="1"/>
    <s v="PT/72"/>
    <x v="12"/>
    <x v="77"/>
    <x v="77"/>
    <n v="209214755"/>
    <s v="18 12 2024"/>
    <n v="922.08"/>
    <s v="EUR"/>
    <n v="29000"/>
    <s v="EUR"/>
    <s v="Bloqueados"/>
    <n v="7463.55"/>
    <n v="4967.8500000000004"/>
    <s v="Y30"/>
    <n v="12033.24"/>
    <n v="41.5"/>
    <s v="18.12.2024 17:27:04"/>
    <n v="2"/>
    <s v="ZPTSANTOS"/>
    <b v="0"/>
    <b v="0"/>
    <b v="0"/>
    <b v="1"/>
    <b v="0"/>
    <s v="Júlia  Santos"/>
    <n v="5835.06"/>
    <n v="1749.28"/>
    <n v="0"/>
    <n v="-120.79"/>
    <n v="1"/>
    <m/>
    <s v="PT00"/>
    <n v="1"/>
    <m/>
    <n v="351.37"/>
    <n v="0"/>
  </r>
  <r>
    <x v="1"/>
    <x v="1"/>
    <s v="PT/72"/>
    <x v="12"/>
    <x v="78"/>
    <x v="78"/>
    <n v="209302882"/>
    <n v="16012025"/>
    <n v="610.42999999999995"/>
    <s v="EUR"/>
    <n v="15000"/>
    <s v="EUR"/>
    <s v="Bloqueados"/>
    <n v="21025.49"/>
    <n v="4971.24"/>
    <s v="Y30"/>
    <n v="23613.16"/>
    <n v="157.4"/>
    <s v="16.01.2025 09:37:04"/>
    <n v="2"/>
    <m/>
    <b v="1"/>
    <b v="0"/>
    <b v="0"/>
    <b v="1"/>
    <b v="0"/>
    <m/>
    <n v="14198.84"/>
    <n v="7050"/>
    <n v="0"/>
    <n v="-223.35"/>
    <n v="1"/>
    <m/>
    <s v="PT00"/>
    <n v="1"/>
    <m/>
    <n v="380.35"/>
    <n v="0"/>
  </r>
  <r>
    <x v="1"/>
    <x v="1"/>
    <s v="PT/72"/>
    <x v="12"/>
    <x v="78"/>
    <x v="78"/>
    <n v="209249895"/>
    <n v="21122024"/>
    <n v="965.74"/>
    <s v="EUR"/>
    <n v="15000"/>
    <s v="EUR"/>
    <s v="Bloqueados"/>
    <n v="21025.49"/>
    <n v="4971.24"/>
    <s v="Y30"/>
    <n v="23613.16"/>
    <n v="157.4"/>
    <s v="18.01.2025 02:15:18"/>
    <n v="2"/>
    <m/>
    <b v="1"/>
    <b v="0"/>
    <b v="0"/>
    <b v="1"/>
    <b v="0"/>
    <m/>
    <n v="14198.84"/>
    <n v="7050"/>
    <n v="0"/>
    <n v="-223.35"/>
    <n v="1"/>
    <m/>
    <s v="PT00"/>
    <n v="1"/>
    <m/>
    <n v="380.35"/>
    <n v="0"/>
  </r>
  <r>
    <x v="1"/>
    <x v="1"/>
    <s v="PT/72"/>
    <x v="12"/>
    <x v="78"/>
    <x v="78"/>
    <n v="209165456"/>
    <n v="9122024"/>
    <n v="1241.27"/>
    <s v="EUR"/>
    <n v="15000"/>
    <s v="EUR"/>
    <s v="Bloqueados"/>
    <n v="21025.49"/>
    <n v="4971.24"/>
    <s v="Y30"/>
    <n v="23613.16"/>
    <n v="157.4"/>
    <s v="14.12.2024 01:35:01"/>
    <n v="2"/>
    <s v="ZPTSANTOS"/>
    <b v="1"/>
    <b v="0"/>
    <b v="0"/>
    <b v="1"/>
    <b v="0"/>
    <s v="Júlia  Santos"/>
    <n v="14198.84"/>
    <n v="7050"/>
    <n v="0"/>
    <n v="-223.35"/>
    <n v="1"/>
    <m/>
    <s v="PT00"/>
    <n v="1"/>
    <m/>
    <n v="380.35"/>
    <n v="0"/>
  </r>
  <r>
    <x v="1"/>
    <x v="1"/>
    <s v="PT/72"/>
    <x v="12"/>
    <x v="78"/>
    <x v="78"/>
    <n v="209224069"/>
    <n v="20122024"/>
    <n v="1529.13"/>
    <s v="EUR"/>
    <n v="15000"/>
    <s v="EUR"/>
    <s v="Bloqueados"/>
    <n v="21025.49"/>
    <n v="4971.24"/>
    <s v="Y30"/>
    <n v="23613.16"/>
    <n v="157.4"/>
    <s v="20.12.2024 17:25:01"/>
    <n v="2"/>
    <s v="ZPTALVESP"/>
    <b v="1"/>
    <b v="0"/>
    <b v="0"/>
    <b v="1"/>
    <b v="0"/>
    <s v="Patrícia  Alves"/>
    <n v="14198.84"/>
    <n v="7050"/>
    <n v="0"/>
    <n v="-223.35"/>
    <n v="1"/>
    <m/>
    <s v="PT00"/>
    <n v="1"/>
    <m/>
    <n v="380.35"/>
    <n v="0"/>
  </r>
  <r>
    <x v="1"/>
    <x v="1"/>
    <s v="PT/72"/>
    <x v="12"/>
    <x v="79"/>
    <x v="79"/>
    <n v="209168741"/>
    <n v="1093"/>
    <n v="4879.3999999999996"/>
    <s v="EUR"/>
    <n v="36000"/>
    <s v="EUR"/>
    <s v="Bloqueados"/>
    <n v="12026.69"/>
    <n v="14913.66"/>
    <s v="Y30"/>
    <n v="23185.77"/>
    <n v="64.400000000000006"/>
    <s v="10.12.2024 18:01:43"/>
    <m/>
    <s v="ZPTSANTOS"/>
    <b v="0"/>
    <b v="0"/>
    <b v="0"/>
    <b v="1"/>
    <b v="0"/>
    <s v="Júlia  Santos"/>
    <n v="13370.74"/>
    <n v="0"/>
    <n v="-545.24"/>
    <n v="-798.81"/>
    <n v="0"/>
    <m/>
    <s v="PT00"/>
    <n v="1"/>
    <m/>
    <n v="3874.25"/>
    <n v="0"/>
  </r>
  <r>
    <x v="1"/>
    <x v="1"/>
    <s v="PT/72"/>
    <x v="12"/>
    <x v="79"/>
    <x v="79"/>
    <n v="209299102"/>
    <n v="1096"/>
    <n v="4396.59"/>
    <s v="EUR"/>
    <n v="36000"/>
    <s v="EUR"/>
    <s v="Bloqueados"/>
    <n v="12026.69"/>
    <n v="14913.66"/>
    <s v="Y30"/>
    <n v="23185.77"/>
    <n v="64.400000000000006"/>
    <s v="15.01.2025 13:19:05"/>
    <m/>
    <s v="ZPTSANTOS"/>
    <b v="0"/>
    <b v="0"/>
    <b v="0"/>
    <b v="1"/>
    <b v="0"/>
    <s v="Júlia  Santos"/>
    <n v="13370.74"/>
    <n v="0"/>
    <n v="-545.24"/>
    <n v="-798.81"/>
    <n v="0"/>
    <m/>
    <s v="PT00"/>
    <n v="1"/>
    <m/>
    <n v="3874.25"/>
    <n v="0"/>
  </r>
  <r>
    <x v="1"/>
    <x v="1"/>
    <s v="PT/72"/>
    <x v="12"/>
    <x v="79"/>
    <x v="79"/>
    <n v="209312233"/>
    <n v="1097"/>
    <n v="4851.6400000000003"/>
    <s v="EUR"/>
    <n v="36000"/>
    <s v="EUR"/>
    <s v="Bloqueados"/>
    <n v="12026.69"/>
    <n v="14913.66"/>
    <s v="Y30"/>
    <n v="23185.77"/>
    <n v="64.400000000000006"/>
    <s v="17.01.2025 16:19:21"/>
    <m/>
    <s v="ZPTSANTOS"/>
    <b v="0"/>
    <b v="0"/>
    <b v="0"/>
    <b v="1"/>
    <b v="0"/>
    <s v="Júlia  Santos"/>
    <n v="13370.74"/>
    <n v="0"/>
    <n v="-545.24"/>
    <n v="-798.81"/>
    <n v="0"/>
    <m/>
    <s v="PT00"/>
    <n v="1"/>
    <m/>
    <n v="3874.25"/>
    <n v="0"/>
  </r>
  <r>
    <x v="1"/>
    <x v="1"/>
    <s v="PT/73"/>
    <x v="13"/>
    <x v="80"/>
    <x v="80"/>
    <n v="209235103"/>
    <n v="91"/>
    <n v="39.06"/>
    <s v="EUR"/>
    <n v="27000"/>
    <s v="EUR"/>
    <s v="Bloqueados"/>
    <n v="16159.27"/>
    <n v="12191.69"/>
    <s v="Y30"/>
    <n v="16447.96"/>
    <n v="60.9"/>
    <s v="18.01.2025 01:58:22"/>
    <n v="2"/>
    <m/>
    <b v="0"/>
    <b v="0"/>
    <b v="0"/>
    <b v="1"/>
    <b v="0"/>
    <m/>
    <n v="8127.05"/>
    <n v="4192.17"/>
    <n v="1100.92"/>
    <n v="2739.13"/>
    <n v="1"/>
    <m/>
    <s v="PT01"/>
    <n v="1"/>
    <m/>
    <n v="0"/>
    <n v="0"/>
  </r>
  <r>
    <x v="1"/>
    <x v="1"/>
    <s v="PT/73"/>
    <x v="13"/>
    <x v="80"/>
    <x v="80"/>
    <n v="209173957"/>
    <n v="87"/>
    <n v="2244.35"/>
    <s v="EUR"/>
    <n v="27000"/>
    <s v="EUR"/>
    <s v="Bloqueados"/>
    <n v="16159.27"/>
    <n v="12191.69"/>
    <s v="Y30"/>
    <n v="16447.96"/>
    <n v="60.9"/>
    <s v="11.12.2024 13:14:10"/>
    <n v="2"/>
    <s v="ZPTSANTOS"/>
    <b v="0"/>
    <b v="0"/>
    <b v="0"/>
    <b v="1"/>
    <b v="0"/>
    <s v="Júlia  Santos"/>
    <n v="8127.05"/>
    <n v="4192.17"/>
    <n v="1100.92"/>
    <n v="2739.13"/>
    <n v="1"/>
    <m/>
    <s v="PT00"/>
    <n v="1"/>
    <m/>
    <n v="0"/>
    <n v="0"/>
  </r>
  <r>
    <x v="1"/>
    <x v="1"/>
    <s v="PT/73"/>
    <x v="13"/>
    <x v="80"/>
    <x v="80"/>
    <n v="209256853"/>
    <n v="2"/>
    <n v="2265.4899999999998"/>
    <s v="EUR"/>
    <n v="27000"/>
    <s v="EUR"/>
    <s v="Bloqueados"/>
    <n v="16159.27"/>
    <n v="12191.69"/>
    <s v="Y30"/>
    <n v="16447.96"/>
    <n v="60.9"/>
    <s v="07.01.2025 13:35:57"/>
    <n v="2"/>
    <s v="ZPTSANTOS"/>
    <b v="0"/>
    <b v="0"/>
    <b v="0"/>
    <b v="1"/>
    <b v="0"/>
    <s v="Júlia  Santos"/>
    <n v="8127.05"/>
    <n v="4192.17"/>
    <n v="1100.92"/>
    <n v="2739.13"/>
    <n v="1"/>
    <m/>
    <s v="PT00"/>
    <n v="1"/>
    <m/>
    <n v="0"/>
    <n v="0"/>
  </r>
  <r>
    <x v="1"/>
    <x v="1"/>
    <s v="PT/73"/>
    <x v="13"/>
    <x v="81"/>
    <x v="81"/>
    <n v="209183966"/>
    <s v="PEDIDO NO. 1689 CIDA"/>
    <n v="3308.51"/>
    <s v="EUR"/>
    <n v="112000"/>
    <s v="EUR"/>
    <s v="Bloqueados"/>
    <n v="106522.49"/>
    <n v="38647.97"/>
    <s v="Y30"/>
    <n v="110788.74"/>
    <n v="98.9"/>
    <s v="12.12.2024 20:13:53"/>
    <n v="2"/>
    <s v="ZPTSANTOS"/>
    <b v="1"/>
    <b v="0"/>
    <b v="0"/>
    <b v="1"/>
    <b v="0"/>
    <s v="Júlia  Santos"/>
    <n v="24445.18"/>
    <n v="32431.49"/>
    <n v="34754.910000000003"/>
    <n v="14890.91"/>
    <n v="1"/>
    <m/>
    <s v="PT00"/>
    <n v="1"/>
    <m/>
    <n v="0"/>
    <n v="0"/>
  </r>
  <r>
    <x v="1"/>
    <x v="1"/>
    <s v="PT/73"/>
    <x v="13"/>
    <x v="82"/>
    <x v="82"/>
    <n v="207239887"/>
    <s v="JARDINAGEM 24"/>
    <n v="5551.77"/>
    <s v="EUR"/>
    <n v="15000"/>
    <s v="EUR"/>
    <s v="Bloqueados"/>
    <n v="25461.62"/>
    <n v="0"/>
    <s v="Y30"/>
    <n v="25461.62"/>
    <n v="169.7"/>
    <s v="15.12.2023 01:37:12"/>
    <n v="2"/>
    <m/>
    <b v="1"/>
    <b v="0"/>
    <b v="0"/>
    <b v="1"/>
    <b v="0"/>
    <m/>
    <n v="0"/>
    <n v="12.3"/>
    <n v="0"/>
    <n v="25449.32"/>
    <n v="1"/>
    <m/>
    <m/>
    <n v="1"/>
    <m/>
    <n v="0"/>
    <n v="0"/>
  </r>
  <r>
    <x v="1"/>
    <x v="1"/>
    <s v="PT/73"/>
    <x v="13"/>
    <x v="83"/>
    <x v="83"/>
    <n v="209306573"/>
    <n v="250008"/>
    <n v="4232.2700000000004"/>
    <s v="EUR"/>
    <n v="68000"/>
    <s v="EUR"/>
    <s v="Bloqueados"/>
    <n v="82347.02"/>
    <n v="4879.6400000000003"/>
    <s v="Y30"/>
    <n v="83827.08"/>
    <n v="123.3"/>
    <s v="16.01.2025 16:03:49"/>
    <n v="2"/>
    <s v="ZPTSANTOS"/>
    <b v="1"/>
    <b v="0"/>
    <b v="0"/>
    <b v="1"/>
    <b v="0"/>
    <s v="Júlia  Santos"/>
    <n v="18476.55"/>
    <n v="24358.95"/>
    <n v="19436.61"/>
    <n v="20074.91"/>
    <n v="1"/>
    <m/>
    <s v="PT00"/>
    <n v="1"/>
    <m/>
    <n v="0"/>
    <n v="0"/>
  </r>
  <r>
    <x v="1"/>
    <x v="1"/>
    <s v="PT/73"/>
    <x v="13"/>
    <x v="84"/>
    <x v="84"/>
    <n v="209258736"/>
    <d v="2025-06-01T00:00:00"/>
    <n v="1112.51"/>
    <s v="EUR"/>
    <n v="20000"/>
    <s v="EUR"/>
    <s v="Bloqueados"/>
    <n v="28195.24"/>
    <n v="5311.1"/>
    <s v="Y30"/>
    <n v="28447.39"/>
    <n v="142.19999999999999"/>
    <s v="07.01.2025 18:33:21"/>
    <n v="2"/>
    <s v="ZPTSANTOS"/>
    <b v="1"/>
    <b v="0"/>
    <b v="0"/>
    <b v="1"/>
    <b v="0"/>
    <s v="Júlia  Santos"/>
    <n v="12344.09"/>
    <n v="10376.56"/>
    <n v="6541.86"/>
    <n v="-1067.27"/>
    <n v="1"/>
    <m/>
    <s v="PT00"/>
    <n v="1"/>
    <m/>
    <n v="0"/>
    <n v="0"/>
  </r>
  <r>
    <x v="1"/>
    <x v="1"/>
    <s v="PT/73"/>
    <x v="13"/>
    <x v="84"/>
    <x v="84"/>
    <n v="208884343"/>
    <s v="16/10/2024"/>
    <n v="45.96"/>
    <s v="EUR"/>
    <n v="20000"/>
    <s v="EUR"/>
    <s v="Bloqueados"/>
    <n v="28195.24"/>
    <n v="5311.1"/>
    <s v="Y30"/>
    <n v="28447.39"/>
    <n v="142.19999999999999"/>
    <s v="18.01.2025 00:12:50"/>
    <n v="2"/>
    <m/>
    <b v="1"/>
    <b v="0"/>
    <b v="0"/>
    <b v="1"/>
    <b v="0"/>
    <m/>
    <n v="12344.09"/>
    <n v="10376.56"/>
    <n v="6541.86"/>
    <n v="-1067.27"/>
    <n v="1"/>
    <m/>
    <s v="PT01"/>
    <n v="1"/>
    <m/>
    <n v="0"/>
    <n v="0"/>
  </r>
  <r>
    <x v="1"/>
    <x v="1"/>
    <s v="PT/73"/>
    <x v="13"/>
    <x v="84"/>
    <x v="84"/>
    <n v="208962884"/>
    <d v="2024-05-11T00:00:00"/>
    <n v="23.02"/>
    <s v="EUR"/>
    <n v="20000"/>
    <s v="EUR"/>
    <s v="Bloqueados"/>
    <n v="28195.24"/>
    <n v="5311.1"/>
    <s v="Y30"/>
    <n v="28447.39"/>
    <n v="142.19999999999999"/>
    <s v="18.01.2025 00:21:28"/>
    <n v="2"/>
    <m/>
    <b v="1"/>
    <b v="0"/>
    <b v="0"/>
    <b v="1"/>
    <b v="0"/>
    <m/>
    <n v="12344.09"/>
    <n v="10376.56"/>
    <n v="6541.86"/>
    <n v="-1067.27"/>
    <n v="1"/>
    <m/>
    <s v="PT00"/>
    <n v="1"/>
    <m/>
    <n v="0"/>
    <n v="0"/>
  </r>
  <r>
    <x v="1"/>
    <x v="1"/>
    <s v="PT/73"/>
    <x v="13"/>
    <x v="84"/>
    <x v="84"/>
    <n v="209272089"/>
    <d v="2025-09-01T00:00:00"/>
    <n v="557.25"/>
    <s v="EUR"/>
    <n v="20000"/>
    <s v="EUR"/>
    <s v="Bloqueados"/>
    <n v="28195.24"/>
    <n v="5311.1"/>
    <s v="Y30"/>
    <n v="28447.39"/>
    <n v="142.19999999999999"/>
    <s v="18.01.2025 02:35:51"/>
    <n v="2"/>
    <m/>
    <b v="1"/>
    <b v="0"/>
    <b v="0"/>
    <b v="1"/>
    <b v="0"/>
    <m/>
    <n v="12344.09"/>
    <n v="10376.56"/>
    <n v="6541.86"/>
    <n v="-1067.27"/>
    <n v="1"/>
    <m/>
    <s v="PT00"/>
    <n v="1"/>
    <m/>
    <n v="0"/>
    <n v="0"/>
  </r>
  <r>
    <x v="1"/>
    <x v="1"/>
    <s v="PT/73"/>
    <x v="13"/>
    <x v="85"/>
    <x v="85"/>
    <n v="206093232"/>
    <s v="INP FEV. @ CZ"/>
    <n v="27"/>
    <s v="EUR"/>
    <n v="84000"/>
    <s v="EUR"/>
    <s v="Bloqueados"/>
    <n v="157467.32"/>
    <n v="9480.5400000000009"/>
    <s v="Y30"/>
    <n v="159096.53"/>
    <n v="189.4"/>
    <s v="20.12.2024 03:03:04"/>
    <n v="2"/>
    <m/>
    <b v="1"/>
    <b v="0"/>
    <b v="0"/>
    <b v="1"/>
    <b v="0"/>
    <m/>
    <n v="59046.14"/>
    <n v="66101.820000000007"/>
    <n v="22746.76"/>
    <n v="9572.6"/>
    <n v="1"/>
    <m/>
    <m/>
    <n v="1"/>
    <m/>
    <n v="0"/>
    <n v="0"/>
  </r>
  <r>
    <x v="1"/>
    <x v="1"/>
    <s v="PT/73"/>
    <x v="13"/>
    <x v="85"/>
    <x v="85"/>
    <n v="209029789"/>
    <n v="240223"/>
    <n v="1554.32"/>
    <s v="EUR"/>
    <n v="84000"/>
    <s v="EUR"/>
    <s v="Bloqueados"/>
    <n v="157467.32"/>
    <n v="9480.5400000000009"/>
    <s v="Y30"/>
    <n v="159096.53"/>
    <n v="189.4"/>
    <s v="15.11.2024 12:13:00"/>
    <n v="2"/>
    <s v="ZPTSANTOS"/>
    <b v="1"/>
    <b v="0"/>
    <b v="0"/>
    <b v="1"/>
    <b v="0"/>
    <s v="Júlia  Santos"/>
    <n v="59046.14"/>
    <n v="66101.820000000007"/>
    <n v="22746.76"/>
    <n v="9572.6"/>
    <n v="1"/>
    <m/>
    <s v="PT00"/>
    <n v="1"/>
    <m/>
    <n v="0"/>
    <n v="0"/>
  </r>
  <r>
    <x v="1"/>
    <x v="1"/>
    <s v="PT/73"/>
    <x v="13"/>
    <x v="85"/>
    <x v="85"/>
    <n v="209054916"/>
    <n v="240227"/>
    <n v="574.34"/>
    <s v="EUR"/>
    <n v="84000"/>
    <s v="EUR"/>
    <s v="Bloqueados"/>
    <n v="157467.32"/>
    <n v="9480.5400000000009"/>
    <s v="Y30"/>
    <n v="159096.53"/>
    <n v="189.4"/>
    <s v="20.11.2024 11:54:05"/>
    <n v="2"/>
    <s v="ZPTSANTOS"/>
    <b v="1"/>
    <b v="0"/>
    <b v="0"/>
    <b v="1"/>
    <b v="0"/>
    <s v="Júlia  Santos"/>
    <n v="59046.14"/>
    <n v="66101.820000000007"/>
    <n v="22746.76"/>
    <n v="9572.6"/>
    <n v="1"/>
    <m/>
    <s v="PT00"/>
    <n v="1"/>
    <m/>
    <n v="0"/>
    <n v="0"/>
  </r>
  <r>
    <x v="1"/>
    <x v="1"/>
    <s v="PT/73"/>
    <x v="13"/>
    <x v="85"/>
    <x v="85"/>
    <n v="209084855"/>
    <n v="240232"/>
    <n v="5433.29"/>
    <s v="EUR"/>
    <n v="84000"/>
    <s v="EUR"/>
    <s v="Bloqueados"/>
    <n v="157467.32"/>
    <n v="9480.5400000000009"/>
    <s v="Y30"/>
    <n v="159096.53"/>
    <n v="189.4"/>
    <s v="26.11.2024 11:45:17"/>
    <n v="2"/>
    <s v="ZPTSANTOS"/>
    <b v="1"/>
    <b v="0"/>
    <b v="0"/>
    <b v="1"/>
    <b v="0"/>
    <s v="Júlia  Santos"/>
    <n v="59046.14"/>
    <n v="66101.820000000007"/>
    <n v="22746.76"/>
    <n v="9572.6"/>
    <n v="1"/>
    <m/>
    <s v="PT00"/>
    <n v="1"/>
    <m/>
    <n v="0"/>
    <n v="0"/>
  </r>
  <r>
    <x v="1"/>
    <x v="1"/>
    <s v="PT/73"/>
    <x v="13"/>
    <x v="85"/>
    <x v="85"/>
    <n v="209046624"/>
    <n v="240225"/>
    <n v="1197.33"/>
    <s v="EUR"/>
    <n v="84000"/>
    <s v="EUR"/>
    <s v="Bloqueados"/>
    <n v="157467.32"/>
    <n v="9480.5400000000009"/>
    <s v="Y30"/>
    <n v="159096.53"/>
    <n v="189.4"/>
    <s v="20.12.2024 00:37:04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1"/>
    <x v="1"/>
    <s v="PT/73"/>
    <x v="13"/>
    <x v="85"/>
    <x v="85"/>
    <n v="209222798"/>
    <n v="240255"/>
    <n v="633.95000000000005"/>
    <s v="EUR"/>
    <n v="84000"/>
    <s v="EUR"/>
    <s v="Bloqueados"/>
    <n v="157467.32"/>
    <n v="9480.5400000000009"/>
    <s v="Y30"/>
    <n v="159096.53"/>
    <n v="189.4"/>
    <s v="20.12.2024 12:04:05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1"/>
    <x v="1"/>
    <s v="PT/73"/>
    <x v="13"/>
    <x v="85"/>
    <x v="85"/>
    <n v="209227814"/>
    <s v="REQ. Nº 20240257"/>
    <n v="9786.68"/>
    <s v="EUR"/>
    <n v="84000"/>
    <s v="EUR"/>
    <s v="Bloqueados"/>
    <n v="157467.32"/>
    <n v="9480.5400000000009"/>
    <s v="Y30"/>
    <n v="159096.53"/>
    <n v="189.4"/>
    <s v="27.12.2024 01:32:36"/>
    <n v="2"/>
    <m/>
    <b v="1"/>
    <b v="0"/>
    <b v="0"/>
    <b v="1"/>
    <b v="0"/>
    <m/>
    <n v="59046.14"/>
    <n v="66101.820000000007"/>
    <n v="22746.76"/>
    <n v="9572.6"/>
    <n v="1"/>
    <m/>
    <m/>
    <n v="1"/>
    <m/>
    <n v="0"/>
    <n v="0"/>
  </r>
  <r>
    <x v="1"/>
    <x v="1"/>
    <s v="PT/73"/>
    <x v="13"/>
    <x v="85"/>
    <x v="85"/>
    <n v="209232154"/>
    <n v="240258"/>
    <n v="787.65"/>
    <s v="EUR"/>
    <n v="84000"/>
    <s v="EUR"/>
    <s v="Bloqueados"/>
    <n v="157467.32"/>
    <n v="9480.5400000000009"/>
    <s v="Y30"/>
    <n v="159096.53"/>
    <n v="189.4"/>
    <s v="27.12.2024 12:00:28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1"/>
    <x v="1"/>
    <s v="PT/73"/>
    <x v="13"/>
    <x v="85"/>
    <x v="85"/>
    <n v="209234365"/>
    <n v="240260"/>
    <n v="566.58000000000004"/>
    <s v="EUR"/>
    <n v="84000"/>
    <s v="EUR"/>
    <s v="Bloqueados"/>
    <n v="157467.32"/>
    <n v="9480.5400000000009"/>
    <s v="Y30"/>
    <n v="159096.53"/>
    <n v="189.4"/>
    <s v="30.12.2024 11:58:48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1"/>
    <x v="1"/>
    <s v="PT/73"/>
    <x v="13"/>
    <x v="85"/>
    <x v="85"/>
    <n v="209235057"/>
    <n v="240262"/>
    <n v="1792"/>
    <s v="EUR"/>
    <n v="84000"/>
    <s v="EUR"/>
    <s v="Bloqueados"/>
    <n v="157467.32"/>
    <n v="9480.5400000000009"/>
    <s v="Y30"/>
    <n v="159096.53"/>
    <n v="189.4"/>
    <s v="30.12.2024 18:12:04"/>
    <n v="2"/>
    <s v="ZPTSANTOS"/>
    <b v="1"/>
    <b v="0"/>
    <b v="0"/>
    <b v="1"/>
    <b v="0"/>
    <s v="Júlia  Santos"/>
    <n v="59046.14"/>
    <n v="66101.820000000007"/>
    <n v="22746.76"/>
    <n v="9572.6"/>
    <n v="1"/>
    <m/>
    <s v="PT00"/>
    <n v="1"/>
    <m/>
    <n v="0"/>
    <n v="0"/>
  </r>
  <r>
    <x v="1"/>
    <x v="1"/>
    <s v="PT/73"/>
    <x v="13"/>
    <x v="85"/>
    <x v="85"/>
    <n v="209243835"/>
    <n v="250001"/>
    <n v="1772.26"/>
    <s v="EUR"/>
    <n v="84000"/>
    <s v="EUR"/>
    <s v="Bloqueados"/>
    <n v="157467.32"/>
    <n v="9480.5400000000009"/>
    <s v="Y30"/>
    <n v="159096.53"/>
    <n v="189.4"/>
    <s v="03.01.2025 12:09:31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1"/>
    <x v="1"/>
    <s v="PT/73"/>
    <x v="13"/>
    <x v="85"/>
    <x v="85"/>
    <n v="209249982"/>
    <n v="250002"/>
    <n v="1598.29"/>
    <s v="EUR"/>
    <n v="84000"/>
    <s v="EUR"/>
    <s v="Bloqueados"/>
    <n v="157467.32"/>
    <n v="9480.5400000000009"/>
    <s v="Y30"/>
    <n v="159096.53"/>
    <n v="189.4"/>
    <s v="06.01.2025 12:01:06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1"/>
    <x v="1"/>
    <s v="PT/73"/>
    <x v="13"/>
    <x v="85"/>
    <x v="85"/>
    <n v="209256261"/>
    <n v="250003"/>
    <n v="1536.91"/>
    <s v="EUR"/>
    <n v="84000"/>
    <s v="EUR"/>
    <s v="Bloqueados"/>
    <n v="157467.32"/>
    <n v="9480.5400000000009"/>
    <s v="Y30"/>
    <n v="159096.53"/>
    <n v="189.4"/>
    <s v="07.01.2025 12:16:09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1"/>
    <x v="1"/>
    <s v="PT/73"/>
    <x v="13"/>
    <x v="85"/>
    <x v="85"/>
    <n v="209268529"/>
    <n v="250004"/>
    <n v="2480.7399999999998"/>
    <s v="EUR"/>
    <n v="84000"/>
    <s v="EUR"/>
    <s v="Bloqueados"/>
    <n v="157467.32"/>
    <n v="9480.5400000000009"/>
    <s v="Y30"/>
    <n v="159096.53"/>
    <n v="189.4"/>
    <s v="09.01.2025 10:58:24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1"/>
    <x v="1"/>
    <s v="PT/73"/>
    <x v="13"/>
    <x v="85"/>
    <x v="85"/>
    <n v="209276567"/>
    <n v="250005"/>
    <n v="1939.26"/>
    <s v="EUR"/>
    <n v="84000"/>
    <s v="EUR"/>
    <s v="Bloqueados"/>
    <n v="157467.32"/>
    <n v="9480.5400000000009"/>
    <s v="Y30"/>
    <n v="159096.53"/>
    <n v="189.4"/>
    <s v="10.01.2025 13:12:08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1"/>
    <x v="1"/>
    <s v="PT/73"/>
    <x v="13"/>
    <x v="85"/>
    <x v="85"/>
    <n v="209285038"/>
    <n v="250006"/>
    <n v="4429.84"/>
    <s v="EUR"/>
    <n v="84000"/>
    <s v="EUR"/>
    <s v="Bloqueados"/>
    <n v="157467.32"/>
    <n v="9480.5400000000009"/>
    <s v="Y30"/>
    <n v="159096.53"/>
    <n v="189.4"/>
    <s v="13.01.2025 12:53:49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1"/>
    <x v="1"/>
    <s v="PT/73"/>
    <x v="13"/>
    <x v="85"/>
    <x v="85"/>
    <n v="209133899"/>
    <n v="240240"/>
    <n v="1162.3699999999999"/>
    <s v="EUR"/>
    <n v="84000"/>
    <s v="EUR"/>
    <s v="Bloqueados"/>
    <n v="157467.32"/>
    <n v="9480.5400000000009"/>
    <s v="Y30"/>
    <n v="159096.53"/>
    <n v="189.4"/>
    <s v="13.01.2025 14:47:48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1"/>
    <x v="1"/>
    <s v="PT/73"/>
    <x v="13"/>
    <x v="85"/>
    <x v="85"/>
    <n v="209133925"/>
    <n v="240241"/>
    <n v="9057.25"/>
    <s v="EUR"/>
    <n v="84000"/>
    <s v="EUR"/>
    <s v="Bloqueados"/>
    <n v="157467.32"/>
    <n v="9480.5400000000009"/>
    <s v="Y30"/>
    <n v="159096.53"/>
    <n v="189.4"/>
    <s v="13.01.2025 14:47:49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1"/>
    <x v="1"/>
    <s v="PT/73"/>
    <x v="13"/>
    <x v="85"/>
    <x v="85"/>
    <n v="208969874"/>
    <n v="240218"/>
    <n v="10.63"/>
    <s v="EUR"/>
    <n v="84000"/>
    <s v="EUR"/>
    <s v="Bloqueados"/>
    <n v="157467.32"/>
    <n v="9480.5400000000009"/>
    <s v="Y30"/>
    <n v="159096.53"/>
    <n v="189.4"/>
    <s v="14.01.2025 00:38:42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1"/>
    <x v="1"/>
    <s v="PT/73"/>
    <x v="13"/>
    <x v="85"/>
    <x v="85"/>
    <n v="209007172"/>
    <n v="240220"/>
    <n v="29.18"/>
    <s v="EUR"/>
    <n v="84000"/>
    <s v="EUR"/>
    <s v="Bloqueados"/>
    <n v="157467.32"/>
    <n v="9480.5400000000009"/>
    <s v="Y30"/>
    <n v="159096.53"/>
    <n v="189.4"/>
    <s v="14.01.2025 00:44:07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1"/>
    <x v="1"/>
    <s v="PT/73"/>
    <x v="13"/>
    <x v="85"/>
    <x v="85"/>
    <n v="209040894"/>
    <n v="240224"/>
    <n v="11.71"/>
    <s v="EUR"/>
    <n v="84000"/>
    <s v="EUR"/>
    <s v="Bloqueados"/>
    <n v="157467.32"/>
    <n v="9480.5400000000009"/>
    <s v="Y30"/>
    <n v="159096.53"/>
    <n v="189.4"/>
    <s v="14.01.2025 00:49:43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1"/>
    <x v="1"/>
    <s v="PT/73"/>
    <x v="13"/>
    <x v="85"/>
    <x v="85"/>
    <n v="209061702"/>
    <n v="240229"/>
    <n v="58.77"/>
    <s v="EUR"/>
    <n v="84000"/>
    <s v="EUR"/>
    <s v="Bloqueados"/>
    <n v="157467.32"/>
    <n v="9480.5400000000009"/>
    <s v="Y30"/>
    <n v="159096.53"/>
    <n v="189.4"/>
    <s v="14.01.2025 00:53:38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1"/>
    <x v="1"/>
    <s v="PT/73"/>
    <x v="13"/>
    <x v="85"/>
    <x v="85"/>
    <n v="209108039"/>
    <n v="240237"/>
    <n v="87.59"/>
    <s v="EUR"/>
    <n v="84000"/>
    <s v="EUR"/>
    <s v="Bloqueados"/>
    <n v="157467.32"/>
    <n v="9480.5400000000009"/>
    <s v="Y30"/>
    <n v="159096.53"/>
    <n v="189.4"/>
    <s v="14.01.2025 01:02:42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1"/>
    <x v="1"/>
    <s v="PT/73"/>
    <x v="13"/>
    <x v="85"/>
    <x v="85"/>
    <n v="209120872"/>
    <n v="240238"/>
    <n v="87.36"/>
    <s v="EUR"/>
    <n v="84000"/>
    <s v="EUR"/>
    <s v="Bloqueados"/>
    <n v="157467.32"/>
    <n v="9480.5400000000009"/>
    <s v="Y30"/>
    <n v="159096.53"/>
    <n v="189.4"/>
    <s v="14.01.2025 01:05:38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1"/>
    <x v="1"/>
    <s v="PT/73"/>
    <x v="13"/>
    <x v="85"/>
    <x v="85"/>
    <n v="209157449"/>
    <n v="240244"/>
    <n v="60.11"/>
    <s v="EUR"/>
    <n v="84000"/>
    <s v="EUR"/>
    <s v="Bloqueados"/>
    <n v="157467.32"/>
    <n v="9480.5400000000009"/>
    <s v="Y30"/>
    <n v="159096.53"/>
    <n v="189.4"/>
    <s v="14.01.2025 01:15:31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1"/>
    <x v="1"/>
    <s v="PT/73"/>
    <x v="13"/>
    <x v="85"/>
    <x v="85"/>
    <n v="209165855"/>
    <n v="240246"/>
    <n v="47"/>
    <s v="EUR"/>
    <n v="84000"/>
    <s v="EUR"/>
    <s v="Bloqueados"/>
    <n v="157467.32"/>
    <n v="9480.5400000000009"/>
    <s v="Y30"/>
    <n v="159096.53"/>
    <n v="189.4"/>
    <s v="14.01.2025 01:17:50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1"/>
    <x v="1"/>
    <s v="PT/73"/>
    <x v="13"/>
    <x v="85"/>
    <x v="85"/>
    <n v="209187372"/>
    <n v="240250"/>
    <n v="20.03"/>
    <s v="EUR"/>
    <n v="84000"/>
    <s v="EUR"/>
    <s v="Bloqueados"/>
    <n v="157467.32"/>
    <n v="9480.5400000000009"/>
    <s v="Y30"/>
    <n v="159096.53"/>
    <n v="189.4"/>
    <s v="14.01.2025 01:34:36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1"/>
    <x v="1"/>
    <s v="PT/73"/>
    <x v="13"/>
    <x v="85"/>
    <x v="85"/>
    <n v="209198786"/>
    <n v="240251"/>
    <n v="46.63"/>
    <s v="EUR"/>
    <n v="84000"/>
    <s v="EUR"/>
    <s v="Bloqueados"/>
    <n v="157467.32"/>
    <n v="9480.5400000000009"/>
    <s v="Y30"/>
    <n v="159096.53"/>
    <n v="189.4"/>
    <s v="14.01.2025 01:41:33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1"/>
    <x v="1"/>
    <s v="PT/73"/>
    <x v="13"/>
    <x v="85"/>
    <x v="85"/>
    <n v="209205825"/>
    <n v="240252"/>
    <n v="33.81"/>
    <s v="EUR"/>
    <n v="84000"/>
    <s v="EUR"/>
    <s v="Bloqueados"/>
    <n v="157467.32"/>
    <n v="9480.5400000000009"/>
    <s v="Y30"/>
    <n v="159096.53"/>
    <n v="189.4"/>
    <s v="14.01.2025 01:45:17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1"/>
    <x v="1"/>
    <s v="PT/73"/>
    <x v="13"/>
    <x v="85"/>
    <x v="85"/>
    <n v="209212772"/>
    <n v="240253"/>
    <n v="191.23"/>
    <s v="EUR"/>
    <n v="84000"/>
    <s v="EUR"/>
    <s v="Bloqueados"/>
    <n v="157467.32"/>
    <n v="9480.5400000000009"/>
    <s v="Y30"/>
    <n v="159096.53"/>
    <n v="189.4"/>
    <s v="14.01.2025 01:50:18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1"/>
    <x v="1"/>
    <s v="PT/73"/>
    <x v="13"/>
    <x v="85"/>
    <x v="85"/>
    <n v="209218317"/>
    <n v="240254"/>
    <n v="20.03"/>
    <s v="EUR"/>
    <n v="84000"/>
    <s v="EUR"/>
    <s v="Bloqueados"/>
    <n v="157467.32"/>
    <n v="9480.5400000000009"/>
    <s v="Y30"/>
    <n v="159096.53"/>
    <n v="189.4"/>
    <s v="14.01.2025 01:55:25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1"/>
    <x v="1"/>
    <s v="PT/73"/>
    <x v="13"/>
    <x v="85"/>
    <x v="85"/>
    <n v="209227434"/>
    <n v="240256"/>
    <n v="808"/>
    <s v="EUR"/>
    <n v="84000"/>
    <s v="EUR"/>
    <s v="Bloqueados"/>
    <n v="157467.32"/>
    <n v="9480.5400000000009"/>
    <s v="Y30"/>
    <n v="159096.53"/>
    <n v="189.4"/>
    <s v="14.01.2025 02:02:29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1"/>
    <x v="1"/>
    <s v="PT/73"/>
    <x v="13"/>
    <x v="85"/>
    <x v="85"/>
    <n v="209234904"/>
    <s v="ENC. Nº 20240261"/>
    <n v="4250.71"/>
    <s v="EUR"/>
    <n v="84000"/>
    <s v="EUR"/>
    <s v="Bloqueados"/>
    <n v="157467.32"/>
    <n v="9480.5400000000009"/>
    <s v="Y30"/>
    <n v="159096.53"/>
    <n v="189.4"/>
    <s v="14.01.2025 02:20:59"/>
    <n v="2"/>
    <m/>
    <b v="1"/>
    <b v="0"/>
    <b v="0"/>
    <b v="1"/>
    <b v="0"/>
    <m/>
    <n v="59046.14"/>
    <n v="66101.820000000007"/>
    <n v="22746.76"/>
    <n v="9572.6"/>
    <n v="1"/>
    <m/>
    <m/>
    <n v="1"/>
    <m/>
    <n v="0"/>
    <n v="0"/>
  </r>
  <r>
    <x v="1"/>
    <x v="1"/>
    <s v="PT/73"/>
    <x v="13"/>
    <x v="85"/>
    <x v="85"/>
    <n v="209291223"/>
    <n v="250008"/>
    <n v="2237.41"/>
    <s v="EUR"/>
    <n v="84000"/>
    <s v="EUR"/>
    <s v="Bloqueados"/>
    <n v="157467.32"/>
    <n v="9480.5400000000009"/>
    <s v="Y30"/>
    <n v="159096.53"/>
    <n v="189.4"/>
    <s v="14.01.2025 12:11:47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1"/>
    <x v="1"/>
    <s v="PT/73"/>
    <x v="13"/>
    <x v="85"/>
    <x v="85"/>
    <n v="209298024"/>
    <n v="250009"/>
    <n v="2542.6799999999998"/>
    <s v="EUR"/>
    <n v="84000"/>
    <s v="EUR"/>
    <s v="Bloqueados"/>
    <n v="157467.32"/>
    <n v="9480.5400000000009"/>
    <s v="Y30"/>
    <n v="159096.53"/>
    <n v="189.4"/>
    <s v="15.01.2025 12:01:30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1"/>
    <x v="1"/>
    <s v="PT/73"/>
    <x v="13"/>
    <x v="85"/>
    <x v="85"/>
    <n v="209304590"/>
    <n v="250010"/>
    <n v="1235.3800000000001"/>
    <s v="EUR"/>
    <n v="84000"/>
    <s v="EUR"/>
    <s v="Bloqueados"/>
    <n v="157467.32"/>
    <n v="9480.5400000000009"/>
    <s v="Y30"/>
    <n v="159096.53"/>
    <n v="189.4"/>
    <s v="16.01.2025 12:02:47"/>
    <n v="2"/>
    <m/>
    <b v="1"/>
    <b v="0"/>
    <b v="0"/>
    <b v="1"/>
    <b v="0"/>
    <m/>
    <n v="59046.14"/>
    <n v="66101.820000000007"/>
    <n v="22746.76"/>
    <n v="9572.6"/>
    <n v="1"/>
    <m/>
    <s v="PT01"/>
    <n v="1"/>
    <m/>
    <n v="0"/>
    <n v="0"/>
  </r>
  <r>
    <x v="1"/>
    <x v="1"/>
    <s v="PT/73"/>
    <x v="13"/>
    <x v="85"/>
    <x v="85"/>
    <n v="209310729"/>
    <n v="250011"/>
    <n v="1593.02"/>
    <s v="EUR"/>
    <n v="84000"/>
    <s v="EUR"/>
    <s v="Bloqueados"/>
    <n v="157467.32"/>
    <n v="9480.5400000000009"/>
    <s v="Y30"/>
    <n v="159096.53"/>
    <n v="189.4"/>
    <s v="17.01.2025 12:22:28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1"/>
    <x v="1"/>
    <s v="PT/73"/>
    <x v="13"/>
    <x v="85"/>
    <x v="85"/>
    <n v="209313013"/>
    <n v="250012"/>
    <n v="1647.57"/>
    <s v="EUR"/>
    <n v="84000"/>
    <s v="EUR"/>
    <s v="Bloqueados"/>
    <n v="157467.32"/>
    <n v="9480.5400000000009"/>
    <s v="Y30"/>
    <n v="159096.53"/>
    <n v="189.4"/>
    <s v="17.01.2025 18:48:24"/>
    <n v="2"/>
    <m/>
    <b v="1"/>
    <b v="0"/>
    <b v="0"/>
    <b v="1"/>
    <b v="0"/>
    <m/>
    <n v="59046.14"/>
    <n v="66101.820000000007"/>
    <n v="22746.76"/>
    <n v="9572.6"/>
    <n v="1"/>
    <m/>
    <s v="PT00"/>
    <n v="1"/>
    <m/>
    <n v="0"/>
    <n v="0"/>
  </r>
  <r>
    <x v="1"/>
    <x v="1"/>
    <s v="PT/73"/>
    <x v="13"/>
    <x v="85"/>
    <x v="85"/>
    <n v="343862428"/>
    <n v="343862428"/>
    <n v="0"/>
    <s v="EUR"/>
    <n v="84000"/>
    <s v="EUR"/>
    <s v="Bloqueados"/>
    <n v="157467.32"/>
    <n v="9480.5400000000009"/>
    <s v="Y30"/>
    <n v="159096.53"/>
    <n v="189.4"/>
    <s v="20.01.2025 05:36:27"/>
    <n v="2"/>
    <m/>
    <b v="1"/>
    <b v="0"/>
    <b v="0"/>
    <b v="1"/>
    <b v="0"/>
    <m/>
    <n v="59046.14"/>
    <n v="66101.820000000007"/>
    <n v="22746.76"/>
    <n v="9572.6"/>
    <n v="1"/>
    <m/>
    <m/>
    <n v="1"/>
    <m/>
    <n v="0"/>
    <n v="0"/>
  </r>
  <r>
    <x v="1"/>
    <x v="1"/>
    <s v="PT/73"/>
    <x v="13"/>
    <x v="86"/>
    <x v="86"/>
    <n v="209307193"/>
    <s v="TREEM 1123"/>
    <n v="1949.04"/>
    <s v="EUR"/>
    <n v="37000"/>
    <s v="EUR"/>
    <s v="Bloqueados"/>
    <n v="17554.900000000001"/>
    <n v="24929.87"/>
    <s v="Y30"/>
    <n v="22633.919999999998"/>
    <n v="61.2"/>
    <s v="16.01.2025 17:47:42"/>
    <n v="2"/>
    <s v="ZPTSANTOS"/>
    <b v="0"/>
    <b v="0"/>
    <b v="0"/>
    <b v="1"/>
    <b v="0"/>
    <s v="Júlia  Santos"/>
    <n v="10237.44"/>
    <n v="2618.92"/>
    <n v="392.17"/>
    <n v="4306.37"/>
    <n v="1"/>
    <m/>
    <s v="PT00"/>
    <n v="1"/>
    <m/>
    <n v="110.42"/>
    <n v="0"/>
  </r>
  <r>
    <x v="1"/>
    <x v="1"/>
    <s v="PT/73"/>
    <x v="13"/>
    <x v="87"/>
    <x v="87"/>
    <n v="209313288"/>
    <s v="ECFST 79"/>
    <n v="2408.0100000000002"/>
    <s v="EUR"/>
    <n v="69000"/>
    <s v="EUR"/>
    <s v="Bloqueados"/>
    <n v="53816.24"/>
    <n v="36844.49"/>
    <s v="Y30"/>
    <n v="57934.54"/>
    <n v="84"/>
    <s v="17.01.2025 20:47:56"/>
    <n v="2"/>
    <m/>
    <b v="0"/>
    <b v="0"/>
    <b v="0"/>
    <b v="1"/>
    <b v="0"/>
    <m/>
    <n v="34215.64"/>
    <n v="4597.22"/>
    <n v="9245.1200000000008"/>
    <n v="5758.26"/>
    <n v="0"/>
    <m/>
    <s v="PT00"/>
    <n v="1"/>
    <m/>
    <n v="2784.83"/>
    <n v="0"/>
  </r>
  <r>
    <x v="1"/>
    <x v="1"/>
    <s v="PT/73"/>
    <x v="13"/>
    <x v="87"/>
    <x v="87"/>
    <n v="208468878"/>
    <s v="ECFST 52"/>
    <n v="3488.09"/>
    <s v="EUR"/>
    <n v="69000"/>
    <s v="EUR"/>
    <s v="Bloqueados"/>
    <n v="53816.24"/>
    <n v="36844.49"/>
    <s v="Y30"/>
    <n v="57934.54"/>
    <n v="84"/>
    <s v="09.12.2024 03:05:45"/>
    <n v="2"/>
    <s v="ZPTSANTOS"/>
    <b v="1"/>
    <b v="0"/>
    <b v="0"/>
    <b v="1"/>
    <b v="0"/>
    <s v="Júlia  Santos"/>
    <n v="34215.64"/>
    <n v="4597.22"/>
    <n v="9245.1200000000008"/>
    <n v="5758.26"/>
    <n v="0"/>
    <m/>
    <s v="PT00"/>
    <n v="1"/>
    <m/>
    <n v="2784.83"/>
    <n v="0"/>
  </r>
  <r>
    <x v="1"/>
    <x v="1"/>
    <s v="PT/73"/>
    <x v="13"/>
    <x v="87"/>
    <x v="87"/>
    <n v="209312836"/>
    <s v="ECFST 78"/>
    <n v="5337.26"/>
    <s v="EUR"/>
    <n v="69000"/>
    <s v="EUR"/>
    <s v="Bloqueados"/>
    <n v="53816.24"/>
    <n v="36844.49"/>
    <s v="Y30"/>
    <n v="57934.54"/>
    <n v="84"/>
    <s v="17.01.2025 17:59:51"/>
    <n v="2"/>
    <s v="ZPTSANTOS"/>
    <b v="0"/>
    <b v="0"/>
    <b v="0"/>
    <b v="1"/>
    <b v="0"/>
    <s v="Júlia  Santos"/>
    <n v="34215.64"/>
    <n v="4597.22"/>
    <n v="9245.1200000000008"/>
    <n v="5758.26"/>
    <n v="0"/>
    <m/>
    <s v="PT00"/>
    <n v="1"/>
    <m/>
    <n v="2784.83"/>
    <n v="0"/>
  </r>
  <r>
    <x v="1"/>
    <x v="1"/>
    <s v="PT/73"/>
    <x v="13"/>
    <x v="88"/>
    <x v="88"/>
    <n v="209167760"/>
    <s v="A GOMES"/>
    <n v="1167.29"/>
    <s v="EUR"/>
    <n v="15000"/>
    <s v="EUR"/>
    <s v="Bloqueados"/>
    <n v="55623.99"/>
    <n v="31376.03"/>
    <s v="Y30"/>
    <n v="61513.7"/>
    <n v="410.1"/>
    <s v="18.01.2025 01:02:56"/>
    <n v="2"/>
    <m/>
    <b v="1"/>
    <b v="0"/>
    <b v="0"/>
    <b v="1"/>
    <b v="0"/>
    <m/>
    <n v="15016.21"/>
    <n v="11102.3"/>
    <n v="18286.09"/>
    <n v="11219.39"/>
    <n v="0"/>
    <m/>
    <s v="PT00"/>
    <n v="1"/>
    <m/>
    <n v="0"/>
    <n v="0"/>
  </r>
  <r>
    <x v="1"/>
    <x v="1"/>
    <s v="PT/73"/>
    <x v="13"/>
    <x v="88"/>
    <x v="88"/>
    <n v="209222334"/>
    <s v="P.SILVA"/>
    <n v="1167.1099999999999"/>
    <s v="EUR"/>
    <n v="15000"/>
    <s v="EUR"/>
    <s v="Bloqueados"/>
    <n v="55623.99"/>
    <n v="31376.03"/>
    <s v="Y30"/>
    <n v="61513.7"/>
    <n v="410.1"/>
    <s v="18.01.2025 01:40:29"/>
    <n v="2"/>
    <m/>
    <b v="1"/>
    <b v="0"/>
    <b v="0"/>
    <b v="1"/>
    <b v="0"/>
    <m/>
    <n v="15016.21"/>
    <n v="11102.3"/>
    <n v="18286.09"/>
    <n v="11219.39"/>
    <n v="0"/>
    <m/>
    <s v="PT00"/>
    <n v="1"/>
    <m/>
    <n v="0"/>
    <n v="0"/>
  </r>
  <r>
    <x v="1"/>
    <x v="1"/>
    <s v="PT/74"/>
    <x v="14"/>
    <x v="89"/>
    <x v="89"/>
    <n v="209276067"/>
    <s v="VERMELHO"/>
    <n v="13.79"/>
    <s v="EUR"/>
    <n v="27000"/>
    <s v="EUR"/>
    <s v="Bloqueados"/>
    <n v="15240.66"/>
    <n v="8150.69"/>
    <s v="Y30"/>
    <n v="18288.54"/>
    <n v="67.7"/>
    <s v="18.01.2025 02:39:38"/>
    <n v="2"/>
    <m/>
    <b v="0"/>
    <b v="0"/>
    <b v="0"/>
    <b v="1"/>
    <b v="0"/>
    <m/>
    <n v="15985.25"/>
    <n v="-447.15"/>
    <n v="-249.01"/>
    <n v="-48.43"/>
    <n v="1"/>
    <m/>
    <s v="PT00"/>
    <n v="1"/>
    <m/>
    <n v="0"/>
    <n v="0"/>
  </r>
  <r>
    <x v="1"/>
    <x v="1"/>
    <s v="PT/74"/>
    <x v="14"/>
    <x v="89"/>
    <x v="89"/>
    <n v="209255926"/>
    <s v="VERMELHO"/>
    <n v="1433.14"/>
    <s v="EUR"/>
    <n v="27000"/>
    <s v="EUR"/>
    <s v="Bloqueados"/>
    <n v="15240.66"/>
    <n v="8150.69"/>
    <s v="Y30"/>
    <n v="18288.54"/>
    <n v="67.7"/>
    <s v="07.01.2025 13:12:42"/>
    <n v="2"/>
    <s v="ZPTSANTOS"/>
    <b v="0"/>
    <b v="0"/>
    <b v="0"/>
    <b v="1"/>
    <b v="0"/>
    <s v="Júlia  Santos"/>
    <n v="15985.25"/>
    <n v="-447.15"/>
    <n v="-249.01"/>
    <n v="-48.43"/>
    <n v="1"/>
    <m/>
    <s v="PT00"/>
    <n v="1"/>
    <m/>
    <n v="0"/>
    <n v="0"/>
  </r>
  <r>
    <x v="1"/>
    <x v="1"/>
    <s v="PT/74"/>
    <x v="14"/>
    <x v="89"/>
    <x v="89"/>
    <n v="209306857"/>
    <s v="VERMELHO"/>
    <n v="6804.91"/>
    <s v="EUR"/>
    <n v="27000"/>
    <s v="EUR"/>
    <s v="Bloqueados"/>
    <n v="15240.66"/>
    <n v="8150.69"/>
    <s v="Y30"/>
    <n v="18288.54"/>
    <n v="67.7"/>
    <s v="16.01.2025 16:47:08"/>
    <n v="2"/>
    <s v="ZPTSANTOS"/>
    <b v="0"/>
    <b v="0"/>
    <b v="0"/>
    <b v="1"/>
    <b v="0"/>
    <s v="Júlia  Santos"/>
    <n v="15985.25"/>
    <n v="-447.15"/>
    <n v="-249.01"/>
    <n v="-48.43"/>
    <n v="1"/>
    <m/>
    <s v="PT00"/>
    <n v="1"/>
    <m/>
    <n v="0"/>
    <n v="0"/>
  </r>
  <r>
    <x v="1"/>
    <x v="1"/>
    <s v="PT/74"/>
    <x v="14"/>
    <x v="90"/>
    <x v="90"/>
    <n v="209301022"/>
    <n v="7"/>
    <n v="81.459999999999994"/>
    <s v="EUR"/>
    <n v="56000"/>
    <s v="EUR"/>
    <s v="Bloqueados"/>
    <n v="19320.23"/>
    <n v="21170.38"/>
    <s v="Y30"/>
    <n v="19806.84"/>
    <n v="35.4"/>
    <s v="15.01.2025 18:19:00"/>
    <n v="2"/>
    <m/>
    <b v="0"/>
    <b v="0"/>
    <b v="0"/>
    <b v="1"/>
    <b v="0"/>
    <m/>
    <n v="-1744.7"/>
    <n v="21701.19"/>
    <n v="0"/>
    <n v="-636.26"/>
    <n v="1"/>
    <m/>
    <s v="PT01"/>
    <n v="1"/>
    <m/>
    <n v="23.83"/>
    <n v="0"/>
  </r>
  <r>
    <x v="1"/>
    <x v="1"/>
    <s v="PT/74"/>
    <x v="14"/>
    <x v="91"/>
    <x v="91"/>
    <n v="209258595"/>
    <s v="003/25"/>
    <n v="259.58"/>
    <s v="EUR"/>
    <n v="60000"/>
    <s v="EUR"/>
    <s v="Bloqueados"/>
    <n v="16918.189999999999"/>
    <n v="8368.27"/>
    <s v="Y30"/>
    <n v="24075.39"/>
    <n v="40.1"/>
    <s v="18.01.2025 02:23:09"/>
    <n v="2"/>
    <m/>
    <b v="0"/>
    <b v="0"/>
    <b v="0"/>
    <b v="1"/>
    <b v="0"/>
    <m/>
    <n v="14559.81"/>
    <n v="2303.0300000000002"/>
    <n v="0"/>
    <n v="55.35"/>
    <n v="1"/>
    <m/>
    <s v="PT00"/>
    <n v="1"/>
    <m/>
    <n v="2801.45"/>
    <n v="0"/>
  </r>
  <r>
    <x v="1"/>
    <x v="1"/>
    <s v="PT/74"/>
    <x v="14"/>
    <x v="91"/>
    <x v="91"/>
    <n v="209276951"/>
    <s v="007/25"/>
    <n v="312.76"/>
    <s v="EUR"/>
    <n v="60000"/>
    <s v="EUR"/>
    <s v="Bloqueados"/>
    <n v="16918.189999999999"/>
    <n v="8368.27"/>
    <s v="Y30"/>
    <n v="24075.39"/>
    <n v="40.1"/>
    <s v="18.01.2025 02:41:12"/>
    <n v="2"/>
    <m/>
    <b v="0"/>
    <b v="0"/>
    <b v="0"/>
    <b v="1"/>
    <b v="0"/>
    <m/>
    <n v="14559.81"/>
    <n v="2303.0300000000002"/>
    <n v="0"/>
    <n v="55.35"/>
    <n v="1"/>
    <m/>
    <s v="PT00"/>
    <n v="1"/>
    <m/>
    <n v="2801.45"/>
    <n v="0"/>
  </r>
  <r>
    <x v="1"/>
    <x v="1"/>
    <s v="PT/74"/>
    <x v="14"/>
    <x v="91"/>
    <x v="91"/>
    <n v="209313165"/>
    <s v="012/25"/>
    <n v="1320.44"/>
    <s v="EUR"/>
    <n v="60000"/>
    <s v="EUR"/>
    <s v="Bloqueados"/>
    <n v="16918.189999999999"/>
    <n v="8368.27"/>
    <s v="Y30"/>
    <n v="24075.39"/>
    <n v="40.1"/>
    <s v="17.01.2025 19:34:20"/>
    <n v="2"/>
    <s v="ZPTSANTOS"/>
    <b v="0"/>
    <b v="0"/>
    <b v="0"/>
    <b v="1"/>
    <b v="0"/>
    <s v="Júlia  Santos"/>
    <n v="14559.81"/>
    <n v="2303.0300000000002"/>
    <n v="0"/>
    <n v="55.35"/>
    <n v="1"/>
    <m/>
    <s v="PT00"/>
    <n v="1"/>
    <m/>
    <n v="2801.45"/>
    <n v="0"/>
  </r>
  <r>
    <x v="1"/>
    <x v="1"/>
    <s v="PT/74"/>
    <x v="14"/>
    <x v="92"/>
    <x v="92"/>
    <n v="209290402"/>
    <s v="004/25"/>
    <n v="157.06"/>
    <s v="EUR"/>
    <n v="13000"/>
    <s v="EUR"/>
    <s v="Bloqueados"/>
    <n v="7338.14"/>
    <n v="1651.89"/>
    <s v="Y30"/>
    <n v="7473.28"/>
    <n v="57.5"/>
    <s v="18.01.2025 02:55:31"/>
    <n v="2"/>
    <m/>
    <b v="0"/>
    <b v="0"/>
    <b v="0"/>
    <b v="1"/>
    <b v="0"/>
    <m/>
    <n v="5510.33"/>
    <n v="1827.81"/>
    <n v="0"/>
    <n v="0"/>
    <n v="1"/>
    <m/>
    <s v="PT00"/>
    <n v="1"/>
    <m/>
    <n v="0"/>
    <n v="0"/>
  </r>
  <r>
    <x v="1"/>
    <x v="1"/>
    <s v="PT/74"/>
    <x v="14"/>
    <x v="92"/>
    <x v="92"/>
    <n v="209318322"/>
    <s v="006/25"/>
    <n v="405.3"/>
    <s v="EUR"/>
    <n v="13000"/>
    <s v="EUR"/>
    <s v="Bloqueados"/>
    <n v="7338.14"/>
    <n v="1651.89"/>
    <s v="Y30"/>
    <n v="7473.28"/>
    <n v="57.5"/>
    <s v="20.01.2025 11:24:09"/>
    <n v="2"/>
    <m/>
    <b v="0"/>
    <b v="0"/>
    <b v="0"/>
    <b v="1"/>
    <b v="0"/>
    <m/>
    <n v="5510.33"/>
    <n v="1827.81"/>
    <n v="0"/>
    <n v="0"/>
    <n v="1"/>
    <m/>
    <s v="PT00"/>
    <n v="1"/>
    <m/>
    <n v="0"/>
    <n v="0"/>
  </r>
  <r>
    <x v="1"/>
    <x v="1"/>
    <s v="PT/74"/>
    <x v="14"/>
    <x v="92"/>
    <x v="92"/>
    <n v="209119233"/>
    <s v="106/24"/>
    <n v="1167.8399999999999"/>
    <s v="EUR"/>
    <n v="13000"/>
    <s v="EUR"/>
    <s v="Bloqueados"/>
    <n v="7338.14"/>
    <n v="1651.89"/>
    <s v="Y30"/>
    <n v="7473.28"/>
    <n v="57.5"/>
    <s v="16.12.2024 03:19:12"/>
    <n v="2"/>
    <s v="ZPTSANTOS"/>
    <b v="0"/>
    <b v="0"/>
    <b v="0"/>
    <b v="1"/>
    <b v="0"/>
    <s v="Júlia  Santos"/>
    <n v="5510.33"/>
    <n v="1827.81"/>
    <n v="0"/>
    <n v="0"/>
    <n v="1"/>
    <m/>
    <s v="PT00"/>
    <n v="1"/>
    <m/>
    <n v="0"/>
    <n v="0"/>
  </r>
  <r>
    <x v="1"/>
    <x v="1"/>
    <s v="PT/74"/>
    <x v="14"/>
    <x v="92"/>
    <x v="92"/>
    <n v="209258360"/>
    <s v="001/25"/>
    <n v="561.71"/>
    <s v="EUR"/>
    <n v="13000"/>
    <s v="EUR"/>
    <s v="Bloqueados"/>
    <n v="7338.14"/>
    <n v="1651.89"/>
    <s v="Y30"/>
    <n v="7473.28"/>
    <n v="57.5"/>
    <s v="07.01.2025 17:06:02"/>
    <n v="2"/>
    <s v="ZPTSANTOS"/>
    <b v="0"/>
    <b v="0"/>
    <b v="0"/>
    <b v="1"/>
    <b v="0"/>
    <s v="Júlia  Santos"/>
    <n v="5510.33"/>
    <n v="1827.81"/>
    <n v="0"/>
    <n v="0"/>
    <n v="1"/>
    <m/>
    <s v="PT00"/>
    <n v="1"/>
    <m/>
    <n v="0"/>
    <n v="0"/>
  </r>
  <r>
    <x v="1"/>
    <x v="1"/>
    <s v="PT/74"/>
    <x v="14"/>
    <x v="93"/>
    <x v="93"/>
    <n v="209311197"/>
    <s v="ENCFO 19 2025"/>
    <n v="10387.25"/>
    <s v="EUR"/>
    <n v="28000"/>
    <s v="EUR"/>
    <s v="Bloqueados"/>
    <n v="5325.26"/>
    <n v="3936.41"/>
    <s v="Y30"/>
    <n v="14314.13"/>
    <n v="51.1"/>
    <s v="17.01.2025 13:48:31"/>
    <n v="2"/>
    <s v="ZPTSANTOS"/>
    <b v="0"/>
    <b v="0"/>
    <b v="0"/>
    <b v="1"/>
    <b v="0"/>
    <s v="Júlia  Santos"/>
    <n v="5523.05"/>
    <n v="52.8"/>
    <n v="-138.01"/>
    <n v="-112.58"/>
    <n v="1"/>
    <m/>
    <s v="PT01"/>
    <n v="1"/>
    <m/>
    <n v="8714.4599999999991"/>
    <n v="0"/>
  </r>
  <r>
    <x v="1"/>
    <x v="1"/>
    <s v="PT/74"/>
    <x v="14"/>
    <x v="94"/>
    <x v="94"/>
    <n v="209312448"/>
    <n v="51"/>
    <n v="95.55"/>
    <s v="EUR"/>
    <n v="30000"/>
    <s v="EUR"/>
    <s v="Bloqueados"/>
    <n v="12804.52"/>
    <n v="6565.41"/>
    <s v="Y30"/>
    <n v="14842.08"/>
    <n v="49.5"/>
    <s v="17.01.2025 16:51:25"/>
    <n v="2"/>
    <m/>
    <b v="0"/>
    <b v="0"/>
    <b v="0"/>
    <b v="1"/>
    <b v="0"/>
    <m/>
    <n v="4921.0600000000004"/>
    <n v="292.45999999999998"/>
    <n v="5096.25"/>
    <n v="2494.75"/>
    <n v="1"/>
    <m/>
    <s v="PT00"/>
    <n v="1"/>
    <m/>
    <n v="202.58"/>
    <n v="0"/>
  </r>
  <r>
    <x v="1"/>
    <x v="1"/>
    <s v="PT/74"/>
    <x v="14"/>
    <x v="94"/>
    <x v="94"/>
    <n v="209313069"/>
    <n v="60"/>
    <n v="214.13"/>
    <s v="EUR"/>
    <n v="30000"/>
    <s v="EUR"/>
    <s v="Bloqueados"/>
    <n v="12804.52"/>
    <n v="6565.41"/>
    <s v="Y30"/>
    <n v="14842.08"/>
    <n v="49.5"/>
    <s v="17.01.2025 19:05:11"/>
    <n v="2"/>
    <m/>
    <b v="0"/>
    <b v="0"/>
    <b v="0"/>
    <b v="1"/>
    <b v="0"/>
    <m/>
    <n v="4921.0600000000004"/>
    <n v="292.45999999999998"/>
    <n v="5096.25"/>
    <n v="2494.75"/>
    <n v="1"/>
    <m/>
    <s v="PT00"/>
    <n v="1"/>
    <m/>
    <n v="202.58"/>
    <n v="0"/>
  </r>
  <r>
    <x v="1"/>
    <x v="1"/>
    <s v="PT/74"/>
    <x v="14"/>
    <x v="94"/>
    <x v="94"/>
    <n v="209293278"/>
    <n v="22"/>
    <n v="24.74"/>
    <s v="EUR"/>
    <n v="30000"/>
    <s v="EUR"/>
    <s v="Bloqueados"/>
    <n v="12804.52"/>
    <n v="6565.41"/>
    <s v="Y30"/>
    <n v="14842.08"/>
    <n v="49.5"/>
    <s v="18.01.2025 02:59:48"/>
    <n v="2"/>
    <m/>
    <b v="0"/>
    <b v="0"/>
    <b v="0"/>
    <b v="1"/>
    <b v="0"/>
    <m/>
    <n v="4921.0600000000004"/>
    <n v="292.45999999999998"/>
    <n v="5096.25"/>
    <n v="2494.75"/>
    <n v="1"/>
    <m/>
    <s v="PT00"/>
    <n v="1"/>
    <m/>
    <n v="202.58"/>
    <n v="0"/>
  </r>
  <r>
    <x v="1"/>
    <x v="1"/>
    <s v="PT/74"/>
    <x v="14"/>
    <x v="94"/>
    <x v="94"/>
    <n v="209317907"/>
    <n v="70"/>
    <n v="116"/>
    <s v="EUR"/>
    <n v="30000"/>
    <s v="EUR"/>
    <s v="Bloqueados"/>
    <n v="12804.52"/>
    <n v="6565.41"/>
    <s v="Y30"/>
    <n v="14842.08"/>
    <n v="49.5"/>
    <s v="20.01.2025 10:46:07"/>
    <n v="2"/>
    <m/>
    <b v="0"/>
    <b v="0"/>
    <b v="0"/>
    <b v="1"/>
    <b v="0"/>
    <m/>
    <n v="4921.0600000000004"/>
    <n v="292.45999999999998"/>
    <n v="5096.25"/>
    <n v="2494.75"/>
    <n v="1"/>
    <m/>
    <s v="PT00"/>
    <n v="1"/>
    <m/>
    <n v="202.58"/>
    <n v="0"/>
  </r>
  <r>
    <x v="1"/>
    <x v="1"/>
    <s v="PT/74"/>
    <x v="14"/>
    <x v="94"/>
    <x v="94"/>
    <n v="209317992"/>
    <n v="80"/>
    <n v="169.69"/>
    <s v="EUR"/>
    <n v="30000"/>
    <s v="EUR"/>
    <s v="Bloqueados"/>
    <n v="12804.52"/>
    <n v="6565.41"/>
    <s v="Y30"/>
    <n v="14842.08"/>
    <n v="49.5"/>
    <s v="20.01.2025 10:55:02"/>
    <n v="2"/>
    <m/>
    <b v="0"/>
    <b v="0"/>
    <b v="0"/>
    <b v="1"/>
    <b v="0"/>
    <m/>
    <n v="4921.0600000000004"/>
    <n v="292.45999999999998"/>
    <n v="5096.25"/>
    <n v="2494.75"/>
    <n v="1"/>
    <m/>
    <s v="PT00"/>
    <n v="1"/>
    <m/>
    <n v="202.58"/>
    <n v="0"/>
  </r>
  <r>
    <x v="1"/>
    <x v="1"/>
    <s v="PT/74"/>
    <x v="14"/>
    <x v="94"/>
    <x v="94"/>
    <n v="209319347"/>
    <n v="900"/>
    <n v="109.26"/>
    <s v="EUR"/>
    <n v="30000"/>
    <s v="EUR"/>
    <s v="Bloqueados"/>
    <n v="12804.52"/>
    <n v="6565.41"/>
    <s v="Y30"/>
    <n v="14842.08"/>
    <n v="49.5"/>
    <s v="20.01.2025 12:39:20"/>
    <n v="2"/>
    <m/>
    <b v="0"/>
    <b v="0"/>
    <b v="0"/>
    <b v="1"/>
    <b v="0"/>
    <m/>
    <n v="4921.0600000000004"/>
    <n v="292.45999999999998"/>
    <n v="5096.25"/>
    <n v="2494.75"/>
    <n v="1"/>
    <m/>
    <s v="PT00"/>
    <n v="1"/>
    <m/>
    <n v="202.58"/>
    <n v="0"/>
  </r>
  <r>
    <x v="1"/>
    <x v="1"/>
    <s v="PT/74"/>
    <x v="14"/>
    <x v="95"/>
    <x v="95"/>
    <n v="208998429"/>
    <s v="RF-20"/>
    <n v="48.21"/>
    <s v="EUR"/>
    <n v="50000"/>
    <s v="EUR"/>
    <s v="Bloqueados"/>
    <n v="56849.79"/>
    <n v="89299.53"/>
    <s v="Y30"/>
    <n v="96342.02"/>
    <n v="192.7"/>
    <s v="17.01.2025 00:48:52"/>
    <m/>
    <m/>
    <b v="1"/>
    <b v="0"/>
    <b v="0"/>
    <b v="0"/>
    <b v="0"/>
    <m/>
    <n v="25417.82"/>
    <n v="31431.97"/>
    <n v="0"/>
    <n v="0"/>
    <n v="0"/>
    <m/>
    <s v="PT00"/>
    <n v="1"/>
    <m/>
    <n v="0"/>
    <n v="0"/>
  </r>
  <r>
    <x v="1"/>
    <x v="1"/>
    <s v="PT/74"/>
    <x v="14"/>
    <x v="95"/>
    <x v="95"/>
    <n v="209011489"/>
    <s v="RF-21"/>
    <n v="10.66"/>
    <s v="EUR"/>
    <n v="50000"/>
    <s v="EUR"/>
    <s v="Bloqueados"/>
    <n v="56849.79"/>
    <n v="89299.53"/>
    <s v="Y30"/>
    <n v="96342.02"/>
    <n v="192.7"/>
    <s v="17.01.2025 00:50:30"/>
    <m/>
    <m/>
    <b v="1"/>
    <b v="0"/>
    <b v="0"/>
    <b v="0"/>
    <b v="0"/>
    <m/>
    <n v="25417.82"/>
    <n v="31431.97"/>
    <n v="0"/>
    <n v="0"/>
    <n v="0"/>
    <m/>
    <s v="PT00"/>
    <n v="1"/>
    <m/>
    <n v="0"/>
    <n v="0"/>
  </r>
  <r>
    <x v="1"/>
    <x v="1"/>
    <s v="PT/74"/>
    <x v="14"/>
    <x v="95"/>
    <x v="95"/>
    <n v="209127276"/>
    <s v="DA 3/12 PRO FORMA OM"/>
    <n v="1163.71"/>
    <s v="EUR"/>
    <n v="50000"/>
    <s v="EUR"/>
    <s v="Bloqueados"/>
    <n v="56849.79"/>
    <n v="89299.53"/>
    <s v="Y30"/>
    <n v="96342.02"/>
    <n v="192.7"/>
    <s v="17.01.2025 01:22:39"/>
    <m/>
    <m/>
    <b v="1"/>
    <b v="0"/>
    <b v="0"/>
    <b v="0"/>
    <b v="0"/>
    <m/>
    <n v="25417.82"/>
    <n v="31431.97"/>
    <n v="0"/>
    <n v="0"/>
    <n v="0"/>
    <m/>
    <s v="PT00"/>
    <n v="1"/>
    <m/>
    <n v="0"/>
    <n v="0"/>
  </r>
  <r>
    <x v="1"/>
    <x v="1"/>
    <s v="PT/74"/>
    <x v="14"/>
    <x v="95"/>
    <x v="95"/>
    <n v="209076807"/>
    <s v="DA 25/11  CLT2235"/>
    <n v="8021.16"/>
    <s v="EUR"/>
    <n v="50000"/>
    <s v="EUR"/>
    <s v="Bloqueados"/>
    <n v="56849.79"/>
    <n v="89299.53"/>
    <s v="Y30"/>
    <n v="96342.02"/>
    <n v="192.7"/>
    <s v="25.11.2024 11:47:13"/>
    <m/>
    <s v="ZPTSANTOS"/>
    <b v="1"/>
    <b v="0"/>
    <b v="0"/>
    <b v="0"/>
    <b v="0"/>
    <s v="Júlia  Santos"/>
    <n v="25417.82"/>
    <n v="31431.97"/>
    <n v="0"/>
    <n v="0"/>
    <n v="0"/>
    <m/>
    <s v="PT00"/>
    <n v="1"/>
    <m/>
    <n v="0"/>
    <n v="0"/>
  </r>
  <r>
    <x v="1"/>
    <x v="1"/>
    <s v="PT/74"/>
    <x v="14"/>
    <x v="95"/>
    <x v="95"/>
    <n v="208998450"/>
    <s v="DA11/11"/>
    <n v="355.44"/>
    <s v="EUR"/>
    <n v="50000"/>
    <s v="EUR"/>
    <s v="Bloqueados"/>
    <n v="56849.79"/>
    <n v="89299.53"/>
    <s v="Y30"/>
    <n v="96342.02"/>
    <n v="192.7"/>
    <s v="16.12.2024 13:10:10"/>
    <m/>
    <s v="ZPTSANTOS"/>
    <b v="1"/>
    <b v="0"/>
    <b v="0"/>
    <b v="0"/>
    <b v="0"/>
    <s v="Júlia  Santos"/>
    <n v="25417.82"/>
    <n v="31431.97"/>
    <n v="0"/>
    <n v="0"/>
    <n v="0"/>
    <m/>
    <s v="PT00"/>
    <n v="1"/>
    <m/>
    <n v="0"/>
    <n v="0"/>
  </r>
  <r>
    <x v="1"/>
    <x v="1"/>
    <s v="PT/74"/>
    <x v="14"/>
    <x v="95"/>
    <x v="95"/>
    <n v="209257752"/>
    <s v="RF-31"/>
    <n v="896.21"/>
    <s v="EUR"/>
    <n v="50000"/>
    <s v="EUR"/>
    <s v="Bloqueados"/>
    <n v="56849.79"/>
    <n v="89299.53"/>
    <s v="Y30"/>
    <n v="96342.02"/>
    <n v="192.7"/>
    <s v="07.01.2025 15:51:56"/>
    <m/>
    <m/>
    <b v="1"/>
    <b v="0"/>
    <b v="0"/>
    <b v="0"/>
    <b v="0"/>
    <m/>
    <n v="25417.82"/>
    <n v="31431.97"/>
    <n v="0"/>
    <n v="0"/>
    <n v="0"/>
    <m/>
    <s v="PT00"/>
    <n v="1"/>
    <m/>
    <n v="0"/>
    <n v="0"/>
  </r>
  <r>
    <x v="1"/>
    <x v="1"/>
    <s v="PT/74"/>
    <x v="14"/>
    <x v="95"/>
    <x v="95"/>
    <n v="209292811"/>
    <s v="RF-33"/>
    <n v="1640.61"/>
    <s v="EUR"/>
    <n v="50000"/>
    <s v="EUR"/>
    <s v="Bloqueados"/>
    <n v="56849.79"/>
    <n v="89299.53"/>
    <s v="Y30"/>
    <n v="96342.02"/>
    <n v="192.7"/>
    <s v="14.01.2025 15:31:49"/>
    <m/>
    <m/>
    <b v="1"/>
    <b v="0"/>
    <b v="0"/>
    <b v="0"/>
    <b v="0"/>
    <m/>
    <n v="25417.82"/>
    <n v="31431.97"/>
    <n v="0"/>
    <n v="0"/>
    <n v="0"/>
    <m/>
    <s v="PT00"/>
    <n v="1"/>
    <m/>
    <n v="0"/>
    <n v="0"/>
  </r>
  <r>
    <x v="1"/>
    <x v="1"/>
    <s v="PT/74"/>
    <x v="14"/>
    <x v="95"/>
    <x v="95"/>
    <n v="208916488"/>
    <s v="DA28/10"/>
    <n v="234.01"/>
    <s v="EUR"/>
    <n v="50000"/>
    <s v="EUR"/>
    <s v="Bloqueados"/>
    <n v="56849.79"/>
    <n v="89299.53"/>
    <s v="Y30"/>
    <n v="96342.02"/>
    <n v="192.7"/>
    <s v="17.01.2025 00:35:24"/>
    <m/>
    <m/>
    <b v="1"/>
    <b v="0"/>
    <b v="0"/>
    <b v="0"/>
    <b v="0"/>
    <m/>
    <n v="25417.82"/>
    <n v="31431.97"/>
    <n v="0"/>
    <n v="0"/>
    <n v="0"/>
    <m/>
    <s v="PT01"/>
    <n v="1"/>
    <m/>
    <n v="0"/>
    <n v="0"/>
  </r>
  <r>
    <x v="1"/>
    <x v="1"/>
    <s v="PT/74"/>
    <x v="14"/>
    <x v="95"/>
    <x v="95"/>
    <n v="209159671"/>
    <s v="RF-29"/>
    <n v="62.27"/>
    <s v="EUR"/>
    <n v="50000"/>
    <s v="EUR"/>
    <s v="Bloqueados"/>
    <n v="56849.79"/>
    <n v="89299.53"/>
    <s v="Y30"/>
    <n v="96342.02"/>
    <n v="192.7"/>
    <s v="17.01.2025 01:31:28"/>
    <m/>
    <m/>
    <b v="1"/>
    <b v="0"/>
    <b v="0"/>
    <b v="0"/>
    <b v="0"/>
    <m/>
    <n v="25417.82"/>
    <n v="31431.97"/>
    <n v="0"/>
    <n v="0"/>
    <n v="0"/>
    <m/>
    <s v="PT00"/>
    <n v="1"/>
    <m/>
    <n v="0"/>
    <n v="0"/>
  </r>
  <r>
    <x v="1"/>
    <x v="1"/>
    <s v="PT/74"/>
    <x v="14"/>
    <x v="95"/>
    <x v="95"/>
    <n v="209219825"/>
    <s v="REQ. Nº 206/24"/>
    <n v="7011.22"/>
    <s v="EUR"/>
    <n v="50000"/>
    <s v="EUR"/>
    <s v="Bloqueados"/>
    <n v="56849.79"/>
    <n v="89299.53"/>
    <s v="Y30"/>
    <n v="96342.02"/>
    <n v="192.7"/>
    <s v="17.01.2025 02:22:33"/>
    <m/>
    <m/>
    <b v="1"/>
    <b v="0"/>
    <b v="0"/>
    <b v="0"/>
    <b v="0"/>
    <m/>
    <n v="25417.82"/>
    <n v="31431.97"/>
    <n v="0"/>
    <n v="0"/>
    <n v="0"/>
    <m/>
    <m/>
    <n v="1"/>
    <m/>
    <n v="0"/>
    <n v="0"/>
  </r>
  <r>
    <x v="1"/>
    <x v="1"/>
    <s v="PT/74"/>
    <x v="14"/>
    <x v="95"/>
    <x v="95"/>
    <n v="209231068"/>
    <s v="RF-30"/>
    <n v="59.85"/>
    <s v="EUR"/>
    <n v="50000"/>
    <s v="EUR"/>
    <s v="Bloqueados"/>
    <n v="56849.79"/>
    <n v="89299.53"/>
    <s v="Y30"/>
    <n v="96342.02"/>
    <n v="192.7"/>
    <s v="17.01.2025 02:36:34"/>
    <m/>
    <m/>
    <b v="1"/>
    <b v="0"/>
    <b v="0"/>
    <b v="0"/>
    <b v="0"/>
    <m/>
    <n v="25417.82"/>
    <n v="31431.97"/>
    <n v="0"/>
    <n v="0"/>
    <n v="0"/>
    <m/>
    <s v="PT00"/>
    <n v="1"/>
    <m/>
    <n v="0"/>
    <n v="0"/>
  </r>
  <r>
    <x v="1"/>
    <x v="1"/>
    <s v="PT/74"/>
    <x v="14"/>
    <x v="95"/>
    <x v="95"/>
    <n v="209284927"/>
    <s v="RF-32"/>
    <n v="313.14999999999998"/>
    <s v="EUR"/>
    <n v="50000"/>
    <s v="EUR"/>
    <s v="Bloqueados"/>
    <n v="56849.79"/>
    <n v="89299.53"/>
    <s v="Y30"/>
    <n v="96342.02"/>
    <n v="192.7"/>
    <s v="17.01.2025 03:13:21"/>
    <m/>
    <m/>
    <b v="1"/>
    <b v="0"/>
    <b v="0"/>
    <b v="0"/>
    <b v="0"/>
    <m/>
    <n v="25417.82"/>
    <n v="31431.97"/>
    <n v="0"/>
    <n v="0"/>
    <n v="0"/>
    <m/>
    <s v="PT00"/>
    <n v="1"/>
    <m/>
    <n v="0"/>
    <n v="0"/>
  </r>
  <r>
    <x v="1"/>
    <x v="1"/>
    <s v="PT/74"/>
    <x v="14"/>
    <x v="95"/>
    <x v="95"/>
    <n v="209247533"/>
    <s v="JARDINAGEM 25"/>
    <n v="27529.66"/>
    <s v="EUR"/>
    <n v="50000"/>
    <s v="EUR"/>
    <s v="Bloqueados"/>
    <n v="56849.79"/>
    <n v="89299.53"/>
    <s v="Y30"/>
    <n v="96342.02"/>
    <n v="192.7"/>
    <s v="17.01.2025 03:14:13"/>
    <m/>
    <m/>
    <b v="1"/>
    <b v="0"/>
    <b v="0"/>
    <b v="0"/>
    <b v="0"/>
    <m/>
    <n v="25417.82"/>
    <n v="31431.97"/>
    <n v="0"/>
    <n v="0"/>
    <n v="0"/>
    <m/>
    <m/>
    <n v="1"/>
    <m/>
    <n v="0"/>
    <n v="0"/>
  </r>
  <r>
    <x v="1"/>
    <x v="1"/>
    <s v="PT/74"/>
    <x v="14"/>
    <x v="95"/>
    <x v="95"/>
    <n v="208322986"/>
    <s v="RF-1"/>
    <n v="3487.04"/>
    <s v="EUR"/>
    <n v="50000"/>
    <s v="EUR"/>
    <s v="Bloqueados"/>
    <n v="56849.79"/>
    <n v="89299.53"/>
    <s v="Y30"/>
    <n v="96342.02"/>
    <n v="192.7"/>
    <s v="17.01.2025 14:17:50"/>
    <m/>
    <m/>
    <b v="1"/>
    <b v="0"/>
    <b v="0"/>
    <b v="0"/>
    <b v="0"/>
    <m/>
    <n v="25417.82"/>
    <n v="31431.97"/>
    <n v="0"/>
    <n v="0"/>
    <n v="0"/>
    <m/>
    <s v="PT00"/>
    <n v="1"/>
    <m/>
    <n v="0"/>
    <n v="0"/>
  </r>
  <r>
    <x v="1"/>
    <x v="1"/>
    <s v="PT/74"/>
    <x v="14"/>
    <x v="95"/>
    <x v="95"/>
    <n v="208572109"/>
    <s v="DA 27/8"/>
    <n v="1201.52"/>
    <s v="EUR"/>
    <n v="50000"/>
    <s v="EUR"/>
    <s v="Bloqueados"/>
    <n v="56849.79"/>
    <n v="89299.53"/>
    <s v="Y30"/>
    <n v="96342.02"/>
    <n v="192.7"/>
    <s v="17.01.2025 23:44:58"/>
    <m/>
    <m/>
    <b v="1"/>
    <b v="0"/>
    <b v="0"/>
    <b v="0"/>
    <b v="0"/>
    <m/>
    <n v="25417.82"/>
    <n v="31431.97"/>
    <n v="0"/>
    <n v="0"/>
    <n v="0"/>
    <m/>
    <s v="PT00"/>
    <n v="1"/>
    <m/>
    <n v="0"/>
    <n v="0"/>
  </r>
  <r>
    <x v="1"/>
    <x v="1"/>
    <s v="PT/75"/>
    <x v="15"/>
    <x v="96"/>
    <x v="96"/>
    <n v="209249051"/>
    <n v="401"/>
    <n v="1885.81"/>
    <s v="EUR"/>
    <n v="37000"/>
    <s v="EUR"/>
    <s v="Bloqueados"/>
    <n v="21398.92"/>
    <n v="2716.12"/>
    <s v="Y30"/>
    <n v="23480.67"/>
    <n v="63.5"/>
    <s v="18.01.2025 02:15:00"/>
    <n v="2"/>
    <m/>
    <b v="0"/>
    <b v="0"/>
    <b v="0"/>
    <b v="1"/>
    <b v="0"/>
    <m/>
    <n v="19232.39"/>
    <n v="1745.61"/>
    <n v="0"/>
    <n v="420.92"/>
    <n v="1"/>
    <m/>
    <s v="PT00"/>
    <n v="1"/>
    <m/>
    <n v="315.38"/>
    <n v="0"/>
  </r>
  <r>
    <x v="1"/>
    <x v="1"/>
    <s v="PT/75"/>
    <x v="15"/>
    <x v="96"/>
    <x v="96"/>
    <n v="209291212"/>
    <n v="1401"/>
    <n v="4.95"/>
    <s v="EUR"/>
    <n v="37000"/>
    <s v="EUR"/>
    <s v="Bloqueados"/>
    <n v="21398.92"/>
    <n v="2716.12"/>
    <s v="Y30"/>
    <n v="23480.67"/>
    <n v="63.5"/>
    <s v="18.01.2025 02:57:15"/>
    <n v="2"/>
    <m/>
    <b v="0"/>
    <b v="0"/>
    <b v="0"/>
    <b v="1"/>
    <b v="0"/>
    <m/>
    <n v="19232.39"/>
    <n v="1745.61"/>
    <n v="0"/>
    <n v="420.92"/>
    <n v="1"/>
    <m/>
    <s v="PT00"/>
    <n v="1"/>
    <m/>
    <n v="315.38"/>
    <n v="0"/>
  </r>
  <r>
    <x v="1"/>
    <x v="1"/>
    <s v="PT/75"/>
    <x v="15"/>
    <x v="96"/>
    <x v="96"/>
    <n v="209305205"/>
    <n v="1601"/>
    <n v="74.17"/>
    <s v="EUR"/>
    <n v="37000"/>
    <s v="EUR"/>
    <s v="Bloqueados"/>
    <n v="21398.92"/>
    <n v="2716.12"/>
    <s v="Y30"/>
    <n v="23480.67"/>
    <n v="63.5"/>
    <s v="20.01.2025 11:58:50"/>
    <n v="2"/>
    <m/>
    <b v="0"/>
    <b v="0"/>
    <b v="0"/>
    <b v="1"/>
    <b v="0"/>
    <m/>
    <n v="19232.39"/>
    <n v="1745.61"/>
    <n v="0"/>
    <n v="420.92"/>
    <n v="1"/>
    <m/>
    <s v="PT00"/>
    <n v="1"/>
    <m/>
    <n v="315.38"/>
    <n v="0"/>
  </r>
  <r>
    <x v="1"/>
    <x v="1"/>
    <s v="PT/75"/>
    <x v="15"/>
    <x v="96"/>
    <x v="96"/>
    <n v="209111876"/>
    <n v="2811"/>
    <n v="2489.9699999999998"/>
    <s v="EUR"/>
    <n v="37000"/>
    <s v="EUR"/>
    <s v="Bloqueados"/>
    <n v="21398.92"/>
    <n v="2716.12"/>
    <s v="Y30"/>
    <n v="23480.67"/>
    <n v="63.5"/>
    <s v="30.11.2024 13:49:23"/>
    <n v="2"/>
    <s v="ZPTALVESP"/>
    <b v="0"/>
    <b v="0"/>
    <b v="0"/>
    <b v="1"/>
    <b v="0"/>
    <s v="Patrícia  Alves"/>
    <n v="19232.39"/>
    <n v="1745.61"/>
    <n v="0"/>
    <n v="420.92"/>
    <n v="1"/>
    <m/>
    <s v="PT00"/>
    <n v="1"/>
    <m/>
    <n v="315.38"/>
    <n v="0"/>
  </r>
  <r>
    <x v="1"/>
    <x v="1"/>
    <s v="PT/75"/>
    <x v="15"/>
    <x v="96"/>
    <x v="96"/>
    <n v="209244132"/>
    <n v="301"/>
    <n v="658.93"/>
    <s v="EUR"/>
    <n v="37000"/>
    <s v="EUR"/>
    <s v="Bloqueados"/>
    <n v="21398.92"/>
    <n v="2716.12"/>
    <s v="Y30"/>
    <n v="23480.67"/>
    <n v="63.5"/>
    <s v="07.01.2025 03:17:20"/>
    <n v="2"/>
    <s v="ZPTSANTOS"/>
    <b v="1"/>
    <b v="0"/>
    <b v="0"/>
    <b v="1"/>
    <b v="0"/>
    <s v="Júlia  Santos"/>
    <n v="19232.39"/>
    <n v="1745.61"/>
    <n v="0"/>
    <n v="420.92"/>
    <n v="1"/>
    <m/>
    <s v="PT00"/>
    <n v="1"/>
    <m/>
    <n v="315.38"/>
    <n v="0"/>
  </r>
  <r>
    <x v="1"/>
    <x v="1"/>
    <s v="PT/75"/>
    <x v="15"/>
    <x v="96"/>
    <x v="96"/>
    <n v="209261988"/>
    <n v="801"/>
    <n v="1653.77"/>
    <s v="EUR"/>
    <n v="37000"/>
    <s v="EUR"/>
    <s v="Bloqueados"/>
    <n v="21398.92"/>
    <n v="2716.12"/>
    <s v="Y30"/>
    <n v="23480.67"/>
    <n v="63.5"/>
    <s v="08.01.2025 11:36:07"/>
    <n v="2"/>
    <s v="ZPTSANTOS"/>
    <b v="0"/>
    <b v="0"/>
    <b v="0"/>
    <b v="1"/>
    <b v="0"/>
    <s v="Júlia  Santos"/>
    <n v="19232.39"/>
    <n v="1745.61"/>
    <n v="0"/>
    <n v="420.92"/>
    <n v="1"/>
    <m/>
    <s v="PT00"/>
    <n v="1"/>
    <m/>
    <n v="315.38"/>
    <n v="0"/>
  </r>
  <r>
    <x v="1"/>
    <x v="1"/>
    <s v="PT/75"/>
    <x v="15"/>
    <x v="96"/>
    <x v="96"/>
    <n v="209310871"/>
    <n v="1701"/>
    <n v="315.38"/>
    <s v="EUR"/>
    <n v="37000"/>
    <s v="EUR"/>
    <s v="Bloqueados"/>
    <n v="21398.92"/>
    <n v="2716.12"/>
    <s v="Y30"/>
    <n v="23480.67"/>
    <n v="63.5"/>
    <s v="17.01.2025 13:17:12"/>
    <n v="2"/>
    <s v="ZPTSANTOS"/>
    <b v="0"/>
    <b v="0"/>
    <b v="0"/>
    <b v="1"/>
    <b v="0"/>
    <s v="Júlia  Santos"/>
    <n v="19232.39"/>
    <n v="1745.61"/>
    <n v="0"/>
    <n v="420.92"/>
    <n v="1"/>
    <m/>
    <s v="PT01"/>
    <n v="1"/>
    <m/>
    <n v="315.38"/>
    <n v="0"/>
  </r>
  <r>
    <x v="1"/>
    <x v="1"/>
    <s v="PT/75"/>
    <x v="15"/>
    <x v="97"/>
    <x v="97"/>
    <n v="330044555"/>
    <m/>
    <n v="0"/>
    <s v="EUR"/>
    <n v="31000"/>
    <s v="EUR"/>
    <s v="Bloqueados"/>
    <n v="24200"/>
    <n v="10790.38"/>
    <s v="Y30"/>
    <n v="25507.91"/>
    <n v="82.3"/>
    <s v="13.01.2021 06:58:14"/>
    <n v="2"/>
    <m/>
    <b v="0"/>
    <b v="0"/>
    <b v="0"/>
    <b v="0"/>
    <b v="0"/>
    <m/>
    <n v="10282.1"/>
    <n v="-1090.78"/>
    <n v="6776.16"/>
    <n v="8232.52"/>
    <n v="1"/>
    <m/>
    <m/>
    <m/>
    <m/>
    <n v="1052.8699999999999"/>
    <n v="0"/>
  </r>
  <r>
    <x v="1"/>
    <x v="1"/>
    <s v="PT/75"/>
    <x v="15"/>
    <x v="97"/>
    <x v="97"/>
    <n v="209299313"/>
    <s v="14.01.2025"/>
    <n v="1092.32"/>
    <s v="EUR"/>
    <n v="31000"/>
    <s v="EUR"/>
    <s v="Bloqueados"/>
    <n v="24200"/>
    <n v="10790.38"/>
    <s v="Y30"/>
    <n v="25507.91"/>
    <n v="82.3"/>
    <s v="15.01.2025 13:43:26"/>
    <n v="2"/>
    <s v="ZPTSANTOS"/>
    <b v="0"/>
    <b v="0"/>
    <b v="0"/>
    <b v="1"/>
    <b v="0"/>
    <s v="Júlia  Santos"/>
    <n v="10282.1"/>
    <n v="-1090.78"/>
    <n v="6776.16"/>
    <n v="8232.52"/>
    <n v="1"/>
    <m/>
    <s v="PT00"/>
    <n v="1"/>
    <m/>
    <n v="1052.8699999999999"/>
    <n v="0"/>
  </r>
  <r>
    <x v="1"/>
    <x v="1"/>
    <s v="PT/75"/>
    <x v="15"/>
    <x v="98"/>
    <x v="98"/>
    <n v="209201971"/>
    <n v="68"/>
    <n v="19.36"/>
    <s v="EUR"/>
    <n v="41000"/>
    <s v="EUR"/>
    <s v="Bloqueados"/>
    <n v="10235.629999999999"/>
    <n v="10952.85"/>
    <s v="Y30"/>
    <n v="14930.89"/>
    <n v="36.4"/>
    <s v="18.01.2025 01:26:49"/>
    <n v="2"/>
    <m/>
    <b v="0"/>
    <b v="0"/>
    <b v="0"/>
    <b v="1"/>
    <b v="0"/>
    <m/>
    <n v="5903.11"/>
    <n v="4568.18"/>
    <n v="-1007.96"/>
    <n v="772.3"/>
    <n v="1"/>
    <m/>
    <s v="PT00"/>
    <n v="1"/>
    <m/>
    <n v="4266.88"/>
    <n v="0"/>
  </r>
  <r>
    <x v="1"/>
    <x v="1"/>
    <s v="PT/75"/>
    <x v="15"/>
    <x v="98"/>
    <x v="98"/>
    <n v="209234999"/>
    <n v="71"/>
    <n v="247.72"/>
    <s v="EUR"/>
    <n v="41000"/>
    <s v="EUR"/>
    <s v="Bloqueados"/>
    <n v="10235.629999999999"/>
    <n v="10952.85"/>
    <s v="Y30"/>
    <n v="14930.89"/>
    <n v="36.4"/>
    <s v="18.01.2025 01:57:48"/>
    <n v="2"/>
    <m/>
    <b v="0"/>
    <b v="0"/>
    <b v="0"/>
    <b v="1"/>
    <b v="0"/>
    <m/>
    <n v="5903.11"/>
    <n v="4568.18"/>
    <n v="-1007.96"/>
    <n v="772.3"/>
    <n v="1"/>
    <m/>
    <s v="PT00"/>
    <n v="1"/>
    <m/>
    <n v="4266.88"/>
    <n v="0"/>
  </r>
  <r>
    <x v="1"/>
    <x v="1"/>
    <s v="PT/75"/>
    <x v="15"/>
    <x v="98"/>
    <x v="98"/>
    <n v="209313185"/>
    <n v="3"/>
    <n v="5953.37"/>
    <s v="EUR"/>
    <n v="41000"/>
    <s v="EUR"/>
    <s v="Bloqueados"/>
    <n v="10235.629999999999"/>
    <n v="10952.85"/>
    <s v="Y30"/>
    <n v="14930.89"/>
    <n v="36.4"/>
    <s v="17.01.2025 19:44:38"/>
    <n v="2"/>
    <s v="ZPTSANTOS"/>
    <b v="0"/>
    <b v="0"/>
    <b v="0"/>
    <b v="1"/>
    <b v="0"/>
    <s v="Júlia  Santos"/>
    <n v="5903.11"/>
    <n v="4568.18"/>
    <n v="-1007.96"/>
    <n v="772.3"/>
    <n v="1"/>
    <m/>
    <s v="PT00"/>
    <n v="1"/>
    <m/>
    <n v="4266.88"/>
    <n v="0"/>
  </r>
  <r>
    <x v="1"/>
    <x v="1"/>
    <s v="PT/75"/>
    <x v="15"/>
    <x v="99"/>
    <x v="99"/>
    <n v="209289959"/>
    <s v="76/24"/>
    <n v="27.82"/>
    <s v="EUR"/>
    <n v="16000"/>
    <s v="EUR"/>
    <s v="Bloqueados"/>
    <n v="1453.1"/>
    <n v="1735.77"/>
    <s v="Y30"/>
    <n v="2257.38"/>
    <n v="14.1"/>
    <s v="18.01.2025 02:54:38"/>
    <n v="2"/>
    <m/>
    <b v="0"/>
    <b v="0"/>
    <b v="0"/>
    <b v="1"/>
    <b v="0"/>
    <m/>
    <n v="1590.39"/>
    <n v="-254.14"/>
    <n v="0"/>
    <n v="116.85"/>
    <n v="1"/>
    <m/>
    <s v="PT00"/>
    <n v="1"/>
    <m/>
    <n v="687.43"/>
    <n v="0"/>
  </r>
  <r>
    <x v="1"/>
    <x v="1"/>
    <s v="PT/75"/>
    <x v="15"/>
    <x v="99"/>
    <x v="99"/>
    <n v="209312848"/>
    <d v="2025-01-25T00:00:00"/>
    <n v="2302.31"/>
    <s v="EUR"/>
    <n v="16000"/>
    <s v="EUR"/>
    <s v="Bloqueados"/>
    <n v="1453.1"/>
    <n v="1735.77"/>
    <s v="Y30"/>
    <n v="2257.38"/>
    <n v="14.1"/>
    <s v="17.01.2025 18:04:16"/>
    <n v="2"/>
    <s v="ZPTSANTOS"/>
    <b v="0"/>
    <b v="0"/>
    <b v="0"/>
    <b v="1"/>
    <b v="0"/>
    <s v="Júlia  Santos"/>
    <n v="1590.39"/>
    <n v="-254.14"/>
    <n v="0"/>
    <n v="116.85"/>
    <n v="1"/>
    <m/>
    <s v="PT00"/>
    <n v="1"/>
    <m/>
    <n v="687.43"/>
    <n v="0"/>
  </r>
  <r>
    <x v="1"/>
    <x v="1"/>
    <s v="PT/75"/>
    <x v="15"/>
    <x v="100"/>
    <x v="100"/>
    <n v="209317895"/>
    <d v="2025-02-25T00:00:00"/>
    <n v="1231.5899999999999"/>
    <s v="EUR"/>
    <n v="10000"/>
    <s v="EUR"/>
    <s v="Bloqueados"/>
    <n v="21191.599999999999"/>
    <n v="99.99"/>
    <s v="Y30"/>
    <n v="21291.59"/>
    <n v="212.9"/>
    <s v="20.01.2025 10:45:29"/>
    <n v="2"/>
    <m/>
    <b v="1"/>
    <b v="0"/>
    <b v="0"/>
    <b v="1"/>
    <b v="0"/>
    <m/>
    <n v="6476.27"/>
    <n v="6482.18"/>
    <n v="6345.12"/>
    <n v="1888.03"/>
    <n v="1"/>
    <m/>
    <s v="PT00"/>
    <n v="1"/>
    <m/>
    <n v="0"/>
    <n v="0"/>
  </r>
  <r>
    <x v="1"/>
    <x v="1"/>
    <s v="PT/75"/>
    <x v="15"/>
    <x v="100"/>
    <x v="100"/>
    <n v="208862107"/>
    <s v="61/24"/>
    <n v="2089.34"/>
    <s v="EUR"/>
    <n v="10000"/>
    <s v="EUR"/>
    <s v="Bloqueados"/>
    <n v="21191.599999999999"/>
    <n v="99.99"/>
    <s v="Y30"/>
    <n v="21291.59"/>
    <n v="212.9"/>
    <s v="18.10.2024 09:59:51"/>
    <n v="2"/>
    <s v="ZPTSANTOS"/>
    <b v="1"/>
    <b v="0"/>
    <b v="0"/>
    <b v="0"/>
    <b v="0"/>
    <s v="Júlia  Santos"/>
    <n v="6476.27"/>
    <n v="6482.18"/>
    <n v="6345.12"/>
    <n v="1888.03"/>
    <n v="1"/>
    <m/>
    <s v="PT00"/>
    <n v="1"/>
    <m/>
    <n v="0"/>
    <n v="0"/>
  </r>
  <r>
    <x v="1"/>
    <x v="1"/>
    <s v="PT/75"/>
    <x v="15"/>
    <x v="100"/>
    <x v="100"/>
    <n v="209033955"/>
    <s v="72/24"/>
    <n v="1026.94"/>
    <s v="EUR"/>
    <n v="10000"/>
    <s v="EUR"/>
    <s v="Bloqueados"/>
    <n v="21191.599999999999"/>
    <n v="99.99"/>
    <s v="Y30"/>
    <n v="21291.59"/>
    <n v="212.9"/>
    <s v="11.12.2024 00:49:36"/>
    <n v="2"/>
    <s v="ZPTSANTOS"/>
    <b v="1"/>
    <b v="0"/>
    <b v="0"/>
    <b v="1"/>
    <b v="0"/>
    <s v="Júlia  Santos"/>
    <n v="6476.27"/>
    <n v="6482.18"/>
    <n v="6345.12"/>
    <n v="1888.03"/>
    <n v="1"/>
    <m/>
    <s v="PT00"/>
    <n v="1"/>
    <m/>
    <n v="0"/>
    <n v="0"/>
  </r>
  <r>
    <x v="1"/>
    <x v="1"/>
    <s v="PT/75"/>
    <x v="15"/>
    <x v="100"/>
    <x v="100"/>
    <n v="209296869"/>
    <d v="2025-03-25T00:00:00"/>
    <n v="460.4"/>
    <s v="EUR"/>
    <n v="10000"/>
    <s v="EUR"/>
    <s v="Bloqueados"/>
    <n v="21191.599999999999"/>
    <n v="99.99"/>
    <s v="Y30"/>
    <n v="21291.59"/>
    <n v="212.9"/>
    <s v="15.01.2025 10:37:39"/>
    <n v="2"/>
    <m/>
    <b v="1"/>
    <b v="0"/>
    <b v="0"/>
    <b v="1"/>
    <b v="0"/>
    <m/>
    <n v="6476.27"/>
    <n v="6482.18"/>
    <n v="6345.12"/>
    <n v="1888.03"/>
    <n v="1"/>
    <m/>
    <s v="PT00"/>
    <n v="1"/>
    <m/>
    <n v="0"/>
    <n v="0"/>
  </r>
  <r>
    <x v="1"/>
    <x v="1"/>
    <s v="PT/75"/>
    <x v="15"/>
    <x v="101"/>
    <x v="101"/>
    <n v="209317804"/>
    <n v="12"/>
    <n v="161.54"/>
    <s v="EUR"/>
    <n v="20000"/>
    <s v="EUR"/>
    <s v="Bloqueados"/>
    <n v="7960.78"/>
    <n v="557.19000000000005"/>
    <s v="Y30"/>
    <n v="8337.35"/>
    <n v="41.7"/>
    <s v="20.01.2025 10:33:36"/>
    <n v="2"/>
    <m/>
    <b v="0"/>
    <b v="0"/>
    <b v="0"/>
    <b v="1"/>
    <b v="0"/>
    <m/>
    <n v="7147.85"/>
    <n v="1336.41"/>
    <n v="-393.06"/>
    <n v="-130.41999999999999"/>
    <n v="1"/>
    <m/>
    <s v="PT00"/>
    <n v="1"/>
    <m/>
    <n v="30.69"/>
    <n v="0"/>
  </r>
  <r>
    <x v="1"/>
    <x v="1"/>
    <s v="PT/75"/>
    <x v="15"/>
    <x v="102"/>
    <x v="102"/>
    <n v="330045129"/>
    <m/>
    <n v="0"/>
    <s v="EUR"/>
    <n v="29000"/>
    <s v="EUR"/>
    <s v="Bloqueados"/>
    <n v="65817.64"/>
    <n v="3827.87"/>
    <s v="Y30"/>
    <n v="63855.66"/>
    <n v="220.2"/>
    <s v="13.01.2021 07:50:52"/>
    <m/>
    <m/>
    <b v="0"/>
    <b v="0"/>
    <b v="0"/>
    <b v="0"/>
    <b v="0"/>
    <m/>
    <n v="16155.45"/>
    <n v="3895.76"/>
    <n v="13724.92"/>
    <n v="32041.51"/>
    <n v="0"/>
    <m/>
    <m/>
    <m/>
    <m/>
    <n v="112.08"/>
    <n v="0"/>
  </r>
  <r>
    <x v="1"/>
    <x v="1"/>
    <s v="PT/75"/>
    <x v="15"/>
    <x v="103"/>
    <x v="103"/>
    <n v="209311006"/>
    <n v="69"/>
    <n v="12.67"/>
    <s v="EUR"/>
    <n v="15000"/>
    <s v="EUR"/>
    <s v="Bloqueados"/>
    <n v="5466.01"/>
    <n v="723.97"/>
    <s v="Y30"/>
    <n v="5865.82"/>
    <n v="39.1"/>
    <s v="20.01.2025 03:15:42"/>
    <m/>
    <m/>
    <b v="0"/>
    <b v="0"/>
    <b v="0"/>
    <b v="1"/>
    <b v="0"/>
    <m/>
    <n v="4798.2700000000004"/>
    <n v="737.37"/>
    <n v="0"/>
    <n v="-69.63"/>
    <n v="0"/>
    <m/>
    <s v="PT00"/>
    <n v="1"/>
    <m/>
    <n v="0"/>
    <n v="0"/>
  </r>
  <r>
    <x v="1"/>
    <x v="1"/>
    <s v="PT/76"/>
    <x v="16"/>
    <x v="104"/>
    <x v="104"/>
    <n v="209305412"/>
    <n v="100"/>
    <n v="10831.04"/>
    <s v="EUR"/>
    <n v="41000"/>
    <s v="EUR"/>
    <s v="Bloqueados"/>
    <n v="51690.94"/>
    <n v="8813.75"/>
    <s v="Y30"/>
    <n v="52521.09"/>
    <n v="128.1"/>
    <s v="16.01.2025 13:11:04"/>
    <n v="2"/>
    <s v="ZPTSANTOS"/>
    <b v="1"/>
    <b v="0"/>
    <b v="0"/>
    <b v="1"/>
    <b v="0"/>
    <s v="Júlia  Santos"/>
    <n v="18647.84"/>
    <n v="12286.72"/>
    <n v="17029.7"/>
    <n v="3726.68"/>
    <n v="1"/>
    <m/>
    <s v="PT00"/>
    <n v="1"/>
    <m/>
    <n v="0"/>
    <n v="0"/>
  </r>
  <r>
    <x v="1"/>
    <x v="1"/>
    <s v="PT/76"/>
    <x v="16"/>
    <x v="105"/>
    <x v="105"/>
    <n v="209234658"/>
    <s v="N.º101/24"/>
    <n v="4704.71"/>
    <s v="EUR"/>
    <n v="51000"/>
    <s v="EUR"/>
    <s v="Bloqueados"/>
    <n v="52093.279999999999"/>
    <n v="6715.02"/>
    <s v="Y30"/>
    <n v="58601.16"/>
    <n v="114.9"/>
    <s v="30.12.2024 14:02:10"/>
    <n v="2"/>
    <s v="ZPTALVESP"/>
    <b v="1"/>
    <b v="0"/>
    <b v="0"/>
    <b v="1"/>
    <b v="0"/>
    <s v="Patrícia  Alves"/>
    <n v="42526.18"/>
    <n v="3868.27"/>
    <n v="931.42"/>
    <n v="4767.41"/>
    <n v="2"/>
    <m/>
    <s v="PT00"/>
    <n v="1"/>
    <m/>
    <n v="4379.8999999999996"/>
    <n v="0"/>
  </r>
  <r>
    <x v="1"/>
    <x v="1"/>
    <s v="PT/76"/>
    <x v="16"/>
    <x v="106"/>
    <x v="106"/>
    <n v="209100433"/>
    <s v="154/2024"/>
    <n v="277.93"/>
    <s v="EUR"/>
    <n v="126000"/>
    <s v="EUR"/>
    <s v="Bloqueados"/>
    <n v="169513.69"/>
    <n v="136591.03"/>
    <s v="Y30"/>
    <n v="301153.23"/>
    <n v="239"/>
    <s v="18.01.2025 00:46:58"/>
    <n v="2"/>
    <m/>
    <b v="1"/>
    <b v="0"/>
    <b v="0"/>
    <b v="1"/>
    <b v="0"/>
    <m/>
    <n v="31574.67"/>
    <n v="40259.08"/>
    <n v="38019.35"/>
    <n v="59660.59"/>
    <n v="2"/>
    <m/>
    <s v="PT00"/>
    <n v="1"/>
    <m/>
    <n v="231.35"/>
    <n v="0"/>
  </r>
  <r>
    <x v="1"/>
    <x v="1"/>
    <s v="PT/76"/>
    <x v="16"/>
    <x v="106"/>
    <x v="106"/>
    <n v="209127451"/>
    <s v="158/2024"/>
    <n v="16.48"/>
    <s v="EUR"/>
    <n v="126000"/>
    <s v="EUR"/>
    <s v="Bloqueados"/>
    <n v="169513.69"/>
    <n v="136591.03"/>
    <s v="Y30"/>
    <n v="301153.23"/>
    <n v="239"/>
    <s v="18.01.2025 00:53:22"/>
    <n v="2"/>
    <m/>
    <b v="1"/>
    <b v="0"/>
    <b v="0"/>
    <b v="1"/>
    <b v="0"/>
    <m/>
    <n v="31574.67"/>
    <n v="40259.08"/>
    <n v="38019.35"/>
    <n v="59660.59"/>
    <n v="2"/>
    <m/>
    <s v="PT00"/>
    <n v="1"/>
    <m/>
    <n v="231.35"/>
    <n v="0"/>
  </r>
  <r>
    <x v="1"/>
    <x v="1"/>
    <s v="PT/76"/>
    <x v="16"/>
    <x v="106"/>
    <x v="106"/>
    <n v="209313093"/>
    <d v="2025-09-01T00:00:00"/>
    <n v="4485.5200000000004"/>
    <s v="EUR"/>
    <n v="126000"/>
    <s v="EUR"/>
    <s v="Bloqueados"/>
    <n v="169513.69"/>
    <n v="136591.03"/>
    <s v="Y30"/>
    <n v="301153.23"/>
    <n v="239"/>
    <s v="17.01.2025 19:11:11"/>
    <n v="2"/>
    <s v="ZPTSANTOS"/>
    <b v="1"/>
    <b v="0"/>
    <b v="0"/>
    <b v="1"/>
    <b v="0"/>
    <s v="Júlia  Santos"/>
    <n v="31574.67"/>
    <n v="40259.08"/>
    <n v="38019.35"/>
    <n v="59660.59"/>
    <n v="2"/>
    <m/>
    <s v="PT00"/>
    <n v="1"/>
    <m/>
    <n v="231.35"/>
    <n v="0"/>
  </r>
  <r>
    <x v="1"/>
    <x v="1"/>
    <s v="PT/76"/>
    <x v="16"/>
    <x v="107"/>
    <x v="107"/>
    <n v="209156546"/>
    <s v="E203"/>
    <n v="1134.52"/>
    <s v="EUR"/>
    <n v="95000"/>
    <s v="EUR"/>
    <s v="Bloqueados"/>
    <n v="26900.03"/>
    <n v="52712.49"/>
    <s v="Y30"/>
    <n v="62855.43"/>
    <n v="66.2"/>
    <s v="18.01.2025 00:59:25"/>
    <n v="2"/>
    <m/>
    <b v="0"/>
    <b v="0"/>
    <b v="0"/>
    <b v="1"/>
    <b v="0"/>
    <m/>
    <n v="30246.21"/>
    <n v="-3861.82"/>
    <n v="-155.06"/>
    <n v="670.7"/>
    <n v="1"/>
    <m/>
    <s v="PT00"/>
    <n v="1"/>
    <m/>
    <n v="222.57"/>
    <n v="0"/>
  </r>
  <r>
    <x v="1"/>
    <x v="1"/>
    <s v="PT/76"/>
    <x v="16"/>
    <x v="107"/>
    <x v="107"/>
    <n v="209224597"/>
    <s v="M102"/>
    <n v="39.880000000000003"/>
    <s v="EUR"/>
    <n v="95000"/>
    <s v="EUR"/>
    <s v="Bloqueados"/>
    <n v="26900.03"/>
    <n v="52712.49"/>
    <s v="Y30"/>
    <n v="62855.43"/>
    <n v="66.2"/>
    <s v="18.01.2025 01:42:48"/>
    <n v="2"/>
    <m/>
    <b v="0"/>
    <b v="0"/>
    <b v="0"/>
    <b v="1"/>
    <b v="0"/>
    <m/>
    <n v="30246.21"/>
    <n v="-3861.82"/>
    <n v="-155.06"/>
    <n v="670.7"/>
    <n v="1"/>
    <m/>
    <s v="PT00"/>
    <n v="1"/>
    <m/>
    <n v="222.57"/>
    <n v="0"/>
  </r>
  <r>
    <x v="1"/>
    <x v="1"/>
    <s v="PT/76"/>
    <x v="16"/>
    <x v="107"/>
    <x v="107"/>
    <n v="209318203"/>
    <s v="12E"/>
    <n v="931.18"/>
    <s v="EUR"/>
    <n v="95000"/>
    <s v="EUR"/>
    <s v="Bloqueados"/>
    <n v="26900.03"/>
    <n v="52712.49"/>
    <s v="Y30"/>
    <n v="62855.43"/>
    <n v="66.2"/>
    <s v="20.01.2025 11:12:00"/>
    <n v="2"/>
    <s v="ZPTSANTOS"/>
    <b v="0"/>
    <b v="0"/>
    <b v="0"/>
    <b v="1"/>
    <b v="0"/>
    <s v="Júlia  Santos"/>
    <n v="30246.21"/>
    <n v="-3861.82"/>
    <n v="-155.06"/>
    <n v="670.7"/>
    <n v="1"/>
    <m/>
    <s v="PT00"/>
    <n v="1"/>
    <m/>
    <n v="222.57"/>
    <n v="0"/>
  </r>
  <r>
    <x v="1"/>
    <x v="1"/>
    <s v="PT/76"/>
    <x v="16"/>
    <x v="107"/>
    <x v="107"/>
    <n v="209201999"/>
    <s v="M101"/>
    <n v="1942.34"/>
    <s v="EUR"/>
    <n v="95000"/>
    <s v="EUR"/>
    <s v="Bloqueados"/>
    <n v="26900.03"/>
    <n v="52712.49"/>
    <s v="Y30"/>
    <n v="62855.43"/>
    <n v="66.2"/>
    <s v="16.12.2024 19:59:51"/>
    <n v="2"/>
    <s v="ZPTSANTOS"/>
    <b v="0"/>
    <b v="0"/>
    <b v="0"/>
    <b v="1"/>
    <b v="0"/>
    <s v="Júlia  Santos"/>
    <n v="30246.21"/>
    <n v="-3861.82"/>
    <n v="-155.06"/>
    <n v="670.7"/>
    <n v="1"/>
    <m/>
    <s v="PT00"/>
    <n v="1"/>
    <m/>
    <n v="222.57"/>
    <n v="0"/>
  </r>
  <r>
    <x v="1"/>
    <x v="1"/>
    <s v="PT/76"/>
    <x v="16"/>
    <x v="107"/>
    <x v="107"/>
    <n v="209266104"/>
    <s v="M3"/>
    <n v="1585.16"/>
    <s v="EUR"/>
    <n v="95000"/>
    <s v="EUR"/>
    <s v="Bloqueados"/>
    <n v="26900.03"/>
    <n v="52712.49"/>
    <s v="Y30"/>
    <n v="62855.43"/>
    <n v="66.2"/>
    <s v="08.01.2025 19:27:31"/>
    <n v="2"/>
    <s v="ZPTSANTOS"/>
    <b v="0"/>
    <b v="0"/>
    <b v="0"/>
    <b v="1"/>
    <b v="0"/>
    <s v="Júlia  Santos"/>
    <n v="30246.21"/>
    <n v="-3861.82"/>
    <n v="-155.06"/>
    <n v="670.7"/>
    <n v="1"/>
    <m/>
    <s v="PT00"/>
    <n v="1"/>
    <m/>
    <n v="222.57"/>
    <n v="0"/>
  </r>
  <r>
    <x v="1"/>
    <x v="1"/>
    <s v="PT/76"/>
    <x v="16"/>
    <x v="107"/>
    <x v="107"/>
    <n v="209297174"/>
    <s v="9E"/>
    <n v="1666.97"/>
    <s v="EUR"/>
    <n v="95000"/>
    <s v="EUR"/>
    <s v="Bloqueados"/>
    <n v="26900.03"/>
    <n v="52712.49"/>
    <s v="Y30"/>
    <n v="62855.43"/>
    <n v="66.2"/>
    <s v="15.01.2025 11:10:28"/>
    <n v="2"/>
    <s v="ZPTSANTOS"/>
    <b v="0"/>
    <b v="0"/>
    <b v="0"/>
    <b v="1"/>
    <b v="0"/>
    <s v="Júlia  Santos"/>
    <n v="30246.21"/>
    <n v="-3861.82"/>
    <n v="-155.06"/>
    <n v="670.7"/>
    <n v="1"/>
    <m/>
    <s v="PT00"/>
    <n v="1"/>
    <m/>
    <n v="222.57"/>
    <n v="0"/>
  </r>
  <r>
    <x v="1"/>
    <x v="1"/>
    <s v="PT/76"/>
    <x v="16"/>
    <x v="108"/>
    <x v="108"/>
    <n v="209312716"/>
    <n v="1"/>
    <n v="1681.31"/>
    <s v="EUR"/>
    <n v="10000"/>
    <s v="EUR"/>
    <s v="Bloqueados"/>
    <n v="2169.4899999999998"/>
    <n v="700.43"/>
    <s v="Y30"/>
    <n v="2169.4899999999998"/>
    <n v="21.7"/>
    <s v="17.01.2025 17:26:55"/>
    <m/>
    <m/>
    <b v="0"/>
    <b v="0"/>
    <b v="0"/>
    <b v="1"/>
    <b v="0"/>
    <m/>
    <n v="2524.89"/>
    <n v="-102.81"/>
    <n v="-170.25"/>
    <n v="-82.34"/>
    <n v="0"/>
    <m/>
    <s v="PT00"/>
    <n v="1"/>
    <m/>
    <n v="0"/>
    <n v="0"/>
  </r>
  <r>
    <x v="1"/>
    <x v="1"/>
    <s v="PT/76"/>
    <x v="16"/>
    <x v="108"/>
    <x v="108"/>
    <n v="209216876"/>
    <n v="18"/>
    <n v="894.05"/>
    <s v="EUR"/>
    <n v="10000"/>
    <s v="EUR"/>
    <s v="Bloqueados"/>
    <n v="2169.4899999999998"/>
    <n v="700.43"/>
    <s v="Y30"/>
    <n v="2169.4899999999998"/>
    <n v="21.7"/>
    <s v="19.12.2024 09:34:52"/>
    <m/>
    <s v="ZPTSANTOS"/>
    <b v="0"/>
    <b v="0"/>
    <b v="0"/>
    <b v="1"/>
    <b v="0"/>
    <s v="Júlia  Santos"/>
    <n v="2524.89"/>
    <n v="-102.81"/>
    <n v="-170.25"/>
    <n v="-82.34"/>
    <n v="0"/>
    <m/>
    <s v="PT00"/>
    <n v="1"/>
    <m/>
    <n v="0"/>
    <n v="0"/>
  </r>
  <r>
    <x v="1"/>
    <x v="1"/>
    <s v="PT/76"/>
    <x v="16"/>
    <x v="109"/>
    <x v="109"/>
    <n v="209312483"/>
    <d v="2025-05-25T00:00:00"/>
    <n v="96.38"/>
    <s v="EUR"/>
    <n v="20000"/>
    <s v="EUR"/>
    <s v="Bloqueados"/>
    <n v="3914.97"/>
    <n v="1233.6300000000001"/>
    <s v="Y30"/>
    <n v="3901.21"/>
    <n v="19.5"/>
    <s v="17.01.2025 16:57:41"/>
    <m/>
    <m/>
    <b v="0"/>
    <b v="0"/>
    <b v="0"/>
    <b v="1"/>
    <b v="0"/>
    <m/>
    <n v="3778.42"/>
    <n v="160.09"/>
    <n v="-23.54"/>
    <n v="0"/>
    <n v="0"/>
    <m/>
    <s v="PT00"/>
    <n v="1"/>
    <m/>
    <n v="0"/>
    <n v="0"/>
  </r>
  <r>
    <x v="1"/>
    <x v="1"/>
    <s v="PT/76"/>
    <x v="16"/>
    <x v="109"/>
    <x v="109"/>
    <n v="209256979"/>
    <d v="2025-01-25T00:00:00"/>
    <n v="8.02"/>
    <s v="EUR"/>
    <n v="20000"/>
    <s v="EUR"/>
    <s v="Bloqueados"/>
    <n v="3914.97"/>
    <n v="1233.6300000000001"/>
    <s v="Y30"/>
    <n v="3901.21"/>
    <n v="19.5"/>
    <s v="18.01.2025 02:22:11"/>
    <m/>
    <m/>
    <b v="0"/>
    <b v="0"/>
    <b v="0"/>
    <b v="1"/>
    <b v="0"/>
    <m/>
    <n v="3778.42"/>
    <n v="160.09"/>
    <n v="-23.54"/>
    <n v="0"/>
    <n v="0"/>
    <m/>
    <s v="PT00"/>
    <n v="1"/>
    <m/>
    <n v="0"/>
    <n v="0"/>
  </r>
  <r>
    <x v="1"/>
    <x v="1"/>
    <s v="PT/76"/>
    <x v="16"/>
    <x v="109"/>
    <x v="109"/>
    <n v="209321176"/>
    <d v="2025-06-25T00:00:00"/>
    <n v="42.19"/>
    <s v="EUR"/>
    <n v="20000"/>
    <s v="EUR"/>
    <s v="Bloqueados"/>
    <n v="3914.97"/>
    <n v="1233.6300000000001"/>
    <s v="Y30"/>
    <n v="3901.21"/>
    <n v="19.5"/>
    <s v="20.01.2025 15:59:28"/>
    <m/>
    <m/>
    <b v="0"/>
    <b v="0"/>
    <b v="0"/>
    <b v="1"/>
    <b v="0"/>
    <m/>
    <n v="3778.42"/>
    <n v="160.09"/>
    <n v="-23.54"/>
    <n v="0"/>
    <n v="0"/>
    <m/>
    <s v="PT00"/>
    <n v="1"/>
    <m/>
    <n v="0"/>
    <n v="0"/>
  </r>
  <r>
    <x v="1"/>
    <x v="1"/>
    <s v="PT/76"/>
    <x v="16"/>
    <x v="110"/>
    <x v="110"/>
    <n v="209190356"/>
    <n v="148"/>
    <n v="1132.99"/>
    <s v="EUR"/>
    <n v="10000"/>
    <s v="EUR"/>
    <s v="Bloqueados"/>
    <n v="10263.86"/>
    <n v="7499.78"/>
    <s v="Y30"/>
    <n v="12142.97"/>
    <n v="121.4"/>
    <s v="13.12.2024 18:51:40"/>
    <n v="2"/>
    <s v="ZPTSANTOS"/>
    <b v="0"/>
    <b v="0"/>
    <b v="0"/>
    <b v="1"/>
    <b v="0"/>
    <s v="Júlia  Santos"/>
    <n v="9000.7000000000007"/>
    <n v="1247.05"/>
    <n v="0"/>
    <n v="16.11"/>
    <n v="0"/>
    <m/>
    <s v="PT00"/>
    <n v="1"/>
    <m/>
    <n v="1592.43"/>
    <n v="0"/>
  </r>
  <r>
    <x v="1"/>
    <x v="1"/>
    <s v="PT/76"/>
    <x v="16"/>
    <x v="110"/>
    <x v="110"/>
    <n v="209228564"/>
    <n v="150"/>
    <n v="1306.8699999999999"/>
    <s v="EUR"/>
    <n v="10000"/>
    <s v="EUR"/>
    <s v="Bloqueados"/>
    <n v="10263.86"/>
    <n v="7499.78"/>
    <s v="Y30"/>
    <n v="12142.97"/>
    <n v="121.4"/>
    <s v="23.12.2024 19:17:35"/>
    <n v="2"/>
    <s v="ZPTALVESP"/>
    <b v="1"/>
    <b v="0"/>
    <b v="0"/>
    <b v="1"/>
    <b v="0"/>
    <s v="Patrícia  Alves"/>
    <n v="9000.7000000000007"/>
    <n v="1247.05"/>
    <n v="0"/>
    <n v="16.11"/>
    <n v="0"/>
    <m/>
    <s v="PT00"/>
    <n v="1"/>
    <m/>
    <n v="1592.43"/>
    <n v="0"/>
  </r>
  <r>
    <x v="1"/>
    <x v="1"/>
    <s v="PT/76"/>
    <x v="16"/>
    <x v="110"/>
    <x v="110"/>
    <n v="209313055"/>
    <n v="156"/>
    <n v="7505.12"/>
    <s v="EUR"/>
    <n v="10000"/>
    <s v="EUR"/>
    <s v="Bloqueados"/>
    <n v="10263.86"/>
    <n v="7499.78"/>
    <s v="Y30"/>
    <n v="12142.97"/>
    <n v="121.4"/>
    <s v="17.01.2025 18:59:18"/>
    <n v="2"/>
    <s v="ZPTSANTOS"/>
    <b v="1"/>
    <b v="0"/>
    <b v="0"/>
    <b v="1"/>
    <b v="0"/>
    <s v="Júlia  Santos"/>
    <n v="9000.7000000000007"/>
    <n v="1247.05"/>
    <n v="0"/>
    <n v="16.11"/>
    <n v="0"/>
    <m/>
    <s v="PT00"/>
    <n v="1"/>
    <m/>
    <n v="1592.43"/>
    <n v="0"/>
  </r>
  <r>
    <x v="1"/>
    <x v="1"/>
    <s v="PT/77"/>
    <x v="17"/>
    <x v="111"/>
    <x v="111"/>
    <n v="209248641"/>
    <s v="001/25"/>
    <n v="15.22"/>
    <s v="EUR"/>
    <n v="83000"/>
    <s v="EUR"/>
    <s v="Bloqueados"/>
    <n v="66155.070000000007"/>
    <n v="24081.62"/>
    <s v="Y30"/>
    <n v="68822.86"/>
    <n v="82.9"/>
    <s v="18.01.2025 02:14:55"/>
    <n v="2"/>
    <m/>
    <b v="0"/>
    <b v="0"/>
    <b v="0"/>
    <b v="1"/>
    <b v="0"/>
    <m/>
    <n v="13532.83"/>
    <n v="33292.639999999999"/>
    <n v="20724.509999999998"/>
    <n v="-1394.91"/>
    <n v="1"/>
    <m/>
    <s v="PT00"/>
    <n v="1"/>
    <m/>
    <n v="0"/>
    <n v="0"/>
  </r>
  <r>
    <x v="1"/>
    <x v="1"/>
    <s v="PT/77"/>
    <x v="17"/>
    <x v="111"/>
    <x v="111"/>
    <n v="209223587"/>
    <s v="00134/24"/>
    <n v="979.43"/>
    <s v="EUR"/>
    <n v="83000"/>
    <s v="EUR"/>
    <s v="Bloqueados"/>
    <n v="66155.070000000007"/>
    <n v="24081.62"/>
    <s v="Y30"/>
    <n v="68822.86"/>
    <n v="82.9"/>
    <s v="20.12.2024 15:28:39"/>
    <n v="2"/>
    <s v="ZPTALVESP"/>
    <b v="0"/>
    <b v="0"/>
    <b v="0"/>
    <b v="1"/>
    <b v="0"/>
    <s v="Patrícia  Alves"/>
    <n v="13532.83"/>
    <n v="33292.639999999999"/>
    <n v="20724.509999999998"/>
    <n v="-1394.91"/>
    <n v="1"/>
    <m/>
    <s v="PT00"/>
    <n v="1"/>
    <m/>
    <n v="0"/>
    <n v="0"/>
  </r>
  <r>
    <x v="1"/>
    <x v="1"/>
    <s v="PT/77"/>
    <x v="17"/>
    <x v="112"/>
    <x v="112"/>
    <n v="209261412"/>
    <s v="ENC.FORNECEDOR 39"/>
    <n v="81.260000000000005"/>
    <s v="EUR"/>
    <n v="70000"/>
    <s v="EUR"/>
    <s v="Bloqueados"/>
    <n v="50731.56"/>
    <n v="19731.580000000002"/>
    <s v="Y30"/>
    <n v="62655.97"/>
    <n v="89.5"/>
    <s v="20.01.2025 11:47:24"/>
    <n v="2"/>
    <m/>
    <b v="0"/>
    <b v="0"/>
    <b v="0"/>
    <b v="1"/>
    <b v="0"/>
    <m/>
    <n v="35955.18"/>
    <n v="-1931.19"/>
    <n v="8080.05"/>
    <n v="8627.52"/>
    <n v="1"/>
    <m/>
    <s v="PT00"/>
    <n v="1"/>
    <m/>
    <n v="710.54"/>
    <n v="0"/>
  </r>
  <r>
    <x v="1"/>
    <x v="1"/>
    <s v="PT/77"/>
    <x v="17"/>
    <x v="112"/>
    <x v="112"/>
    <n v="209112630"/>
    <n v="820"/>
    <n v="599.83000000000004"/>
    <s v="EUR"/>
    <n v="70000"/>
    <s v="EUR"/>
    <s v="Bloqueados"/>
    <n v="50731.56"/>
    <n v="19731.580000000002"/>
    <s v="Y30"/>
    <n v="62655.97"/>
    <n v="89.5"/>
    <s v="20.01.2025 14:37:48"/>
    <n v="2"/>
    <m/>
    <b v="0"/>
    <b v="0"/>
    <b v="0"/>
    <b v="1"/>
    <b v="0"/>
    <m/>
    <n v="35955.18"/>
    <n v="-1931.19"/>
    <n v="8080.05"/>
    <n v="8627.52"/>
    <n v="1"/>
    <m/>
    <s v="PT00"/>
    <n v="1"/>
    <m/>
    <n v="710.54"/>
    <n v="0"/>
  </r>
  <r>
    <x v="1"/>
    <x v="1"/>
    <s v="PT/77"/>
    <x v="17"/>
    <x v="113"/>
    <x v="113"/>
    <n v="209206499"/>
    <s v="16.12.24"/>
    <n v="74.84"/>
    <s v="EUR"/>
    <n v="124000"/>
    <s v="EUR"/>
    <s v="Bloqueados"/>
    <n v="40585.589999999997"/>
    <n v="130378.4"/>
    <s v="Y30"/>
    <n v="65081.45"/>
    <n v="52.5"/>
    <s v="18.01.2025 01:29:11"/>
    <n v="2"/>
    <m/>
    <b v="0"/>
    <b v="0"/>
    <b v="0"/>
    <b v="1"/>
    <b v="0"/>
    <m/>
    <n v="14164.71"/>
    <n v="3449.06"/>
    <n v="0"/>
    <n v="22971.82"/>
    <n v="1"/>
    <m/>
    <s v="PT00"/>
    <n v="1"/>
    <m/>
    <n v="3919.55"/>
    <n v="0"/>
  </r>
  <r>
    <x v="1"/>
    <x v="1"/>
    <s v="PT/77"/>
    <x v="17"/>
    <x v="114"/>
    <x v="114"/>
    <n v="209183802"/>
    <n v="727"/>
    <n v="2579.5700000000002"/>
    <s v="EUR"/>
    <n v="28000"/>
    <s v="EUR"/>
    <s v="Bloqueados"/>
    <n v="17822.330000000002"/>
    <n v="17112.28"/>
    <s v="Y30"/>
    <n v="19785.099999999999"/>
    <n v="70.7"/>
    <s v="12.12.2024 19:17:01"/>
    <n v="2"/>
    <s v="ZPTSANTOS"/>
    <b v="0"/>
    <b v="0"/>
    <b v="0"/>
    <b v="1"/>
    <b v="0"/>
    <s v="Júlia  Santos"/>
    <n v="11361.05"/>
    <n v="1544.4"/>
    <n v="3065.06"/>
    <n v="1851.82"/>
    <n v="1"/>
    <m/>
    <s v="PT00"/>
    <n v="1"/>
    <m/>
    <n v="829.75"/>
    <n v="0"/>
  </r>
  <r>
    <x v="1"/>
    <x v="1"/>
    <s v="PT/77"/>
    <x v="17"/>
    <x v="115"/>
    <x v="115"/>
    <n v="209187265"/>
    <s v="99/2024"/>
    <n v="199"/>
    <s v="EUR"/>
    <n v="83000"/>
    <s v="EUR"/>
    <s v="Bloqueados"/>
    <n v="88057.06"/>
    <n v="42322.19"/>
    <s v="Y30"/>
    <n v="94555.8"/>
    <n v="113.9"/>
    <s v="18.01.2025 01:17:44"/>
    <m/>
    <m/>
    <b v="1"/>
    <b v="0"/>
    <b v="0"/>
    <b v="1"/>
    <b v="0"/>
    <m/>
    <n v="12485.85"/>
    <n v="32503.73"/>
    <n v="28939.17"/>
    <n v="14128.31"/>
    <n v="0"/>
    <m/>
    <s v="PT00"/>
    <n v="1"/>
    <m/>
    <n v="4764.7700000000004"/>
    <n v="0"/>
  </r>
  <r>
    <x v="1"/>
    <x v="1"/>
    <s v="PT/78"/>
    <x v="18"/>
    <x v="116"/>
    <x v="116"/>
    <n v="209214132"/>
    <s v="56/2024"/>
    <n v="193.75"/>
    <s v="EUR"/>
    <n v="50000"/>
    <s v="EUR"/>
    <s v="Bloqueados"/>
    <n v="20126.580000000002"/>
    <n v="5255.1"/>
    <s v="Y30"/>
    <n v="22577.25"/>
    <n v="45.2"/>
    <s v="18.01.2025 01:34:52"/>
    <n v="2"/>
    <m/>
    <b v="0"/>
    <b v="0"/>
    <b v="0"/>
    <b v="1"/>
    <b v="0"/>
    <m/>
    <n v="20432.810000000001"/>
    <n v="414.97"/>
    <n v="0"/>
    <n v="-721.2"/>
    <n v="1"/>
    <m/>
    <s v="PT00"/>
    <n v="1"/>
    <m/>
    <n v="2359.61"/>
    <n v="0"/>
  </r>
  <r>
    <x v="0"/>
    <x v="0"/>
    <s v="PT/79"/>
    <x v="19"/>
    <x v="117"/>
    <x v="117"/>
    <n v="209313257"/>
    <d v="2025-09-01T00:00:00"/>
    <n v="10481.15"/>
    <s v="EUR"/>
    <n v="87000"/>
    <s v="EUR"/>
    <s v="Bloqueados"/>
    <n v="49339.88"/>
    <n v="13215.83"/>
    <s v="Y30"/>
    <n v="58647.88"/>
    <n v="67.400000000000006"/>
    <s v="17.01.2025 20:19:43"/>
    <n v="2"/>
    <s v="ZPTSANTOS"/>
    <b v="0"/>
    <b v="0"/>
    <b v="0"/>
    <b v="1"/>
    <b v="0"/>
    <s v="Júlia  Santos"/>
    <n v="-1712.13"/>
    <n v="8709.44"/>
    <n v="16078.7"/>
    <n v="26263.87"/>
    <n v="1"/>
    <m/>
    <s v="PT00"/>
    <n v="1"/>
    <m/>
    <n v="473.7"/>
    <n v="0"/>
  </r>
  <r>
    <x v="0"/>
    <x v="0"/>
    <s v="PT/79"/>
    <x v="19"/>
    <x v="118"/>
    <x v="118"/>
    <n v="208697353"/>
    <s v="EF24F0029"/>
    <n v="42.75"/>
    <s v="EUR"/>
    <n v="69000"/>
    <s v="EUR"/>
    <s v="Bloqueados"/>
    <n v="32278.91"/>
    <n v="0"/>
    <s v="Y30"/>
    <n v="32278.91"/>
    <n v="46.8"/>
    <s v="26.11.2024 00:30:12"/>
    <n v="2"/>
    <m/>
    <b v="0"/>
    <b v="0"/>
    <b v="0"/>
    <b v="1"/>
    <b v="0"/>
    <m/>
    <n v="-726.9"/>
    <n v="12539.32"/>
    <n v="8889.2000000000007"/>
    <n v="11577.29"/>
    <n v="1"/>
    <m/>
    <s v="PT00"/>
    <n v="1"/>
    <m/>
    <n v="0"/>
    <n v="0"/>
  </r>
  <r>
    <x v="0"/>
    <x v="0"/>
    <s v="PT/79"/>
    <x v="19"/>
    <x v="118"/>
    <x v="118"/>
    <n v="209271990"/>
    <s v="EF25F001"/>
    <n v="149.30000000000001"/>
    <s v="EUR"/>
    <n v="69000"/>
    <s v="EUR"/>
    <s v="Bloqueados"/>
    <n v="32278.91"/>
    <n v="0"/>
    <s v="Y30"/>
    <n v="32278.91"/>
    <n v="46.8"/>
    <s v="09.01.2025 16:01:11"/>
    <n v="2"/>
    <m/>
    <b v="0"/>
    <b v="0"/>
    <b v="0"/>
    <b v="1"/>
    <b v="0"/>
    <m/>
    <n v="-726.9"/>
    <n v="12539.32"/>
    <n v="8889.2000000000007"/>
    <n v="11577.29"/>
    <n v="1"/>
    <m/>
    <s v="PT01"/>
    <n v="1"/>
    <m/>
    <n v="0"/>
    <n v="0"/>
  </r>
  <r>
    <x v="0"/>
    <x v="0"/>
    <s v="PT/79"/>
    <x v="19"/>
    <x v="118"/>
    <x v="118"/>
    <n v="209070391"/>
    <s v="EF24F0041"/>
    <n v="1305.8"/>
    <s v="EUR"/>
    <n v="69000"/>
    <s v="EUR"/>
    <s v="Bloqueados"/>
    <n v="32278.91"/>
    <n v="0"/>
    <s v="Y30"/>
    <n v="32278.91"/>
    <n v="46.8"/>
    <s v="22.11.2024 16:35:55"/>
    <n v="2"/>
    <m/>
    <b v="0"/>
    <b v="0"/>
    <b v="0"/>
    <b v="1"/>
    <b v="0"/>
    <m/>
    <n v="-726.9"/>
    <n v="12539.32"/>
    <n v="8889.2000000000007"/>
    <n v="11577.29"/>
    <n v="1"/>
    <m/>
    <s v="PT00"/>
    <n v="1"/>
    <m/>
    <n v="0"/>
    <n v="0"/>
  </r>
  <r>
    <x v="0"/>
    <x v="0"/>
    <s v="PT/79"/>
    <x v="19"/>
    <x v="118"/>
    <x v="118"/>
    <n v="208588686"/>
    <s v="EF24F0028"/>
    <n v="49.71"/>
    <s v="EUR"/>
    <n v="69000"/>
    <s v="EUR"/>
    <s v="Bloqueados"/>
    <n v="32278.91"/>
    <n v="0"/>
    <s v="Y30"/>
    <n v="32278.91"/>
    <n v="46.8"/>
    <s v="26.11.2024 00:13:38"/>
    <n v="2"/>
    <m/>
    <b v="0"/>
    <b v="0"/>
    <b v="0"/>
    <b v="1"/>
    <b v="0"/>
    <m/>
    <n v="-726.9"/>
    <n v="12539.32"/>
    <n v="8889.2000000000007"/>
    <n v="11577.29"/>
    <n v="1"/>
    <m/>
    <s v="PT00"/>
    <n v="1"/>
    <m/>
    <n v="0"/>
    <n v="0"/>
  </r>
  <r>
    <x v="0"/>
    <x v="0"/>
    <s v="PT/79"/>
    <x v="19"/>
    <x v="118"/>
    <x v="118"/>
    <n v="208762888"/>
    <s v="EF24F0031"/>
    <n v="2413.02"/>
    <s v="EUR"/>
    <n v="69000"/>
    <s v="EUR"/>
    <s v="Bloqueados"/>
    <n v="32278.91"/>
    <n v="0"/>
    <s v="Y30"/>
    <n v="32278.91"/>
    <n v="46.8"/>
    <s v="26.11.2024 00:43:34"/>
    <n v="2"/>
    <m/>
    <b v="0"/>
    <b v="0"/>
    <b v="0"/>
    <b v="1"/>
    <b v="0"/>
    <m/>
    <n v="-726.9"/>
    <n v="12539.32"/>
    <n v="8889.2000000000007"/>
    <n v="11577.29"/>
    <n v="1"/>
    <m/>
    <s v="PT00"/>
    <n v="1"/>
    <m/>
    <n v="0"/>
    <n v="0"/>
  </r>
  <r>
    <x v="0"/>
    <x v="0"/>
    <s v="PT/79"/>
    <x v="19"/>
    <x v="118"/>
    <x v="118"/>
    <n v="208902604"/>
    <s v="EF24F0034"/>
    <n v="218.53"/>
    <s v="EUR"/>
    <n v="69000"/>
    <s v="EUR"/>
    <s v="Bloqueados"/>
    <n v="32278.91"/>
    <n v="0"/>
    <s v="Y30"/>
    <n v="32278.91"/>
    <n v="46.8"/>
    <s v="26.11.2024 01:26:21"/>
    <n v="2"/>
    <m/>
    <b v="0"/>
    <b v="0"/>
    <b v="0"/>
    <b v="1"/>
    <b v="0"/>
    <m/>
    <n v="-726.9"/>
    <n v="12539.32"/>
    <n v="8889.2000000000007"/>
    <n v="11577.29"/>
    <n v="1"/>
    <m/>
    <s v="PT00"/>
    <n v="1"/>
    <m/>
    <n v="0"/>
    <n v="0"/>
  </r>
  <r>
    <x v="0"/>
    <x v="0"/>
    <s v="PT/79"/>
    <x v="19"/>
    <x v="118"/>
    <x v="118"/>
    <n v="208955256"/>
    <s v="EF24F0036"/>
    <n v="347.13"/>
    <s v="EUR"/>
    <n v="69000"/>
    <s v="EUR"/>
    <s v="Bloqueados"/>
    <n v="32278.91"/>
    <n v="0"/>
    <s v="Y30"/>
    <n v="32278.91"/>
    <n v="46.8"/>
    <s v="26.11.2024 01:44:46"/>
    <n v="2"/>
    <m/>
    <b v="0"/>
    <b v="0"/>
    <b v="0"/>
    <b v="1"/>
    <b v="0"/>
    <m/>
    <n v="-726.9"/>
    <n v="12539.32"/>
    <n v="8889.2000000000007"/>
    <n v="11577.29"/>
    <n v="1"/>
    <m/>
    <s v="PT00"/>
    <n v="1"/>
    <m/>
    <n v="0"/>
    <n v="0"/>
  </r>
  <r>
    <x v="0"/>
    <x v="0"/>
    <s v="PT/79"/>
    <x v="19"/>
    <x v="118"/>
    <x v="118"/>
    <n v="209084154"/>
    <s v="TACOMPRAR"/>
    <n v="3124.54"/>
    <s v="EUR"/>
    <n v="69000"/>
    <s v="EUR"/>
    <s v="Bloqueados"/>
    <n v="32278.91"/>
    <n v="0"/>
    <s v="Y30"/>
    <n v="32278.91"/>
    <n v="46.8"/>
    <s v="26.11.2024 10:57:59"/>
    <n v="2"/>
    <m/>
    <b v="0"/>
    <b v="0"/>
    <b v="0"/>
    <b v="1"/>
    <b v="0"/>
    <m/>
    <n v="-726.9"/>
    <n v="12539.32"/>
    <n v="8889.2000000000007"/>
    <n v="11577.29"/>
    <n v="1"/>
    <m/>
    <m/>
    <n v="1"/>
    <m/>
    <n v="0"/>
    <n v="0"/>
  </r>
  <r>
    <x v="0"/>
    <x v="0"/>
    <s v="PT/79"/>
    <x v="19"/>
    <x v="118"/>
    <x v="118"/>
    <n v="209134795"/>
    <s v="EF24F0042"/>
    <n v="1758.31"/>
    <s v="EUR"/>
    <n v="69000"/>
    <s v="EUR"/>
    <s v="Bloqueados"/>
    <n v="32278.91"/>
    <n v="0"/>
    <s v="Y30"/>
    <n v="32278.91"/>
    <n v="46.8"/>
    <s v="04.12.2024 12:52:02"/>
    <n v="2"/>
    <m/>
    <b v="0"/>
    <b v="0"/>
    <b v="0"/>
    <b v="1"/>
    <b v="0"/>
    <m/>
    <n v="-726.9"/>
    <n v="12539.32"/>
    <n v="8889.2000000000007"/>
    <n v="11577.29"/>
    <n v="1"/>
    <m/>
    <s v="PT01"/>
    <n v="1"/>
    <m/>
    <n v="0"/>
    <n v="0"/>
  </r>
  <r>
    <x v="0"/>
    <x v="0"/>
    <s v="PT/79"/>
    <x v="19"/>
    <x v="118"/>
    <x v="118"/>
    <n v="209148041"/>
    <s v="EF24F0043"/>
    <n v="3168.53"/>
    <s v="EUR"/>
    <n v="69000"/>
    <s v="EUR"/>
    <s v="Bloqueados"/>
    <n v="32278.91"/>
    <n v="0"/>
    <s v="Y30"/>
    <n v="32278.91"/>
    <n v="46.8"/>
    <s v="06.12.2024 13:09:53"/>
    <n v="2"/>
    <m/>
    <b v="0"/>
    <b v="0"/>
    <b v="0"/>
    <b v="1"/>
    <b v="0"/>
    <m/>
    <n v="-726.9"/>
    <n v="12539.32"/>
    <n v="8889.2000000000007"/>
    <n v="11577.29"/>
    <n v="1"/>
    <m/>
    <s v="PT00"/>
    <n v="1"/>
    <m/>
    <n v="0"/>
    <n v="0"/>
  </r>
  <r>
    <x v="0"/>
    <x v="0"/>
    <s v="PT/79"/>
    <x v="19"/>
    <x v="118"/>
    <x v="118"/>
    <n v="209199035"/>
    <s v="EF24F0044"/>
    <n v="1299.3399999999999"/>
    <s v="EUR"/>
    <n v="69000"/>
    <s v="EUR"/>
    <s v="Bloqueados"/>
    <n v="32278.91"/>
    <n v="0"/>
    <s v="Y30"/>
    <n v="32278.91"/>
    <n v="46.8"/>
    <s v="16.12.2024 13:02:49"/>
    <n v="2"/>
    <m/>
    <b v="0"/>
    <b v="0"/>
    <b v="0"/>
    <b v="1"/>
    <b v="0"/>
    <m/>
    <n v="-726.9"/>
    <n v="12539.32"/>
    <n v="8889.2000000000007"/>
    <n v="11577.29"/>
    <n v="1"/>
    <m/>
    <s v="PT00"/>
    <n v="1"/>
    <m/>
    <n v="0"/>
    <n v="0"/>
  </r>
  <r>
    <x v="0"/>
    <x v="0"/>
    <s v="PT/79"/>
    <x v="19"/>
    <x v="118"/>
    <x v="118"/>
    <n v="209241238"/>
    <s v="JARDINAGEM 25"/>
    <n v="20676.86"/>
    <s v="EUR"/>
    <n v="69000"/>
    <s v="EUR"/>
    <s v="Bloqueados"/>
    <n v="32278.91"/>
    <n v="0"/>
    <s v="Y30"/>
    <n v="32278.91"/>
    <n v="46.8"/>
    <s v="02.01.2025 15:41:45"/>
    <n v="2"/>
    <m/>
    <b v="0"/>
    <b v="0"/>
    <b v="0"/>
    <b v="1"/>
    <b v="0"/>
    <m/>
    <n v="-726.9"/>
    <n v="12539.32"/>
    <n v="8889.2000000000007"/>
    <n v="11577.29"/>
    <n v="1"/>
    <m/>
    <m/>
    <n v="1"/>
    <m/>
    <n v="0"/>
    <n v="0"/>
  </r>
  <r>
    <x v="0"/>
    <x v="0"/>
    <s v="PT/79"/>
    <x v="19"/>
    <x v="118"/>
    <x v="118"/>
    <n v="209241538"/>
    <s v="BATERIA 25"/>
    <n v="11017.92"/>
    <s v="EUR"/>
    <n v="69000"/>
    <s v="EUR"/>
    <s v="Bloqueados"/>
    <n v="32278.91"/>
    <n v="0"/>
    <s v="Y30"/>
    <n v="32278.91"/>
    <n v="46.8"/>
    <s v="02.01.2025 16:51:23"/>
    <n v="2"/>
    <m/>
    <b v="0"/>
    <b v="0"/>
    <b v="0"/>
    <b v="1"/>
    <b v="0"/>
    <m/>
    <n v="-726.9"/>
    <n v="12539.32"/>
    <n v="8889.2000000000007"/>
    <n v="11577.29"/>
    <n v="1"/>
    <m/>
    <m/>
    <n v="1"/>
    <m/>
    <n v="0"/>
    <n v="0"/>
  </r>
  <r>
    <x v="0"/>
    <x v="0"/>
    <s v="PT/79"/>
    <x v="19"/>
    <x v="118"/>
    <x v="118"/>
    <n v="343862025"/>
    <n v="343862025"/>
    <n v="0"/>
    <s v="EUR"/>
    <n v="69000"/>
    <s v="EUR"/>
    <s v="Bloqueados"/>
    <n v="32278.91"/>
    <n v="0"/>
    <s v="Y30"/>
    <n v="32278.91"/>
    <n v="46.8"/>
    <s v="20.01.2025 05:19:13"/>
    <n v="2"/>
    <m/>
    <b v="0"/>
    <b v="0"/>
    <b v="0"/>
    <b v="1"/>
    <b v="0"/>
    <m/>
    <n v="-726.9"/>
    <n v="12539.32"/>
    <n v="8889.2000000000007"/>
    <n v="11577.29"/>
    <n v="1"/>
    <m/>
    <m/>
    <n v="1"/>
    <m/>
    <n v="0"/>
    <n v="0"/>
  </r>
  <r>
    <x v="0"/>
    <x v="0"/>
    <s v="PT/79"/>
    <x v="19"/>
    <x v="119"/>
    <x v="119"/>
    <n v="209197263"/>
    <n v="48"/>
    <n v="93.74"/>
    <s v="EUR"/>
    <n v="38000"/>
    <s v="EUR"/>
    <s v="Bloqueados"/>
    <n v="3881.59"/>
    <n v="45593.83"/>
    <s v="Y30"/>
    <n v="11857.84"/>
    <n v="31.2"/>
    <s v="18.01.2025 01:23:38"/>
    <m/>
    <m/>
    <b v="0"/>
    <b v="0"/>
    <b v="0"/>
    <b v="1"/>
    <b v="0"/>
    <m/>
    <n v="3813.1"/>
    <n v="1127.47"/>
    <n v="0"/>
    <n v="-1058.98"/>
    <n v="0"/>
    <m/>
    <s v="PT00"/>
    <n v="1"/>
    <m/>
    <n v="0"/>
    <n v="0"/>
  </r>
  <r>
    <x v="0"/>
    <x v="0"/>
    <s v="PT/79"/>
    <x v="19"/>
    <x v="119"/>
    <x v="119"/>
    <n v="209313156"/>
    <n v="2"/>
    <n v="7123.83"/>
    <s v="EUR"/>
    <n v="38000"/>
    <s v="EUR"/>
    <s v="Bloqueados"/>
    <n v="3881.59"/>
    <n v="45593.83"/>
    <s v="Y30"/>
    <n v="11857.84"/>
    <n v="31.2"/>
    <s v="17.01.2025 19:30:52"/>
    <m/>
    <s v="ZPTSANTOS"/>
    <b v="0"/>
    <b v="0"/>
    <b v="0"/>
    <b v="1"/>
    <b v="0"/>
    <s v="Júlia  Santos"/>
    <n v="3813.1"/>
    <n v="1127.47"/>
    <n v="0"/>
    <n v="-1058.98"/>
    <n v="0"/>
    <m/>
    <s v="PT00"/>
    <n v="1"/>
    <m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086732-F181-47B7-83EA-57F27C79002F}" name="PivotTable1" cacheId="8" applyNumberFormats="0" applyBorderFormats="0" applyFontFormats="0" applyPatternFormats="0" applyAlignmentFormats="0" applyWidthHeightFormats="1" dataCaption="Values" missingCaption="0" updatedVersion="8" minRefreshableVersion="3" itemPrintTitles="1" createdVersion="8" indent="0">
  <location ref="A3:C148" firstHeaderRow="1" firstDataRow="1" firstDataCol="2"/>
  <pivotFields count="38"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 sd="0"/>
      </items>
    </pivotField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 sd="0"/>
      </items>
    </pivotField>
    <pivotField axis="axisRow" outline="0" showAll="0" defaultSubtotal="0">
      <items count="121">
        <item m="1" x="1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</items>
    </pivotField>
    <pivotField axis="axisRow" showAll="0">
      <items count="122">
        <item m="1" x="1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showAll="0"/>
    <pivotField showAll="0"/>
    <pivotField dataField="1" numFmtId="4" showAll="0"/>
    <pivotField showAll="0"/>
    <pivotField numFmtId="4" showAll="0"/>
    <pivotField showAll="0"/>
    <pivotField showAll="0"/>
    <pivotField numFmtId="4" showAll="0"/>
    <pivotField numFmtId="4" showAll="0"/>
    <pivotField showAll="0"/>
    <pivotField numFmtId="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showAll="0"/>
    <pivotField showAll="0"/>
    <pivotField showAll="0"/>
    <pivotField showAll="0"/>
    <pivotField showAll="0"/>
    <pivotField numFmtId="4" showAll="0"/>
    <pivotField numFmtId="4" showAll="0"/>
  </pivotFields>
  <rowFields count="5">
    <field x="0"/>
    <field x="1"/>
    <field x="3"/>
    <field x="4"/>
    <field x="5"/>
  </rowFields>
  <rowItems count="145">
    <i>
      <x/>
    </i>
    <i r="1">
      <x/>
    </i>
    <i r="2">
      <x/>
    </i>
    <i r="3">
      <x v="1"/>
      <x v="1"/>
    </i>
    <i r="3">
      <x v="2"/>
      <x v="2"/>
    </i>
    <i r="3">
      <x v="3"/>
      <x v="3"/>
    </i>
    <i r="3">
      <x v="4"/>
      <x v="4"/>
    </i>
    <i r="2">
      <x v="1"/>
    </i>
    <i r="3">
      <x v="5"/>
      <x v="5"/>
    </i>
    <i r="3">
      <x v="6"/>
      <x v="6"/>
    </i>
    <i r="3">
      <x v="7"/>
      <x v="7"/>
    </i>
    <i r="3">
      <x v="8"/>
      <x v="8"/>
    </i>
    <i r="3">
      <x v="9"/>
      <x v="9"/>
    </i>
    <i r="2">
      <x v="2"/>
    </i>
    <i r="3">
      <x v="10"/>
      <x v="10"/>
    </i>
    <i r="3">
      <x v="11"/>
      <x v="11"/>
    </i>
    <i r="3">
      <x v="12"/>
      <x v="12"/>
    </i>
    <i r="3">
      <x v="13"/>
      <x v="13"/>
    </i>
    <i r="2">
      <x v="3"/>
    </i>
    <i r="3">
      <x v="14"/>
      <x v="14"/>
    </i>
    <i r="3">
      <x v="15"/>
      <x v="15"/>
    </i>
    <i r="3">
      <x v="16"/>
      <x v="16"/>
    </i>
    <i r="3">
      <x v="17"/>
      <x v="17"/>
    </i>
    <i r="3">
      <x v="18"/>
      <x v="18"/>
    </i>
    <i r="2">
      <x v="4"/>
    </i>
    <i r="3">
      <x v="19"/>
      <x v="19"/>
    </i>
    <i r="3">
      <x v="20"/>
      <x v="20"/>
    </i>
    <i r="3">
      <x v="21"/>
      <x v="21"/>
    </i>
    <i r="3">
      <x v="22"/>
      <x v="22"/>
    </i>
    <i r="3">
      <x v="23"/>
      <x v="23"/>
    </i>
    <i r="3">
      <x v="24"/>
      <x v="24"/>
    </i>
    <i r="3">
      <x v="25"/>
      <x v="25"/>
    </i>
    <i r="3">
      <x v="26"/>
      <x v="26"/>
    </i>
    <i r="3">
      <x v="27"/>
      <x v="27"/>
    </i>
    <i r="3">
      <x v="28"/>
      <x v="28"/>
    </i>
    <i r="2">
      <x v="5"/>
    </i>
    <i r="3">
      <x v="29"/>
      <x v="29"/>
    </i>
    <i r="3">
      <x v="30"/>
      <x v="30"/>
    </i>
    <i r="3">
      <x v="31"/>
      <x v="31"/>
    </i>
    <i r="3">
      <x v="32"/>
      <x v="32"/>
    </i>
    <i r="3">
      <x v="33"/>
      <x v="33"/>
    </i>
    <i r="2">
      <x v="6"/>
    </i>
    <i r="3">
      <x v="34"/>
      <x v="34"/>
    </i>
    <i r="3">
      <x v="35"/>
      <x v="35"/>
    </i>
    <i r="3">
      <x v="36"/>
      <x v="36"/>
    </i>
    <i r="3">
      <x v="37"/>
      <x v="37"/>
    </i>
    <i r="3">
      <x v="38"/>
      <x v="38"/>
    </i>
    <i r="3">
      <x v="39"/>
      <x v="39"/>
    </i>
    <i r="3">
      <x v="40"/>
      <x v="40"/>
    </i>
    <i r="3">
      <x v="41"/>
      <x v="41"/>
    </i>
    <i r="3">
      <x v="42"/>
      <x v="42"/>
    </i>
    <i r="2">
      <x v="7"/>
    </i>
    <i r="3">
      <x v="43"/>
      <x v="43"/>
    </i>
    <i r="3">
      <x v="44"/>
      <x v="44"/>
    </i>
    <i r="3">
      <x v="45"/>
      <x v="45"/>
    </i>
    <i r="3">
      <x v="46"/>
      <x v="46"/>
    </i>
    <i r="2">
      <x v="8"/>
    </i>
    <i r="3">
      <x v="47"/>
      <x v="47"/>
    </i>
    <i r="3">
      <x v="48"/>
      <x v="48"/>
    </i>
    <i r="3">
      <x v="49"/>
      <x v="49"/>
    </i>
    <i r="3">
      <x v="50"/>
      <x v="50"/>
    </i>
    <i r="3">
      <x v="51"/>
      <x v="51"/>
    </i>
    <i r="3">
      <x v="52"/>
      <x v="52"/>
    </i>
    <i r="2">
      <x v="9"/>
    </i>
    <i r="3">
      <x v="53"/>
      <x v="53"/>
    </i>
    <i r="3">
      <x v="54"/>
      <x v="54"/>
    </i>
    <i r="3">
      <x v="55"/>
      <x v="55"/>
    </i>
    <i r="3">
      <x v="56"/>
      <x v="56"/>
    </i>
    <i r="3">
      <x v="57"/>
      <x v="57"/>
    </i>
    <i r="3">
      <x v="58"/>
      <x v="58"/>
    </i>
    <i r="2">
      <x v="19"/>
    </i>
    <i r="3">
      <x v="118"/>
      <x v="118"/>
    </i>
    <i r="3">
      <x v="119"/>
      <x v="119"/>
    </i>
    <i r="3">
      <x v="120"/>
      <x v="120"/>
    </i>
    <i>
      <x v="1"/>
    </i>
    <i r="1">
      <x v="1"/>
    </i>
    <i r="2">
      <x v="10"/>
    </i>
    <i r="3">
      <x v="59"/>
      <x v="59"/>
    </i>
    <i r="3">
      <x v="60"/>
      <x v="60"/>
    </i>
    <i r="3">
      <x v="61"/>
      <x v="61"/>
    </i>
    <i r="3">
      <x v="62"/>
      <x v="62"/>
    </i>
    <i r="2">
      <x v="11"/>
    </i>
    <i r="3">
      <x v="63"/>
      <x v="63"/>
    </i>
    <i r="3">
      <x v="64"/>
      <x v="64"/>
    </i>
    <i r="3">
      <x v="65"/>
      <x v="65"/>
    </i>
    <i r="3">
      <x v="66"/>
      <x v="66"/>
    </i>
    <i r="3">
      <x v="67"/>
      <x v="67"/>
    </i>
    <i r="3">
      <x v="68"/>
      <x v="68"/>
    </i>
    <i r="3">
      <x v="69"/>
      <x v="69"/>
    </i>
    <i r="3">
      <x v="70"/>
      <x v="70"/>
    </i>
    <i r="3">
      <x v="71"/>
      <x v="71"/>
    </i>
    <i r="3">
      <x v="72"/>
      <x v="72"/>
    </i>
    <i r="3">
      <x v="73"/>
      <x v="73"/>
    </i>
    <i r="3">
      <x v="74"/>
      <x v="74"/>
    </i>
    <i r="3">
      <x v="75"/>
      <x v="75"/>
    </i>
    <i r="3">
      <x v="76"/>
      <x v="76"/>
    </i>
    <i r="3">
      <x v="77"/>
      <x v="77"/>
    </i>
    <i r="2">
      <x v="12"/>
    </i>
    <i r="3">
      <x v="78"/>
      <x v="78"/>
    </i>
    <i r="3">
      <x v="79"/>
      <x v="79"/>
    </i>
    <i r="3">
      <x v="80"/>
      <x v="80"/>
    </i>
    <i r="2">
      <x v="13"/>
    </i>
    <i r="3">
      <x v="81"/>
      <x v="81"/>
    </i>
    <i r="3">
      <x v="82"/>
      <x v="82"/>
    </i>
    <i r="3">
      <x v="83"/>
      <x v="83"/>
    </i>
    <i r="3">
      <x v="84"/>
      <x v="84"/>
    </i>
    <i r="3">
      <x v="85"/>
      <x v="85"/>
    </i>
    <i r="3">
      <x v="86"/>
      <x v="86"/>
    </i>
    <i r="3">
      <x v="87"/>
      <x v="87"/>
    </i>
    <i r="3">
      <x v="88"/>
      <x v="88"/>
    </i>
    <i r="3">
      <x v="89"/>
      <x v="89"/>
    </i>
    <i r="2">
      <x v="14"/>
    </i>
    <i r="3">
      <x v="90"/>
      <x v="90"/>
    </i>
    <i r="3">
      <x v="91"/>
      <x v="91"/>
    </i>
    <i r="3">
      <x v="92"/>
      <x v="92"/>
    </i>
    <i r="3">
      <x v="93"/>
      <x v="93"/>
    </i>
    <i r="3">
      <x v="94"/>
      <x v="94"/>
    </i>
    <i r="3">
      <x v="95"/>
      <x v="95"/>
    </i>
    <i r="3">
      <x v="96"/>
      <x v="96"/>
    </i>
    <i r="2">
      <x v="15"/>
    </i>
    <i r="3">
      <x v="97"/>
      <x v="97"/>
    </i>
    <i r="3">
      <x v="98"/>
      <x v="98"/>
    </i>
    <i r="3">
      <x v="99"/>
      <x v="99"/>
    </i>
    <i r="3">
      <x v="100"/>
      <x v="100"/>
    </i>
    <i r="3">
      <x v="101"/>
      <x v="101"/>
    </i>
    <i r="3">
      <x v="102"/>
      <x v="102"/>
    </i>
    <i r="3">
      <x v="103"/>
      <x v="103"/>
    </i>
    <i r="3">
      <x v="104"/>
      <x v="104"/>
    </i>
    <i r="2">
      <x v="16"/>
    </i>
    <i r="3">
      <x v="105"/>
      <x v="105"/>
    </i>
    <i r="3">
      <x v="106"/>
      <x v="106"/>
    </i>
    <i r="3">
      <x v="107"/>
      <x v="107"/>
    </i>
    <i r="3">
      <x v="108"/>
      <x v="108"/>
    </i>
    <i r="3">
      <x v="109"/>
      <x v="109"/>
    </i>
    <i r="3">
      <x v="110"/>
      <x v="110"/>
    </i>
    <i r="3">
      <x v="111"/>
      <x v="111"/>
    </i>
    <i r="2">
      <x v="17"/>
    </i>
    <i r="3">
      <x v="112"/>
      <x v="112"/>
    </i>
    <i r="3">
      <x v="113"/>
      <x v="113"/>
    </i>
    <i r="3">
      <x v="114"/>
      <x v="114"/>
    </i>
    <i r="3">
      <x v="115"/>
      <x v="115"/>
    </i>
    <i r="3">
      <x v="116"/>
      <x v="116"/>
    </i>
    <i r="2">
      <x v="18"/>
    </i>
    <i r="3">
      <x v="117"/>
      <x v="117"/>
    </i>
    <i t="grand">
      <x/>
    </i>
  </rowItems>
  <colItems count="1">
    <i/>
  </colItems>
  <dataFields count="1">
    <dataField name="Sum of Valor de crédito pendiente" fld="8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224A7-8172-4F73-8BCD-DB349B90312B}" name="Tabla1" displayName="Tabla1" ref="A1:AL348" totalsRowShown="0" headerRowDxfId="37" dataDxfId="35" headerRowBorderDxfId="36" tableBorderDxfId="34">
  <autoFilter ref="A1:AL348" xr:uid="{F05CAFF9-5145-49D8-9A65-4B12E5FA9B67}"/>
  <tableColumns count="38">
    <tableColumn id="1" xr3:uid="{FDEF79DB-10F3-435B-9F2C-29334B8AF019}" name="Zona">
      <calculatedColumnFormula>+VLOOKUP(TEXT(Tabla1[[#This Row],[Socio comercial]],"00000000"),'[1]Clientes PT'!$A:$G,7,0)</calculatedColumnFormula>
    </tableColumn>
    <tableColumn id="2" xr3:uid="{7E54CACD-13B0-48D5-9634-7DEBB1284A92}" name="Comunidad">
      <calculatedColumnFormula>+VLOOKUP(TEXT(Tabla1[[#This Row],[Socio comercial]],"00000000"),'[1]Clientes PT'!$A:$G,6,0)</calculatedColumnFormula>
    </tableColumn>
    <tableColumn id="3" xr3:uid="{01B05EAB-BB3C-418E-A7A3-BE61BCED5CB0}" name="Código de provincia">
      <calculatedColumnFormula>+VLOOKUP(TEXT(Tabla1[[#This Row],[Socio comercial]],"00000000"),'[1]Clientes PT'!$A:$E,4,0)</calculatedColumnFormula>
    </tableColumn>
    <tableColumn id="4" xr3:uid="{B3AF4D60-778E-4A6A-8CD9-376A7834AE33}" name="Provincia">
      <calculatedColumnFormula>+VLOOKUP(TEXT(Tabla1[[#This Row],[Socio comercial]],"00000000"),'[1]Clientes PT'!$A:$E,5,0)</calculatedColumnFormula>
    </tableColumn>
    <tableColumn id="5" xr3:uid="{9F6DFDE1-C624-4D70-9E87-360EDFC7B808}" name="Socio comercial" dataDxfId="33"/>
    <tableColumn id="6" xr3:uid="{EC270F40-3C69-408D-A142-D74976B811DD}" name="Descripción" dataDxfId="32"/>
    <tableColumn id="7" xr3:uid="{89167CCE-4C5B-41E4-A8E7-7144A8C25EB0}" name="Número documento" dataDxfId="31"/>
    <tableColumn id="8" xr3:uid="{B0C9B8ED-CA4E-45B1-9F9E-C92B206FB271}" name="Referencia ext." dataDxfId="30"/>
    <tableColumn id="9" xr3:uid="{47D2A015-6BEE-4324-B7E8-1B0AA75A833C}" name="Valor de crédito pendiente" dataDxfId="29"/>
    <tableColumn id="10" xr3:uid="{928EE7F8-DEFA-41FB-A91C-F352342F8937}" name="Moneda del importe por autorizar" dataDxfId="28"/>
    <tableColumn id="11" xr3:uid="{7F4AD54E-8447-41E2-9620-F9F0A785E6FC}" name="Límite de crédito" dataDxfId="27"/>
    <tableColumn id="12" xr3:uid="{6235D388-C0CB-4DB3-9B7E-D8C37C6C1D94}" name="Moneda" dataDxfId="26"/>
    <tableColumn id="13" xr3:uid="{BD8446E6-1A18-4537-AB4F-0BB11EDA0BD3}" name="Denom.status documento" dataDxfId="25"/>
    <tableColumn id="14" xr3:uid="{A4506032-8404-4783-BAD1-3DC28B1FF6EA}" name="Open Invoices" dataDxfId="24"/>
    <tableColumn id="15" xr3:uid="{5A18E66E-F043-45C6-A0DB-784F790D06C9}" name="Open Orders" dataDxfId="23"/>
    <tableColumn id="16" xr3:uid="{5116F2BA-FE6E-4634-8464-FC124123EC5B}" name="Clase de riesgo" dataDxfId="22"/>
    <tableColumn id="17" xr3:uid="{CAC88B38-E0C1-4934-91EE-D838C38ED81C}" name="Compr.horiz.crédito" dataDxfId="21"/>
    <tableColumn id="18" xr3:uid="{7B43A1FC-FB2F-4E7E-A71E-FB6A4D05F59B}" name="Agotamiento %" dataDxfId="20"/>
    <tableColumn id="19" xr3:uid="{0665707E-9D37-4558-B2C6-7F67FE1C5E36}" name="Creado el" dataDxfId="19"/>
    <tableColumn id="20" xr3:uid="{34F18617-A55C-4B63-BCC8-1755774AD956}" name="Abreviatura de responsable" dataDxfId="18"/>
    <tableColumn id="21" xr3:uid="{7EEDA5B6-6F09-4996-84EF-1535F27D90A4}" name="Liberación/Cancelación por" dataDxfId="17"/>
    <tableColumn id="22" xr3:uid="{B5B667F3-2B4C-4EE4-929E-634AC5224408}" name="Verif.límite crédito dinámica" dataDxfId="16"/>
    <tableColumn id="23" xr3:uid="{8F0C8537-4105-4A70-B2AF-0AC42101CBD7}" name="Verificación valor documento máx." dataDxfId="15"/>
    <tableColumn id="24" xr3:uid="{FAF253FC-86B2-495C-A55C-3CBED817BE1B}" name="Verificación niv.reclamación máx." dataDxfId="14"/>
    <tableColumn id="25" xr3:uid="{24F0E50E-812B-450C-96A2-91901B447A75}" name="Verif.partidas abiertas más antiguas" dataDxfId="13"/>
    <tableColumn id="26" xr3:uid="{8341C7CC-DCA8-400E-B91E-CAC9D6896D77}" name="Partidas abiertas atrasadas" dataDxfId="12"/>
    <tableColumn id="27" xr3:uid="{49940551-C380-4D37-862B-A7BFFB6F11EB}" name="Liberación/Rechazo por" dataDxfId="11"/>
    <tableColumn id="28" xr3:uid="{2F221DC5-8EAA-4209-AD65-30C4EA43D340}" name="0-30 Días" dataDxfId="10"/>
    <tableColumn id="29" xr3:uid="{E516082E-A8A5-4C81-B29F-A1A158FB8937}" name="31-60 Días" dataDxfId="9"/>
    <tableColumn id="30" xr3:uid="{7DAE7BD0-0763-411E-8957-E7E155C33A60}" name="61-90 Días" dataDxfId="8"/>
    <tableColumn id="31" xr3:uid="{80CCBC6E-FD5D-49A7-92AE-E89A53F77D3D}" name="Sobr 90 Días" dataDxfId="7"/>
    <tableColumn id="32" xr3:uid="{2F712F60-27FB-4309-A8C7-DF80278316A8}" name="Grp.créditos cliente" dataDxfId="6"/>
    <tableColumn id="33" xr3:uid="{CC6C5DE2-13AA-450A-A501-9D4B2256449E}" name="Analista de créditos" dataDxfId="5"/>
    <tableColumn id="34" xr3:uid="{CF5F4084-08B8-46C2-84B5-A4CBCA2BB9A3}" name="Condición de pedido" dataDxfId="4"/>
    <tableColumn id="35" xr3:uid="{97839037-70FE-4B33-BF25-F4DE7F46B15F}" name="Condición expedición" dataDxfId="3"/>
    <tableColumn id="36" xr3:uid="{CCC06E02-EE46-43FF-A3D0-3E49F104E172}" name="Customer Credit Texts" dataDxfId="2"/>
    <tableColumn id="37" xr3:uid="{747BDBEA-8A3C-42FD-A74E-9EB472A554D1}" name="Delivery Value" dataDxfId="1"/>
    <tableColumn id="38" xr3:uid="{FC6389AD-52C7-4D5C-9122-B73E60797DCE}" name="Billing Document 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DE306-5C7B-44C1-8F03-BBB2BCBDD919}">
  <dimension ref="A3:C148"/>
  <sheetViews>
    <sheetView tabSelected="1" workbookViewId="0">
      <selection activeCell="A5" sqref="A5"/>
    </sheetView>
  </sheetViews>
  <sheetFormatPr baseColWidth="10" defaultColWidth="9" defaultRowHeight="14.25" x14ac:dyDescent="0.2"/>
  <cols>
    <col min="1" max="1" width="21" bestFit="1" customWidth="1"/>
    <col min="2" max="2" width="44.375" bestFit="1" customWidth="1"/>
    <col min="3" max="3" width="28.25" bestFit="1" customWidth="1"/>
  </cols>
  <sheetData>
    <row r="3" spans="1:3" x14ac:dyDescent="0.2">
      <c r="A3" s="4" t="s">
        <v>43</v>
      </c>
      <c r="B3" s="4" t="s">
        <v>0</v>
      </c>
      <c r="C3" t="s">
        <v>1</v>
      </c>
    </row>
    <row r="4" spans="1:3" x14ac:dyDescent="0.2">
      <c r="A4" s="5" t="s">
        <v>2</v>
      </c>
      <c r="C4" s="13">
        <v>476139.25000000006</v>
      </c>
    </row>
    <row r="5" spans="1:3" x14ac:dyDescent="0.2">
      <c r="A5" s="6" t="s">
        <v>44</v>
      </c>
      <c r="C5" s="13">
        <v>476139.25000000006</v>
      </c>
    </row>
    <row r="6" spans="1:3" x14ac:dyDescent="0.2">
      <c r="A6" s="7" t="s">
        <v>45</v>
      </c>
      <c r="C6" s="13">
        <v>27858.030000000002</v>
      </c>
    </row>
    <row r="7" spans="1:3" x14ac:dyDescent="0.2">
      <c r="A7" s="8">
        <v>46600020</v>
      </c>
      <c r="B7" s="5" t="s">
        <v>47</v>
      </c>
      <c r="C7" s="13">
        <v>4743.79</v>
      </c>
    </row>
    <row r="8" spans="1:3" x14ac:dyDescent="0.2">
      <c r="A8" s="8">
        <v>46600040</v>
      </c>
      <c r="B8" s="5" t="s">
        <v>51</v>
      </c>
      <c r="C8" s="13">
        <v>9352.0400000000009</v>
      </c>
    </row>
    <row r="9" spans="1:3" x14ac:dyDescent="0.2">
      <c r="A9" s="8">
        <v>46600060</v>
      </c>
      <c r="B9" s="5" t="s">
        <v>60</v>
      </c>
      <c r="C9" s="13">
        <v>38.51</v>
      </c>
    </row>
    <row r="10" spans="1:3" x14ac:dyDescent="0.2">
      <c r="A10" s="8">
        <v>46600090</v>
      </c>
      <c r="B10" s="5" t="s">
        <v>63</v>
      </c>
      <c r="C10" s="13">
        <v>13723.69</v>
      </c>
    </row>
    <row r="11" spans="1:3" x14ac:dyDescent="0.2">
      <c r="A11" s="7" t="s">
        <v>672</v>
      </c>
      <c r="C11" s="13">
        <v>22966.36</v>
      </c>
    </row>
    <row r="12" spans="1:3" x14ac:dyDescent="0.2">
      <c r="A12" s="8">
        <v>46610010</v>
      </c>
      <c r="B12" s="5" t="s">
        <v>65</v>
      </c>
      <c r="C12" s="13">
        <v>997.96</v>
      </c>
    </row>
    <row r="13" spans="1:3" x14ac:dyDescent="0.2">
      <c r="A13" s="8">
        <v>46610090</v>
      </c>
      <c r="B13" s="5" t="s">
        <v>67</v>
      </c>
      <c r="C13" s="13">
        <v>6354.17</v>
      </c>
    </row>
    <row r="14" spans="1:3" x14ac:dyDescent="0.2">
      <c r="A14" s="8">
        <v>46610100</v>
      </c>
      <c r="B14" s="5" t="s">
        <v>70</v>
      </c>
      <c r="C14" s="13">
        <v>6038.6</v>
      </c>
    </row>
    <row r="15" spans="1:3" x14ac:dyDescent="0.2">
      <c r="A15" s="8">
        <v>46610120</v>
      </c>
      <c r="B15" s="5" t="s">
        <v>73</v>
      </c>
      <c r="C15" s="13">
        <v>8260.6299999999992</v>
      </c>
    </row>
    <row r="16" spans="1:3" x14ac:dyDescent="0.2">
      <c r="A16" s="8">
        <v>46610130</v>
      </c>
      <c r="B16" s="5" t="s">
        <v>75</v>
      </c>
      <c r="C16" s="13">
        <v>1315</v>
      </c>
    </row>
    <row r="17" spans="1:3" x14ac:dyDescent="0.2">
      <c r="A17" s="7" t="s">
        <v>673</v>
      </c>
      <c r="C17" s="13">
        <v>16159.63</v>
      </c>
    </row>
    <row r="18" spans="1:3" x14ac:dyDescent="0.2">
      <c r="A18" s="8">
        <v>46620040</v>
      </c>
      <c r="B18" s="5" t="s">
        <v>77</v>
      </c>
      <c r="C18" s="13">
        <v>1446.31</v>
      </c>
    </row>
    <row r="19" spans="1:3" x14ac:dyDescent="0.2">
      <c r="A19" s="8">
        <v>46620070</v>
      </c>
      <c r="B19" s="5" t="s">
        <v>82</v>
      </c>
      <c r="C19" s="13">
        <v>6679.91</v>
      </c>
    </row>
    <row r="20" spans="1:3" x14ac:dyDescent="0.2">
      <c r="A20" s="8">
        <v>46620080</v>
      </c>
      <c r="B20" s="5" t="s">
        <v>87</v>
      </c>
      <c r="C20" s="13">
        <v>6148.27</v>
      </c>
    </row>
    <row r="21" spans="1:3" x14ac:dyDescent="0.2">
      <c r="A21" s="8">
        <v>46620100</v>
      </c>
      <c r="B21" s="5" t="s">
        <v>94</v>
      </c>
      <c r="C21" s="13">
        <v>1885.14</v>
      </c>
    </row>
    <row r="22" spans="1:3" x14ac:dyDescent="0.2">
      <c r="A22" s="7" t="s">
        <v>674</v>
      </c>
      <c r="C22" s="13">
        <v>73465.409999999989</v>
      </c>
    </row>
    <row r="23" spans="1:3" x14ac:dyDescent="0.2">
      <c r="A23" s="8">
        <v>46630010</v>
      </c>
      <c r="B23" s="5" t="s">
        <v>96</v>
      </c>
      <c r="C23" s="13">
        <v>22923.16</v>
      </c>
    </row>
    <row r="24" spans="1:3" x14ac:dyDescent="0.2">
      <c r="A24" s="8">
        <v>46630020</v>
      </c>
      <c r="B24" s="5" t="s">
        <v>101</v>
      </c>
      <c r="C24" s="13">
        <v>4693.74</v>
      </c>
    </row>
    <row r="25" spans="1:3" x14ac:dyDescent="0.2">
      <c r="A25" s="8">
        <v>46630050</v>
      </c>
      <c r="B25" s="5" t="s">
        <v>103</v>
      </c>
      <c r="C25" s="13">
        <v>5430.52</v>
      </c>
    </row>
    <row r="26" spans="1:3" x14ac:dyDescent="0.2">
      <c r="A26" s="8">
        <v>46630060</v>
      </c>
      <c r="B26" s="5" t="s">
        <v>110</v>
      </c>
      <c r="C26" s="13">
        <v>34584.82</v>
      </c>
    </row>
    <row r="27" spans="1:3" x14ac:dyDescent="0.2">
      <c r="A27" s="8">
        <v>46630130</v>
      </c>
      <c r="B27" s="5" t="s">
        <v>115</v>
      </c>
      <c r="C27" s="13">
        <v>5833.17</v>
      </c>
    </row>
    <row r="28" spans="1:3" x14ac:dyDescent="0.2">
      <c r="A28" s="7" t="s">
        <v>675</v>
      </c>
      <c r="C28" s="13">
        <v>50068.95</v>
      </c>
    </row>
    <row r="29" spans="1:3" x14ac:dyDescent="0.2">
      <c r="A29" s="8">
        <v>46640050</v>
      </c>
      <c r="B29" s="5" t="s">
        <v>117</v>
      </c>
      <c r="C29" s="13">
        <v>3003.52</v>
      </c>
    </row>
    <row r="30" spans="1:3" x14ac:dyDescent="0.2">
      <c r="A30" s="8">
        <v>46640170</v>
      </c>
      <c r="B30" s="5" t="s">
        <v>123</v>
      </c>
      <c r="C30" s="13">
        <v>13511.650000000001</v>
      </c>
    </row>
    <row r="31" spans="1:3" x14ac:dyDescent="0.2">
      <c r="A31" s="8">
        <v>46640200</v>
      </c>
      <c r="B31" s="5" t="s">
        <v>136</v>
      </c>
      <c r="C31" s="13">
        <v>11499.300000000001</v>
      </c>
    </row>
    <row r="32" spans="1:3" x14ac:dyDescent="0.2">
      <c r="A32" s="8">
        <v>46640210</v>
      </c>
      <c r="B32" s="5" t="s">
        <v>144</v>
      </c>
      <c r="C32" s="13">
        <v>8387.64</v>
      </c>
    </row>
    <row r="33" spans="1:3" x14ac:dyDescent="0.2">
      <c r="A33" s="8">
        <v>46640250</v>
      </c>
      <c r="B33" s="5" t="s">
        <v>146</v>
      </c>
      <c r="C33" s="13">
        <v>8182.5</v>
      </c>
    </row>
    <row r="34" spans="1:3" x14ac:dyDescent="0.2">
      <c r="A34" s="8">
        <v>46640260</v>
      </c>
      <c r="B34" s="5" t="s">
        <v>149</v>
      </c>
      <c r="C34" s="13">
        <v>1875.74</v>
      </c>
    </row>
    <row r="35" spans="1:3" x14ac:dyDescent="0.2">
      <c r="A35" s="8">
        <v>46640270</v>
      </c>
      <c r="B35" s="5" t="s">
        <v>153</v>
      </c>
      <c r="C35" s="13">
        <v>836.89</v>
      </c>
    </row>
    <row r="36" spans="1:3" x14ac:dyDescent="0.2">
      <c r="A36" s="8">
        <v>46640290</v>
      </c>
      <c r="B36" s="5" t="s">
        <v>155</v>
      </c>
      <c r="C36" s="13">
        <v>241.71</v>
      </c>
    </row>
    <row r="37" spans="1:3" x14ac:dyDescent="0.2">
      <c r="A37" s="8">
        <v>46640310</v>
      </c>
      <c r="B37" s="5" t="s">
        <v>160</v>
      </c>
      <c r="C37" s="13">
        <v>19.940000000000001</v>
      </c>
    </row>
    <row r="38" spans="1:3" x14ac:dyDescent="0.2">
      <c r="A38" s="8">
        <v>46640320</v>
      </c>
      <c r="B38" s="5" t="s">
        <v>162</v>
      </c>
      <c r="C38" s="13">
        <v>2510.06</v>
      </c>
    </row>
    <row r="39" spans="1:3" x14ac:dyDescent="0.2">
      <c r="A39" s="7" t="s">
        <v>676</v>
      </c>
      <c r="C39" s="13">
        <v>21271.82</v>
      </c>
    </row>
    <row r="40" spans="1:3" x14ac:dyDescent="0.2">
      <c r="A40" s="8">
        <v>46650010</v>
      </c>
      <c r="B40" s="5" t="s">
        <v>167</v>
      </c>
      <c r="C40" s="13">
        <v>1441</v>
      </c>
    </row>
    <row r="41" spans="1:3" x14ac:dyDescent="0.2">
      <c r="A41" s="8">
        <v>46650040</v>
      </c>
      <c r="B41" s="5" t="s">
        <v>170</v>
      </c>
      <c r="C41" s="13">
        <v>1461.78</v>
      </c>
    </row>
    <row r="42" spans="1:3" x14ac:dyDescent="0.2">
      <c r="A42" s="8">
        <v>46650110</v>
      </c>
      <c r="B42" s="5" t="s">
        <v>174</v>
      </c>
      <c r="C42" s="13">
        <v>3478.96</v>
      </c>
    </row>
    <row r="43" spans="1:3" x14ac:dyDescent="0.2">
      <c r="A43" s="8">
        <v>46650130</v>
      </c>
      <c r="B43" s="5" t="s">
        <v>183</v>
      </c>
      <c r="C43" s="13">
        <v>7093.71</v>
      </c>
    </row>
    <row r="44" spans="1:3" x14ac:dyDescent="0.2">
      <c r="A44" s="8">
        <v>46650160</v>
      </c>
      <c r="B44" s="5" t="s">
        <v>192</v>
      </c>
      <c r="C44" s="13">
        <v>7796.37</v>
      </c>
    </row>
    <row r="45" spans="1:3" x14ac:dyDescent="0.2">
      <c r="A45" s="7" t="s">
        <v>677</v>
      </c>
      <c r="C45" s="13">
        <v>32786.61</v>
      </c>
    </row>
    <row r="46" spans="1:3" x14ac:dyDescent="0.2">
      <c r="A46" s="8">
        <v>46660020</v>
      </c>
      <c r="B46" s="5" t="s">
        <v>195</v>
      </c>
      <c r="C46" s="13">
        <v>6860.8899999999994</v>
      </c>
    </row>
    <row r="47" spans="1:3" x14ac:dyDescent="0.2">
      <c r="A47" s="8">
        <v>46660060</v>
      </c>
      <c r="B47" s="5" t="s">
        <v>201</v>
      </c>
      <c r="C47" s="13">
        <v>2601.92</v>
      </c>
    </row>
    <row r="48" spans="1:3" x14ac:dyDescent="0.2">
      <c r="A48" s="8">
        <v>46660090</v>
      </c>
      <c r="B48" s="5" t="s">
        <v>203</v>
      </c>
      <c r="C48" s="13">
        <v>2392.09</v>
      </c>
    </row>
    <row r="49" spans="1:3" x14ac:dyDescent="0.2">
      <c r="A49" s="8">
        <v>46660100</v>
      </c>
      <c r="B49" s="5" t="s">
        <v>205</v>
      </c>
      <c r="C49" s="13">
        <v>2748.74</v>
      </c>
    </row>
    <row r="50" spans="1:3" x14ac:dyDescent="0.2">
      <c r="A50" s="8">
        <v>46660150</v>
      </c>
      <c r="B50" s="5" t="s">
        <v>208</v>
      </c>
      <c r="C50" s="13">
        <v>10890.96</v>
      </c>
    </row>
    <row r="51" spans="1:3" x14ac:dyDescent="0.2">
      <c r="A51" s="8">
        <v>46660160</v>
      </c>
      <c r="B51" s="5" t="s">
        <v>217</v>
      </c>
      <c r="C51" s="13">
        <v>2189.5700000000002</v>
      </c>
    </row>
    <row r="52" spans="1:3" x14ac:dyDescent="0.2">
      <c r="A52" s="8">
        <v>46660190</v>
      </c>
      <c r="B52" s="5" t="s">
        <v>219</v>
      </c>
      <c r="C52" s="13">
        <v>632.58000000000004</v>
      </c>
    </row>
    <row r="53" spans="1:3" x14ac:dyDescent="0.2">
      <c r="A53" s="8">
        <v>46660220</v>
      </c>
      <c r="B53" s="5" t="s">
        <v>221</v>
      </c>
      <c r="C53" s="13">
        <v>2328.91</v>
      </c>
    </row>
    <row r="54" spans="1:3" x14ac:dyDescent="0.2">
      <c r="A54" s="8">
        <v>46660230</v>
      </c>
      <c r="B54" s="5" t="s">
        <v>226</v>
      </c>
      <c r="C54" s="13">
        <v>2140.9499999999998</v>
      </c>
    </row>
    <row r="55" spans="1:3" x14ac:dyDescent="0.2">
      <c r="A55" s="7" t="s">
        <v>678</v>
      </c>
      <c r="C55" s="13">
        <v>27794.97</v>
      </c>
    </row>
    <row r="56" spans="1:3" x14ac:dyDescent="0.2">
      <c r="A56" s="8">
        <v>46670050</v>
      </c>
      <c r="B56" s="5" t="s">
        <v>228</v>
      </c>
      <c r="C56" s="13">
        <v>3159.6499999999996</v>
      </c>
    </row>
    <row r="57" spans="1:3" x14ac:dyDescent="0.2">
      <c r="A57" s="8">
        <v>46670130</v>
      </c>
      <c r="B57" s="5" t="s">
        <v>233</v>
      </c>
      <c r="C57" s="13">
        <v>7128.6399999999994</v>
      </c>
    </row>
    <row r="58" spans="1:3" x14ac:dyDescent="0.2">
      <c r="A58" s="8">
        <v>46670140</v>
      </c>
      <c r="B58" s="5" t="s">
        <v>236</v>
      </c>
      <c r="C58" s="13">
        <v>7986.9400000000005</v>
      </c>
    </row>
    <row r="59" spans="1:3" x14ac:dyDescent="0.2">
      <c r="A59" s="8">
        <v>46670170</v>
      </c>
      <c r="B59" s="5" t="s">
        <v>241</v>
      </c>
      <c r="C59" s="13">
        <v>9519.74</v>
      </c>
    </row>
    <row r="60" spans="1:3" x14ac:dyDescent="0.2">
      <c r="A60" s="7" t="s">
        <v>679</v>
      </c>
      <c r="C60" s="13">
        <v>132127.66000000003</v>
      </c>
    </row>
    <row r="61" spans="1:3" x14ac:dyDescent="0.2">
      <c r="A61" s="8">
        <v>46680110</v>
      </c>
      <c r="B61" s="5" t="s">
        <v>244</v>
      </c>
      <c r="C61" s="13">
        <v>4815.5600000000004</v>
      </c>
    </row>
    <row r="62" spans="1:3" x14ac:dyDescent="0.2">
      <c r="A62" s="8">
        <v>46680120</v>
      </c>
      <c r="B62" s="5" t="s">
        <v>248</v>
      </c>
      <c r="C62" s="13">
        <v>2551.2299999999996</v>
      </c>
    </row>
    <row r="63" spans="1:3" x14ac:dyDescent="0.2">
      <c r="A63" s="8">
        <v>46680130</v>
      </c>
      <c r="B63" s="5" t="s">
        <v>252</v>
      </c>
      <c r="C63" s="13">
        <v>4617.2000000000007</v>
      </c>
    </row>
    <row r="64" spans="1:3" x14ac:dyDescent="0.2">
      <c r="A64" s="8">
        <v>46680190</v>
      </c>
      <c r="B64" s="5" t="s">
        <v>257</v>
      </c>
      <c r="C64" s="13">
        <v>111825.65000000001</v>
      </c>
    </row>
    <row r="65" spans="1:3" x14ac:dyDescent="0.2">
      <c r="A65" s="8">
        <v>46680200</v>
      </c>
      <c r="B65" s="5" t="s">
        <v>286</v>
      </c>
      <c r="C65" s="13">
        <v>1006.02</v>
      </c>
    </row>
    <row r="66" spans="1:3" x14ac:dyDescent="0.2">
      <c r="A66" s="8">
        <v>46680220</v>
      </c>
      <c r="B66" s="5" t="s">
        <v>289</v>
      </c>
      <c r="C66" s="13">
        <v>7312</v>
      </c>
    </row>
    <row r="67" spans="1:3" x14ac:dyDescent="0.2">
      <c r="A67" s="7" t="s">
        <v>680</v>
      </c>
      <c r="C67" s="13">
        <v>8369.35</v>
      </c>
    </row>
    <row r="68" spans="1:3" x14ac:dyDescent="0.2">
      <c r="A68" s="8">
        <v>46690010</v>
      </c>
      <c r="B68" s="5" t="s">
        <v>291</v>
      </c>
      <c r="C68" s="13">
        <v>2414.31</v>
      </c>
    </row>
    <row r="69" spans="1:3" x14ac:dyDescent="0.2">
      <c r="A69" s="8">
        <v>46690030</v>
      </c>
      <c r="B69" s="5" t="s">
        <v>293</v>
      </c>
      <c r="C69" s="13">
        <v>1514.19</v>
      </c>
    </row>
    <row r="70" spans="1:3" x14ac:dyDescent="0.2">
      <c r="A70" s="8">
        <v>46690060</v>
      </c>
      <c r="B70" s="5" t="s">
        <v>296</v>
      </c>
      <c r="C70" s="13">
        <v>9.5299999999999994</v>
      </c>
    </row>
    <row r="71" spans="1:3" x14ac:dyDescent="0.2">
      <c r="A71" s="8">
        <v>46690110</v>
      </c>
      <c r="B71" s="5" t="s">
        <v>298</v>
      </c>
      <c r="C71" s="13">
        <v>2266.15</v>
      </c>
    </row>
    <row r="72" spans="1:3" x14ac:dyDescent="0.2">
      <c r="A72" s="8">
        <v>46690140</v>
      </c>
      <c r="B72" s="5" t="s">
        <v>301</v>
      </c>
      <c r="C72" s="13">
        <v>1067.3599999999999</v>
      </c>
    </row>
    <row r="73" spans="1:3" x14ac:dyDescent="0.2">
      <c r="A73" s="8">
        <v>46690150</v>
      </c>
      <c r="B73" s="5" t="s">
        <v>305</v>
      </c>
      <c r="C73" s="13">
        <v>1097.81</v>
      </c>
    </row>
    <row r="74" spans="1:3" x14ac:dyDescent="0.2">
      <c r="A74" s="7" t="s">
        <v>681</v>
      </c>
      <c r="C74" s="13">
        <v>63270.46</v>
      </c>
    </row>
    <row r="75" spans="1:3" x14ac:dyDescent="0.2">
      <c r="A75" s="8">
        <v>46790010</v>
      </c>
      <c r="B75" s="5" t="s">
        <v>640</v>
      </c>
      <c r="C75" s="13">
        <v>10481.15</v>
      </c>
    </row>
    <row r="76" spans="1:3" x14ac:dyDescent="0.2">
      <c r="A76" s="8">
        <v>46790100</v>
      </c>
      <c r="B76" s="5" t="s">
        <v>642</v>
      </c>
      <c r="C76" s="13">
        <v>45571.74</v>
      </c>
    </row>
    <row r="77" spans="1:3" x14ac:dyDescent="0.2">
      <c r="A77" s="8">
        <v>46790130</v>
      </c>
      <c r="B77" s="5" t="s">
        <v>669</v>
      </c>
      <c r="C77" s="13">
        <v>7217.57</v>
      </c>
    </row>
    <row r="78" spans="1:3" x14ac:dyDescent="0.2">
      <c r="A78" s="5" t="s">
        <v>682</v>
      </c>
      <c r="C78" s="13">
        <v>303142.4200000001</v>
      </c>
    </row>
    <row r="79" spans="1:3" x14ac:dyDescent="0.2">
      <c r="A79" s="6" t="s">
        <v>683</v>
      </c>
      <c r="C79" s="13">
        <v>303142.4200000001</v>
      </c>
    </row>
    <row r="80" spans="1:3" x14ac:dyDescent="0.2">
      <c r="A80" s="7" t="s">
        <v>684</v>
      </c>
      <c r="C80" s="13">
        <v>22351.570000000003</v>
      </c>
    </row>
    <row r="81" spans="1:3" x14ac:dyDescent="0.2">
      <c r="A81" s="8">
        <v>46700030</v>
      </c>
      <c r="B81" s="5" t="s">
        <v>307</v>
      </c>
      <c r="C81" s="13">
        <v>14183.61</v>
      </c>
    </row>
    <row r="82" spans="1:3" x14ac:dyDescent="0.2">
      <c r="A82" s="8">
        <v>46700070</v>
      </c>
      <c r="B82" s="5" t="s">
        <v>332</v>
      </c>
      <c r="C82" s="13">
        <v>7839.56</v>
      </c>
    </row>
    <row r="83" spans="1:3" x14ac:dyDescent="0.2">
      <c r="A83" s="8">
        <v>46700150</v>
      </c>
      <c r="B83" s="5" t="s">
        <v>337</v>
      </c>
      <c r="C83" s="13">
        <v>7.08</v>
      </c>
    </row>
    <row r="84" spans="1:3" x14ac:dyDescent="0.2">
      <c r="A84" s="8">
        <v>46700260</v>
      </c>
      <c r="B84" s="5" t="s">
        <v>339</v>
      </c>
      <c r="C84" s="13">
        <v>321.32</v>
      </c>
    </row>
    <row r="85" spans="1:3" x14ac:dyDescent="0.2">
      <c r="A85" s="7" t="s">
        <v>685</v>
      </c>
      <c r="C85" s="13">
        <v>21568.260000000006</v>
      </c>
    </row>
    <row r="86" spans="1:3" x14ac:dyDescent="0.2">
      <c r="A86" s="8">
        <v>46710030</v>
      </c>
      <c r="B86" s="5" t="s">
        <v>343</v>
      </c>
      <c r="C86" s="13">
        <v>1134.97</v>
      </c>
    </row>
    <row r="87" spans="1:3" x14ac:dyDescent="0.2">
      <c r="A87" s="8">
        <v>46710070</v>
      </c>
      <c r="B87" s="5" t="s">
        <v>346</v>
      </c>
      <c r="C87" s="13">
        <v>1042.46</v>
      </c>
    </row>
    <row r="88" spans="1:3" x14ac:dyDescent="0.2">
      <c r="A88" s="8">
        <v>46710100</v>
      </c>
      <c r="B88" s="5" t="s">
        <v>348</v>
      </c>
      <c r="C88" s="13">
        <v>1745.85</v>
      </c>
    </row>
    <row r="89" spans="1:3" x14ac:dyDescent="0.2">
      <c r="A89" s="8">
        <v>46710180</v>
      </c>
      <c r="B89" s="5" t="s">
        <v>351</v>
      </c>
      <c r="C89" s="13">
        <v>1930.0600000000002</v>
      </c>
    </row>
    <row r="90" spans="1:3" x14ac:dyDescent="0.2">
      <c r="A90" s="8">
        <v>46710200</v>
      </c>
      <c r="B90" s="5" t="s">
        <v>356</v>
      </c>
      <c r="C90" s="13">
        <v>3255.0699999999997</v>
      </c>
    </row>
    <row r="91" spans="1:3" x14ac:dyDescent="0.2">
      <c r="A91" s="8">
        <v>46710260</v>
      </c>
      <c r="B91" s="5" t="s">
        <v>364</v>
      </c>
      <c r="C91" s="13">
        <v>715.36</v>
      </c>
    </row>
    <row r="92" spans="1:3" x14ac:dyDescent="0.2">
      <c r="A92" s="8">
        <v>46710320</v>
      </c>
      <c r="B92" s="5" t="s">
        <v>367</v>
      </c>
      <c r="C92" s="13">
        <v>12.37</v>
      </c>
    </row>
    <row r="93" spans="1:3" x14ac:dyDescent="0.2">
      <c r="A93" s="8">
        <v>46710340</v>
      </c>
      <c r="B93" s="5" t="s">
        <v>370</v>
      </c>
      <c r="C93" s="13">
        <v>555.36</v>
      </c>
    </row>
    <row r="94" spans="1:3" x14ac:dyDescent="0.2">
      <c r="A94" s="8">
        <v>46710380</v>
      </c>
      <c r="B94" s="5" t="s">
        <v>373</v>
      </c>
      <c r="C94" s="13">
        <v>569.55999999999995</v>
      </c>
    </row>
    <row r="95" spans="1:3" x14ac:dyDescent="0.2">
      <c r="A95" s="8">
        <v>46710410</v>
      </c>
      <c r="B95" s="5" t="s">
        <v>378</v>
      </c>
      <c r="C95" s="13">
        <v>4677.71</v>
      </c>
    </row>
    <row r="96" spans="1:3" x14ac:dyDescent="0.2">
      <c r="A96" s="8">
        <v>46710450</v>
      </c>
      <c r="B96" s="5" t="s">
        <v>383</v>
      </c>
      <c r="C96" s="13">
        <v>1509.72</v>
      </c>
    </row>
    <row r="97" spans="1:3" x14ac:dyDescent="0.2">
      <c r="A97" s="8">
        <v>46710470</v>
      </c>
      <c r="B97" s="5" t="s">
        <v>388</v>
      </c>
      <c r="C97" s="13">
        <v>758.56</v>
      </c>
    </row>
    <row r="98" spans="1:3" x14ac:dyDescent="0.2">
      <c r="A98" s="8">
        <v>46710490</v>
      </c>
      <c r="B98" s="5" t="s">
        <v>390</v>
      </c>
      <c r="C98" s="13">
        <v>8.82</v>
      </c>
    </row>
    <row r="99" spans="1:3" x14ac:dyDescent="0.2">
      <c r="A99" s="8">
        <v>46710500</v>
      </c>
      <c r="B99" s="5" t="s">
        <v>393</v>
      </c>
      <c r="C99" s="13">
        <v>2521.15</v>
      </c>
    </row>
    <row r="100" spans="1:3" x14ac:dyDescent="0.2">
      <c r="A100" s="8">
        <v>46710540</v>
      </c>
      <c r="B100" s="5" t="s">
        <v>395</v>
      </c>
      <c r="C100" s="13">
        <v>1131.24</v>
      </c>
    </row>
    <row r="101" spans="1:3" x14ac:dyDescent="0.2">
      <c r="A101" s="7" t="s">
        <v>686</v>
      </c>
      <c r="C101" s="13">
        <v>20593.440000000002</v>
      </c>
    </row>
    <row r="102" spans="1:3" x14ac:dyDescent="0.2">
      <c r="A102" s="8">
        <v>46720040</v>
      </c>
      <c r="B102" s="5" t="s">
        <v>400</v>
      </c>
      <c r="C102" s="13">
        <v>2119.2399999999998</v>
      </c>
    </row>
    <row r="103" spans="1:3" x14ac:dyDescent="0.2">
      <c r="A103" s="8">
        <v>46720130</v>
      </c>
      <c r="B103" s="5" t="s">
        <v>407</v>
      </c>
      <c r="C103" s="13">
        <v>4346.57</v>
      </c>
    </row>
    <row r="104" spans="1:3" x14ac:dyDescent="0.2">
      <c r="A104" s="8">
        <v>46720140</v>
      </c>
      <c r="B104" s="5" t="s">
        <v>412</v>
      </c>
      <c r="C104" s="13">
        <v>14127.630000000001</v>
      </c>
    </row>
    <row r="105" spans="1:3" x14ac:dyDescent="0.2">
      <c r="A105" s="7" t="s">
        <v>687</v>
      </c>
      <c r="C105" s="13">
        <v>96245.89999999998</v>
      </c>
    </row>
    <row r="106" spans="1:3" x14ac:dyDescent="0.2">
      <c r="A106" s="8">
        <v>46730010</v>
      </c>
      <c r="B106" s="5" t="s">
        <v>416</v>
      </c>
      <c r="C106" s="13">
        <v>4548.8999999999996</v>
      </c>
    </row>
    <row r="107" spans="1:3" x14ac:dyDescent="0.2">
      <c r="A107" s="8">
        <v>46730040</v>
      </c>
      <c r="B107" s="5" t="s">
        <v>420</v>
      </c>
      <c r="C107" s="13">
        <v>3308.51</v>
      </c>
    </row>
    <row r="108" spans="1:3" x14ac:dyDescent="0.2">
      <c r="A108" s="8">
        <v>46730050</v>
      </c>
      <c r="B108" s="5" t="s">
        <v>423</v>
      </c>
      <c r="C108" s="13">
        <v>5551.77</v>
      </c>
    </row>
    <row r="109" spans="1:3" x14ac:dyDescent="0.2">
      <c r="A109" s="8">
        <v>46730070</v>
      </c>
      <c r="B109" s="5" t="s">
        <v>426</v>
      </c>
      <c r="C109" s="13">
        <v>4232.2700000000004</v>
      </c>
    </row>
    <row r="110" spans="1:3" x14ac:dyDescent="0.2">
      <c r="A110" s="8">
        <v>46730180</v>
      </c>
      <c r="B110" s="5" t="s">
        <v>428</v>
      </c>
      <c r="C110" s="13">
        <v>1738.74</v>
      </c>
    </row>
    <row r="111" spans="1:3" x14ac:dyDescent="0.2">
      <c r="A111" s="8">
        <v>46730250</v>
      </c>
      <c r="B111" s="5" t="s">
        <v>434</v>
      </c>
      <c r="C111" s="13">
        <v>61348.909999999989</v>
      </c>
    </row>
    <row r="112" spans="1:3" x14ac:dyDescent="0.2">
      <c r="A112" s="8">
        <v>46730270</v>
      </c>
      <c r="B112" s="5" t="s">
        <v>477</v>
      </c>
      <c r="C112" s="13">
        <v>1949.04</v>
      </c>
    </row>
    <row r="113" spans="1:3" x14ac:dyDescent="0.2">
      <c r="A113" s="8">
        <v>46730290</v>
      </c>
      <c r="B113" s="5" t="s">
        <v>480</v>
      </c>
      <c r="C113" s="13">
        <v>11233.36</v>
      </c>
    </row>
    <row r="114" spans="1:3" x14ac:dyDescent="0.2">
      <c r="A114" s="8">
        <v>46730320</v>
      </c>
      <c r="B114" s="5" t="s">
        <v>487</v>
      </c>
      <c r="C114" s="13">
        <v>2334.3999999999996</v>
      </c>
    </row>
    <row r="115" spans="1:3" x14ac:dyDescent="0.2">
      <c r="A115" s="7" t="s">
        <v>688</v>
      </c>
      <c r="C115" s="13">
        <v>75669.33</v>
      </c>
    </row>
    <row r="116" spans="1:3" x14ac:dyDescent="0.2">
      <c r="A116" s="8">
        <v>46740030</v>
      </c>
      <c r="B116" s="5" t="s">
        <v>492</v>
      </c>
      <c r="C116" s="13">
        <v>8251.84</v>
      </c>
    </row>
    <row r="117" spans="1:3" x14ac:dyDescent="0.2">
      <c r="A117" s="8">
        <v>46740040</v>
      </c>
      <c r="B117" s="5" t="s">
        <v>497</v>
      </c>
      <c r="C117" s="13">
        <v>81.459999999999994</v>
      </c>
    </row>
    <row r="118" spans="1:3" x14ac:dyDescent="0.2">
      <c r="A118" s="8">
        <v>46740100</v>
      </c>
      <c r="B118" s="5" t="s">
        <v>499</v>
      </c>
      <c r="C118" s="13">
        <v>1892.78</v>
      </c>
    </row>
    <row r="119" spans="1:3" x14ac:dyDescent="0.2">
      <c r="A119" s="8">
        <v>46740140</v>
      </c>
      <c r="B119" s="5" t="s">
        <v>505</v>
      </c>
      <c r="C119" s="13">
        <v>2291.91</v>
      </c>
    </row>
    <row r="120" spans="1:3" x14ac:dyDescent="0.2">
      <c r="A120" s="8">
        <v>46740180</v>
      </c>
      <c r="B120" s="5" t="s">
        <v>512</v>
      </c>
      <c r="C120" s="13">
        <v>10387.25</v>
      </c>
    </row>
    <row r="121" spans="1:3" x14ac:dyDescent="0.2">
      <c r="A121" s="8">
        <v>46740210</v>
      </c>
      <c r="B121" s="5" t="s">
        <v>515</v>
      </c>
      <c r="C121" s="13">
        <v>729.37</v>
      </c>
    </row>
    <row r="122" spans="1:3" x14ac:dyDescent="0.2">
      <c r="A122" s="8">
        <v>46740220</v>
      </c>
      <c r="B122" s="5" t="s">
        <v>522</v>
      </c>
      <c r="C122" s="13">
        <v>52034.720000000001</v>
      </c>
    </row>
    <row r="123" spans="1:3" x14ac:dyDescent="0.2">
      <c r="A123" s="7" t="s">
        <v>689</v>
      </c>
      <c r="C123" s="13">
        <v>21708.36</v>
      </c>
    </row>
    <row r="124" spans="1:3" x14ac:dyDescent="0.2">
      <c r="A124" s="8">
        <v>46750020</v>
      </c>
      <c r="B124" s="5" t="s">
        <v>553</v>
      </c>
      <c r="C124" s="13">
        <v>7082.9800000000005</v>
      </c>
    </row>
    <row r="125" spans="1:3" x14ac:dyDescent="0.2">
      <c r="A125" s="8">
        <v>46750050</v>
      </c>
      <c r="B125" s="5" t="s">
        <v>561</v>
      </c>
      <c r="C125" s="13">
        <v>1092.32</v>
      </c>
    </row>
    <row r="126" spans="1:3" x14ac:dyDescent="0.2">
      <c r="A126" s="8">
        <v>46750060</v>
      </c>
      <c r="B126" s="5" t="s">
        <v>565</v>
      </c>
      <c r="C126" s="13">
        <v>6220.45</v>
      </c>
    </row>
    <row r="127" spans="1:3" x14ac:dyDescent="0.2">
      <c r="A127" s="8">
        <v>46750070</v>
      </c>
      <c r="B127" s="5" t="s">
        <v>569</v>
      </c>
      <c r="C127" s="13">
        <v>2330.13</v>
      </c>
    </row>
    <row r="128" spans="1:3" x14ac:dyDescent="0.2">
      <c r="A128" s="8">
        <v>46750090</v>
      </c>
      <c r="B128" s="5" t="s">
        <v>573</v>
      </c>
      <c r="C128" s="13">
        <v>4808.2700000000004</v>
      </c>
    </row>
    <row r="129" spans="1:3" x14ac:dyDescent="0.2">
      <c r="A129" s="8">
        <v>46750100</v>
      </c>
      <c r="B129" s="5" t="s">
        <v>580</v>
      </c>
      <c r="C129" s="13">
        <v>161.54</v>
      </c>
    </row>
    <row r="130" spans="1:3" x14ac:dyDescent="0.2">
      <c r="A130" s="8">
        <v>46750110</v>
      </c>
      <c r="B130" s="5" t="s">
        <v>582</v>
      </c>
      <c r="C130" s="13">
        <v>0</v>
      </c>
    </row>
    <row r="131" spans="1:3" x14ac:dyDescent="0.2">
      <c r="A131" s="8">
        <v>46750120</v>
      </c>
      <c r="B131" s="5" t="s">
        <v>584</v>
      </c>
      <c r="C131" s="13">
        <v>12.67</v>
      </c>
    </row>
    <row r="132" spans="1:3" x14ac:dyDescent="0.2">
      <c r="A132" s="7" t="s">
        <v>690</v>
      </c>
      <c r="C132" s="13">
        <v>40282.660000000003</v>
      </c>
    </row>
    <row r="133" spans="1:3" x14ac:dyDescent="0.2">
      <c r="A133" s="8">
        <v>46760170</v>
      </c>
      <c r="B133" s="5" t="s">
        <v>586</v>
      </c>
      <c r="C133" s="13">
        <v>10831.04</v>
      </c>
    </row>
    <row r="134" spans="1:3" x14ac:dyDescent="0.2">
      <c r="A134" s="8">
        <v>46760200</v>
      </c>
      <c r="B134" s="5" t="s">
        <v>588</v>
      </c>
      <c r="C134" s="13">
        <v>4704.71</v>
      </c>
    </row>
    <row r="135" spans="1:3" x14ac:dyDescent="0.2">
      <c r="A135" s="8">
        <v>46760220</v>
      </c>
      <c r="B135" s="5" t="s">
        <v>591</v>
      </c>
      <c r="C135" s="13">
        <v>4779.93</v>
      </c>
    </row>
    <row r="136" spans="1:3" x14ac:dyDescent="0.2">
      <c r="A136" s="8">
        <v>46760230</v>
      </c>
      <c r="B136" s="5" t="s">
        <v>597</v>
      </c>
      <c r="C136" s="13">
        <v>7300.05</v>
      </c>
    </row>
    <row r="137" spans="1:3" x14ac:dyDescent="0.2">
      <c r="A137" s="8">
        <v>46760270</v>
      </c>
      <c r="B137" s="5" t="s">
        <v>610</v>
      </c>
      <c r="C137" s="13">
        <v>2575.3599999999997</v>
      </c>
    </row>
    <row r="138" spans="1:3" x14ac:dyDescent="0.2">
      <c r="A138" s="8">
        <v>46760290</v>
      </c>
      <c r="B138" s="5" t="s">
        <v>613</v>
      </c>
      <c r="C138" s="13">
        <v>146.58999999999997</v>
      </c>
    </row>
    <row r="139" spans="1:3" x14ac:dyDescent="0.2">
      <c r="A139" s="8">
        <v>46760300</v>
      </c>
      <c r="B139" s="5" t="s">
        <v>617</v>
      </c>
      <c r="C139" s="13">
        <v>9944.98</v>
      </c>
    </row>
    <row r="140" spans="1:3" x14ac:dyDescent="0.2">
      <c r="A140" s="7" t="s">
        <v>691</v>
      </c>
      <c r="C140" s="13">
        <v>4529.1499999999996</v>
      </c>
    </row>
    <row r="141" spans="1:3" x14ac:dyDescent="0.2">
      <c r="A141" s="8">
        <v>46770020</v>
      </c>
      <c r="B141" s="5" t="s">
        <v>621</v>
      </c>
      <c r="C141" s="13">
        <v>994.65</v>
      </c>
    </row>
    <row r="142" spans="1:3" x14ac:dyDescent="0.2">
      <c r="A142" s="8">
        <v>46770130</v>
      </c>
      <c r="B142" s="5" t="s">
        <v>625</v>
      </c>
      <c r="C142" s="13">
        <v>681.09</v>
      </c>
    </row>
    <row r="143" spans="1:3" x14ac:dyDescent="0.2">
      <c r="A143" s="8">
        <v>46770150</v>
      </c>
      <c r="B143" s="5" t="s">
        <v>629</v>
      </c>
      <c r="C143" s="13">
        <v>74.84</v>
      </c>
    </row>
    <row r="144" spans="1:3" x14ac:dyDescent="0.2">
      <c r="A144" s="8">
        <v>46770190</v>
      </c>
      <c r="B144" s="5" t="s">
        <v>632</v>
      </c>
      <c r="C144" s="13">
        <v>2579.5700000000002</v>
      </c>
    </row>
    <row r="145" spans="1:3" x14ac:dyDescent="0.2">
      <c r="A145" s="8">
        <v>46770200</v>
      </c>
      <c r="B145" s="5" t="s">
        <v>634</v>
      </c>
      <c r="C145" s="13">
        <v>199</v>
      </c>
    </row>
    <row r="146" spans="1:3" x14ac:dyDescent="0.2">
      <c r="A146" s="7" t="s">
        <v>692</v>
      </c>
      <c r="C146" s="13">
        <v>193.75</v>
      </c>
    </row>
    <row r="147" spans="1:3" x14ac:dyDescent="0.2">
      <c r="A147" s="8">
        <v>46780030</v>
      </c>
      <c r="B147" s="5" t="s">
        <v>637</v>
      </c>
      <c r="C147" s="13">
        <v>193.75</v>
      </c>
    </row>
    <row r="148" spans="1:3" x14ac:dyDescent="0.2">
      <c r="A148" s="5" t="s">
        <v>46</v>
      </c>
      <c r="C148" s="13">
        <v>779281.67</v>
      </c>
    </row>
  </sheetData>
  <pageMargins left="0.7" right="0.7" top="0.75" bottom="0.75" header="0.3" footer="0.3"/>
  <headerFooter>
    <oddHeader>&amp;C&amp;"Arial"&amp;10&amp;K000000 Intern |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AFF9-5145-49D8-9A65-4B12E5FA9B67}">
  <dimension ref="A1:AL348"/>
  <sheetViews>
    <sheetView workbookViewId="0">
      <selection activeCell="D3" sqref="D3"/>
    </sheetView>
  </sheetViews>
  <sheetFormatPr baseColWidth="10" defaultColWidth="9" defaultRowHeight="14.25" x14ac:dyDescent="0.2"/>
  <cols>
    <col min="1" max="1" width="7.125" bestFit="1" customWidth="1"/>
    <col min="2" max="2" width="18.625" bestFit="1" customWidth="1"/>
    <col min="3" max="3" width="20.875" bestFit="1" customWidth="1"/>
    <col min="4" max="4" width="14.625" bestFit="1" customWidth="1"/>
    <col min="5" max="5" width="16.75" customWidth="1"/>
    <col min="6" max="6" width="13.375" customWidth="1"/>
    <col min="7" max="7" width="20.125" customWidth="1"/>
    <col min="8" max="8" width="32.5" bestFit="1" customWidth="1"/>
    <col min="9" max="9" width="44.375" bestFit="1" customWidth="1"/>
    <col min="10" max="10" width="32.25" customWidth="1"/>
    <col min="11" max="11" width="24.125" bestFit="1" customWidth="1"/>
    <col min="12" max="12" width="16.25" bestFit="1" customWidth="1"/>
    <col min="13" max="13" width="25.25" customWidth="1"/>
    <col min="14" max="14" width="18.5" bestFit="1" customWidth="1"/>
    <col min="15" max="15" width="15" bestFit="1" customWidth="1"/>
    <col min="16" max="16" width="17.625" bestFit="1" customWidth="1"/>
    <col min="17" max="17" width="25.125" bestFit="1" customWidth="1"/>
    <col min="18" max="18" width="23.5" bestFit="1" customWidth="1"/>
    <col min="19" max="19" width="25" bestFit="1" customWidth="1"/>
    <col min="20" max="20" width="27.25" customWidth="1"/>
    <col min="21" max="21" width="30.375" bestFit="1" customWidth="1"/>
    <col min="22" max="22" width="29.625" bestFit="1" customWidth="1"/>
    <col min="23" max="23" width="33" customWidth="1"/>
    <col min="24" max="24" width="32" customWidth="1"/>
    <col min="25" max="25" width="34.125" customWidth="1"/>
    <col min="26" max="26" width="26.625" customWidth="1"/>
    <col min="27" max="27" width="23.875" customWidth="1"/>
    <col min="28" max="28" width="11.75" bestFit="1" customWidth="1"/>
    <col min="29" max="29" width="13.375" bestFit="1" customWidth="1"/>
    <col min="30" max="30" width="18.5" bestFit="1" customWidth="1"/>
    <col min="31" max="31" width="18.625" bestFit="1" customWidth="1"/>
    <col min="32" max="32" width="20.375" customWidth="1"/>
    <col min="33" max="33" width="20.125" bestFit="1" customWidth="1"/>
    <col min="34" max="34" width="33.75" bestFit="1" customWidth="1"/>
    <col min="35" max="35" width="22" customWidth="1"/>
    <col min="36" max="36" width="22.875" customWidth="1"/>
    <col min="37" max="37" width="15.5" customWidth="1"/>
    <col min="38" max="38" width="23.25" customWidth="1"/>
  </cols>
  <sheetData>
    <row r="1" spans="1:38" x14ac:dyDescent="0.2">
      <c r="A1" s="9" t="s">
        <v>3</v>
      </c>
      <c r="B1" s="9" t="s">
        <v>4</v>
      </c>
      <c r="C1" s="9" t="s">
        <v>5</v>
      </c>
      <c r="D1" s="9" t="s">
        <v>6</v>
      </c>
      <c r="E1" s="9" t="s">
        <v>9</v>
      </c>
      <c r="F1" s="9" t="s">
        <v>0</v>
      </c>
      <c r="G1" s="9" t="s">
        <v>7</v>
      </c>
      <c r="H1" s="9" t="s">
        <v>8</v>
      </c>
      <c r="I1" s="9" t="s">
        <v>11</v>
      </c>
      <c r="J1" s="9" t="s">
        <v>42</v>
      </c>
      <c r="K1" s="9" t="s">
        <v>12</v>
      </c>
      <c r="L1" s="9" t="s">
        <v>13</v>
      </c>
      <c r="M1" s="9" t="s">
        <v>18</v>
      </c>
      <c r="N1" s="9" t="s">
        <v>36</v>
      </c>
      <c r="O1" s="9" t="s">
        <v>35</v>
      </c>
      <c r="P1" s="9" t="s">
        <v>10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37</v>
      </c>
      <c r="AL1" s="9" t="s">
        <v>38</v>
      </c>
    </row>
    <row r="2" spans="1:38" x14ac:dyDescent="0.2">
      <c r="A2" t="str">
        <f>+VLOOKUP(TEXT(Tabla1[[#This Row],[Socio comercial]],"00000000"),'[1]Clientes PT'!$A:$G,7,0)</f>
        <v>Zona 1</v>
      </c>
      <c r="B2" t="str">
        <f>+VLOOKUP(TEXT(Tabla1[[#This Row],[Socio comercial]],"00000000"),'[1]Clientes PT'!$A:$G,6,0)</f>
        <v>JOSE PINTO (STIHL)</v>
      </c>
      <c r="C2" t="str">
        <f>+VLOOKUP(TEXT(Tabla1[[#This Row],[Socio comercial]],"00000000"),'[1]Clientes PT'!$A:$E,4,0)</f>
        <v>PT/60</v>
      </c>
      <c r="D2" t="str">
        <f>+VLOOKUP(TEXT(Tabla1[[#This Row],[Socio comercial]],"00000000"),'[1]Clientes PT'!$A:$E,5,0)</f>
        <v>Viana do Castelo</v>
      </c>
      <c r="E2" s="1">
        <v>46600020</v>
      </c>
      <c r="F2" s="1" t="s">
        <v>47</v>
      </c>
      <c r="G2" s="1">
        <v>209061562</v>
      </c>
      <c r="H2" s="1" t="s">
        <v>48</v>
      </c>
      <c r="I2" s="2">
        <v>4743.79</v>
      </c>
      <c r="J2" s="1" t="s">
        <v>40</v>
      </c>
      <c r="K2" s="2">
        <v>12000</v>
      </c>
      <c r="L2" s="1" t="s">
        <v>40</v>
      </c>
      <c r="M2" s="1" t="s">
        <v>41</v>
      </c>
      <c r="N2" s="2">
        <v>1407.62</v>
      </c>
      <c r="O2" s="2">
        <v>18061.77</v>
      </c>
      <c r="P2" s="1" t="s">
        <v>39</v>
      </c>
      <c r="Q2" s="2">
        <v>1656.42</v>
      </c>
      <c r="R2" s="3">
        <v>13.8</v>
      </c>
      <c r="S2" s="1" t="s">
        <v>49</v>
      </c>
      <c r="T2" s="1">
        <v>2</v>
      </c>
      <c r="U2" s="1"/>
      <c r="V2" s="1" t="b">
        <v>1</v>
      </c>
      <c r="W2" s="1" t="b">
        <v>0</v>
      </c>
      <c r="X2" s="1" t="b">
        <v>0</v>
      </c>
      <c r="Y2" s="1" t="b">
        <v>1</v>
      </c>
      <c r="Z2" s="1" t="b">
        <v>0</v>
      </c>
      <c r="AA2" s="1"/>
      <c r="AB2" s="2">
        <v>1123.25</v>
      </c>
      <c r="AC2" s="2">
        <v>284.37</v>
      </c>
      <c r="AD2" s="2">
        <v>0</v>
      </c>
      <c r="AE2" s="2">
        <v>0</v>
      </c>
      <c r="AF2" s="1">
        <v>2</v>
      </c>
      <c r="AG2" s="1"/>
      <c r="AH2" s="1" t="s">
        <v>50</v>
      </c>
      <c r="AI2" s="1">
        <v>1</v>
      </c>
      <c r="AJ2" s="1"/>
      <c r="AK2" s="2">
        <v>0</v>
      </c>
      <c r="AL2" s="2">
        <v>0</v>
      </c>
    </row>
    <row r="3" spans="1:38" x14ac:dyDescent="0.2">
      <c r="A3" t="str">
        <f>+VLOOKUP(TEXT(Tabla1[[#This Row],[Socio comercial]],"00000000"),'[1]Clientes PT'!$A:$G,7,0)</f>
        <v>Zona 1</v>
      </c>
      <c r="B3" t="str">
        <f>+VLOOKUP(TEXT(Tabla1[[#This Row],[Socio comercial]],"00000000"),'[1]Clientes PT'!$A:$G,6,0)</f>
        <v>JOSE PINTO (STIHL)</v>
      </c>
      <c r="C3" t="str">
        <f>+VLOOKUP(TEXT(Tabla1[[#This Row],[Socio comercial]],"00000000"),'[1]Clientes PT'!$A:$E,4,0)</f>
        <v>PT/60</v>
      </c>
      <c r="D3" t="str">
        <f>+VLOOKUP(TEXT(Tabla1[[#This Row],[Socio comercial]],"00000000"),'[1]Clientes PT'!$A:$E,5,0)</f>
        <v>Viana do Castelo</v>
      </c>
      <c r="E3" s="1">
        <v>46600040</v>
      </c>
      <c r="F3" s="1" t="s">
        <v>51</v>
      </c>
      <c r="G3" s="1">
        <v>209110039</v>
      </c>
      <c r="H3" s="1">
        <v>481</v>
      </c>
      <c r="I3" s="2">
        <v>1438.75</v>
      </c>
      <c r="J3" s="1" t="s">
        <v>40</v>
      </c>
      <c r="K3" s="2">
        <v>26000</v>
      </c>
      <c r="L3" s="1" t="s">
        <v>40</v>
      </c>
      <c r="M3" s="1" t="s">
        <v>41</v>
      </c>
      <c r="N3" s="2">
        <v>40036.69</v>
      </c>
      <c r="O3" s="2">
        <v>27378.5</v>
      </c>
      <c r="P3" s="1" t="s">
        <v>39</v>
      </c>
      <c r="Q3" s="2">
        <v>43050.6</v>
      </c>
      <c r="R3" s="3">
        <v>165.6</v>
      </c>
      <c r="S3" s="1" t="s">
        <v>52</v>
      </c>
      <c r="T3" s="1">
        <v>2</v>
      </c>
      <c r="U3" s="1" t="s">
        <v>53</v>
      </c>
      <c r="V3" s="1" t="b">
        <v>1</v>
      </c>
      <c r="W3" s="1" t="b">
        <v>0</v>
      </c>
      <c r="X3" s="1" t="b">
        <v>0</v>
      </c>
      <c r="Y3" s="1" t="b">
        <v>1</v>
      </c>
      <c r="Z3" s="1" t="b">
        <v>0</v>
      </c>
      <c r="AA3" s="1" t="s">
        <v>54</v>
      </c>
      <c r="AB3" s="2">
        <v>12153.66</v>
      </c>
      <c r="AC3" s="2">
        <v>17481.919999999998</v>
      </c>
      <c r="AD3" s="2">
        <v>10539.76</v>
      </c>
      <c r="AE3" s="2">
        <v>-138.65</v>
      </c>
      <c r="AF3" s="1">
        <v>2</v>
      </c>
      <c r="AG3" s="1"/>
      <c r="AH3" s="1" t="s">
        <v>55</v>
      </c>
      <c r="AI3" s="1">
        <v>1</v>
      </c>
      <c r="AJ3" s="1"/>
      <c r="AK3" s="2">
        <v>0</v>
      </c>
      <c r="AL3" s="2">
        <v>0</v>
      </c>
    </row>
    <row r="4" spans="1:38" x14ac:dyDescent="0.2">
      <c r="A4" t="str">
        <f>+VLOOKUP(TEXT(Tabla1[[#This Row],[Socio comercial]],"00000000"),'[1]Clientes PT'!$A:$G,7,0)</f>
        <v>Zona 1</v>
      </c>
      <c r="B4" t="str">
        <f>+VLOOKUP(TEXT(Tabla1[[#This Row],[Socio comercial]],"00000000"),'[1]Clientes PT'!$A:$G,6,0)</f>
        <v>JOSE PINTO (STIHL)</v>
      </c>
      <c r="C4" t="str">
        <f>+VLOOKUP(TEXT(Tabla1[[#This Row],[Socio comercial]],"00000000"),'[1]Clientes PT'!$A:$E,4,0)</f>
        <v>PT/60</v>
      </c>
      <c r="D4" t="str">
        <f>+VLOOKUP(TEXT(Tabla1[[#This Row],[Socio comercial]],"00000000"),'[1]Clientes PT'!$A:$E,5,0)</f>
        <v>Viana do Castelo</v>
      </c>
      <c r="E4" s="1">
        <v>46600040</v>
      </c>
      <c r="F4" s="1" t="s">
        <v>51</v>
      </c>
      <c r="G4" s="1">
        <v>209258614</v>
      </c>
      <c r="H4" s="1">
        <v>489</v>
      </c>
      <c r="I4" s="2">
        <v>2160.41</v>
      </c>
      <c r="J4" s="1" t="s">
        <v>40</v>
      </c>
      <c r="K4" s="2">
        <v>26000</v>
      </c>
      <c r="L4" s="1" t="s">
        <v>40</v>
      </c>
      <c r="M4" s="1" t="s">
        <v>41</v>
      </c>
      <c r="N4" s="2">
        <v>40036.69</v>
      </c>
      <c r="O4" s="2">
        <v>27378.5</v>
      </c>
      <c r="P4" s="1" t="s">
        <v>39</v>
      </c>
      <c r="Q4" s="2">
        <v>43050.6</v>
      </c>
      <c r="R4" s="3">
        <v>165.6</v>
      </c>
      <c r="S4" s="1" t="s">
        <v>56</v>
      </c>
      <c r="T4" s="1">
        <v>2</v>
      </c>
      <c r="U4" s="1" t="s">
        <v>57</v>
      </c>
      <c r="V4" s="1" t="b">
        <v>1</v>
      </c>
      <c r="W4" s="1" t="b">
        <v>0</v>
      </c>
      <c r="X4" s="1" t="b">
        <v>0</v>
      </c>
      <c r="Y4" s="1" t="b">
        <v>1</v>
      </c>
      <c r="Z4" s="1" t="b">
        <v>0</v>
      </c>
      <c r="AA4" s="1" t="s">
        <v>58</v>
      </c>
      <c r="AB4" s="2">
        <v>12153.66</v>
      </c>
      <c r="AC4" s="2">
        <v>17481.919999999998</v>
      </c>
      <c r="AD4" s="2">
        <v>10539.76</v>
      </c>
      <c r="AE4" s="2">
        <v>-138.65</v>
      </c>
      <c r="AF4" s="1">
        <v>2</v>
      </c>
      <c r="AG4" s="1"/>
      <c r="AH4" s="1" t="s">
        <v>55</v>
      </c>
      <c r="AI4" s="1">
        <v>1</v>
      </c>
      <c r="AJ4" s="1"/>
      <c r="AK4" s="2">
        <v>0</v>
      </c>
      <c r="AL4" s="2">
        <v>0</v>
      </c>
    </row>
    <row r="5" spans="1:38" x14ac:dyDescent="0.2">
      <c r="A5" t="str">
        <f>+VLOOKUP(TEXT(Tabla1[[#This Row],[Socio comercial]],"00000000"),'[1]Clientes PT'!$A:$G,7,0)</f>
        <v>Zona 1</v>
      </c>
      <c r="B5" t="str">
        <f>+VLOOKUP(TEXT(Tabla1[[#This Row],[Socio comercial]],"00000000"),'[1]Clientes PT'!$A:$G,6,0)</f>
        <v>JOSE PINTO (STIHL)</v>
      </c>
      <c r="C5" t="str">
        <f>+VLOOKUP(TEXT(Tabla1[[#This Row],[Socio comercial]],"00000000"),'[1]Clientes PT'!$A:$E,4,0)</f>
        <v>PT/60</v>
      </c>
      <c r="D5" t="str">
        <f>+VLOOKUP(TEXT(Tabla1[[#This Row],[Socio comercial]],"00000000"),'[1]Clientes PT'!$A:$E,5,0)</f>
        <v>Viana do Castelo</v>
      </c>
      <c r="E5" s="1">
        <v>46600040</v>
      </c>
      <c r="F5" s="1" t="s">
        <v>51</v>
      </c>
      <c r="G5" s="1">
        <v>209307586</v>
      </c>
      <c r="H5" s="1">
        <v>492</v>
      </c>
      <c r="I5" s="2">
        <v>5752.88</v>
      </c>
      <c r="J5" s="1" t="s">
        <v>40</v>
      </c>
      <c r="K5" s="2">
        <v>26000</v>
      </c>
      <c r="L5" s="1" t="s">
        <v>40</v>
      </c>
      <c r="M5" s="1" t="s">
        <v>41</v>
      </c>
      <c r="N5" s="2">
        <v>40036.69</v>
      </c>
      <c r="O5" s="2">
        <v>27378.5</v>
      </c>
      <c r="P5" s="1" t="s">
        <v>39</v>
      </c>
      <c r="Q5" s="2">
        <v>43050.6</v>
      </c>
      <c r="R5" s="3">
        <v>165.6</v>
      </c>
      <c r="S5" s="1" t="s">
        <v>59</v>
      </c>
      <c r="T5" s="1">
        <v>2</v>
      </c>
      <c r="U5" s="1" t="s">
        <v>57</v>
      </c>
      <c r="V5" s="1" t="b">
        <v>1</v>
      </c>
      <c r="W5" s="1" t="b">
        <v>0</v>
      </c>
      <c r="X5" s="1" t="b">
        <v>0</v>
      </c>
      <c r="Y5" s="1" t="b">
        <v>1</v>
      </c>
      <c r="Z5" s="1" t="b">
        <v>0</v>
      </c>
      <c r="AA5" s="1" t="s">
        <v>58</v>
      </c>
      <c r="AB5" s="2">
        <v>12153.66</v>
      </c>
      <c r="AC5" s="2">
        <v>17481.919999999998</v>
      </c>
      <c r="AD5" s="2">
        <v>10539.76</v>
      </c>
      <c r="AE5" s="2">
        <v>-138.65</v>
      </c>
      <c r="AF5" s="1">
        <v>2</v>
      </c>
      <c r="AG5" s="1"/>
      <c r="AH5" s="1" t="s">
        <v>55</v>
      </c>
      <c r="AI5" s="1">
        <v>1</v>
      </c>
      <c r="AJ5" s="1"/>
      <c r="AK5" s="2">
        <v>0</v>
      </c>
      <c r="AL5" s="2">
        <v>0</v>
      </c>
    </row>
    <row r="6" spans="1:38" x14ac:dyDescent="0.2">
      <c r="A6" t="str">
        <f>+VLOOKUP(TEXT(Tabla1[[#This Row],[Socio comercial]],"00000000"),'[1]Clientes PT'!$A:$G,7,0)</f>
        <v>Zona 1</v>
      </c>
      <c r="B6" t="str">
        <f>+VLOOKUP(TEXT(Tabla1[[#This Row],[Socio comercial]],"00000000"),'[1]Clientes PT'!$A:$G,6,0)</f>
        <v>JOSE PINTO (STIHL)</v>
      </c>
      <c r="C6" t="str">
        <f>+VLOOKUP(TEXT(Tabla1[[#This Row],[Socio comercial]],"00000000"),'[1]Clientes PT'!$A:$E,4,0)</f>
        <v>PT/60</v>
      </c>
      <c r="D6" t="str">
        <f>+VLOOKUP(TEXT(Tabla1[[#This Row],[Socio comercial]],"00000000"),'[1]Clientes PT'!$A:$E,5,0)</f>
        <v>Viana do Castelo</v>
      </c>
      <c r="E6" s="1">
        <v>46600060</v>
      </c>
      <c r="F6" s="1" t="s">
        <v>60</v>
      </c>
      <c r="G6" s="1">
        <v>209197175</v>
      </c>
      <c r="H6" s="1" t="s">
        <v>61</v>
      </c>
      <c r="I6" s="2">
        <v>38.51</v>
      </c>
      <c r="J6" s="1" t="s">
        <v>40</v>
      </c>
      <c r="K6" s="2">
        <v>40000</v>
      </c>
      <c r="L6" s="1" t="s">
        <v>40</v>
      </c>
      <c r="M6" s="1" t="s">
        <v>41</v>
      </c>
      <c r="N6" s="2">
        <v>18954.810000000001</v>
      </c>
      <c r="O6" s="2">
        <v>7500.29</v>
      </c>
      <c r="P6" s="1" t="s">
        <v>39</v>
      </c>
      <c r="Q6" s="2">
        <v>19154.740000000002</v>
      </c>
      <c r="R6" s="3">
        <v>47.9</v>
      </c>
      <c r="S6" s="1" t="s">
        <v>62</v>
      </c>
      <c r="T6" s="1">
        <v>2</v>
      </c>
      <c r="U6" s="1"/>
      <c r="V6" s="1" t="b">
        <v>0</v>
      </c>
      <c r="W6" s="1" t="b">
        <v>0</v>
      </c>
      <c r="X6" s="1" t="b">
        <v>0</v>
      </c>
      <c r="Y6" s="1" t="b">
        <v>1</v>
      </c>
      <c r="Z6" s="1" t="b">
        <v>0</v>
      </c>
      <c r="AA6" s="1"/>
      <c r="AB6" s="2">
        <v>-1733.34</v>
      </c>
      <c r="AC6" s="2">
        <v>1581.19</v>
      </c>
      <c r="AD6" s="2">
        <v>1653.98</v>
      </c>
      <c r="AE6" s="2">
        <v>17452.98</v>
      </c>
      <c r="AF6" s="1">
        <v>1</v>
      </c>
      <c r="AG6" s="1"/>
      <c r="AH6" s="1" t="s">
        <v>55</v>
      </c>
      <c r="AI6" s="1">
        <v>1</v>
      </c>
      <c r="AJ6" s="1"/>
      <c r="AK6" s="2">
        <v>0</v>
      </c>
      <c r="AL6" s="2">
        <v>0</v>
      </c>
    </row>
    <row r="7" spans="1:38" x14ac:dyDescent="0.2">
      <c r="A7" t="str">
        <f>+VLOOKUP(TEXT(Tabla1[[#This Row],[Socio comercial]],"00000000"),'[1]Clientes PT'!$A:$G,7,0)</f>
        <v>Zona 1</v>
      </c>
      <c r="B7" t="str">
        <f>+VLOOKUP(TEXT(Tabla1[[#This Row],[Socio comercial]],"00000000"),'[1]Clientes PT'!$A:$G,6,0)</f>
        <v>JOSE PINTO (STIHL)</v>
      </c>
      <c r="C7" t="str">
        <f>+VLOOKUP(TEXT(Tabla1[[#This Row],[Socio comercial]],"00000000"),'[1]Clientes PT'!$A:$E,4,0)</f>
        <v>PT/60</v>
      </c>
      <c r="D7" t="str">
        <f>+VLOOKUP(TEXT(Tabla1[[#This Row],[Socio comercial]],"00000000"),'[1]Clientes PT'!$A:$E,5,0)</f>
        <v>Viana do Castelo</v>
      </c>
      <c r="E7" s="1">
        <v>46600090</v>
      </c>
      <c r="F7" s="1" t="s">
        <v>63</v>
      </c>
      <c r="G7" s="1">
        <v>209313307</v>
      </c>
      <c r="H7" s="1">
        <v>1034</v>
      </c>
      <c r="I7" s="2">
        <v>13723.69</v>
      </c>
      <c r="J7" s="1" t="s">
        <v>40</v>
      </c>
      <c r="K7" s="2">
        <v>100000</v>
      </c>
      <c r="L7" s="1" t="s">
        <v>40</v>
      </c>
      <c r="M7" s="1" t="s">
        <v>41</v>
      </c>
      <c r="N7" s="2">
        <v>16483.400000000001</v>
      </c>
      <c r="O7" s="2">
        <v>124311.32</v>
      </c>
      <c r="P7" s="1" t="s">
        <v>39</v>
      </c>
      <c r="Q7" s="2">
        <v>42870.87</v>
      </c>
      <c r="R7" s="3">
        <v>42.9</v>
      </c>
      <c r="S7" s="1" t="s">
        <v>64</v>
      </c>
      <c r="T7" s="1">
        <v>2</v>
      </c>
      <c r="U7" s="1" t="s">
        <v>57</v>
      </c>
      <c r="V7" s="1" t="b">
        <v>0</v>
      </c>
      <c r="W7" s="1" t="b">
        <v>0</v>
      </c>
      <c r="X7" s="1" t="b">
        <v>0</v>
      </c>
      <c r="Y7" s="1" t="b">
        <v>1</v>
      </c>
      <c r="Z7" s="1" t="b">
        <v>0</v>
      </c>
      <c r="AA7" s="1" t="s">
        <v>58</v>
      </c>
      <c r="AB7" s="2">
        <v>16236.44</v>
      </c>
      <c r="AC7" s="2">
        <v>104.28</v>
      </c>
      <c r="AD7" s="2">
        <v>-66.27</v>
      </c>
      <c r="AE7" s="2">
        <v>208.95</v>
      </c>
      <c r="AF7" s="1">
        <v>1</v>
      </c>
      <c r="AG7" s="1"/>
      <c r="AH7" s="1" t="s">
        <v>55</v>
      </c>
      <c r="AI7" s="1">
        <v>1</v>
      </c>
      <c r="AJ7" s="1"/>
      <c r="AK7" s="2">
        <v>783.9</v>
      </c>
      <c r="AL7" s="2">
        <v>0</v>
      </c>
    </row>
    <row r="8" spans="1:38" x14ac:dyDescent="0.2">
      <c r="A8" t="str">
        <f>+VLOOKUP(TEXT(Tabla1[[#This Row],[Socio comercial]],"00000000"),'[1]Clientes PT'!$A:$G,7,0)</f>
        <v>Zona 1</v>
      </c>
      <c r="B8" t="str">
        <f>+VLOOKUP(TEXT(Tabla1[[#This Row],[Socio comercial]],"00000000"),'[1]Clientes PT'!$A:$G,6,0)</f>
        <v>JOSE PINTO (STIHL)</v>
      </c>
      <c r="C8" t="str">
        <f>+VLOOKUP(TEXT(Tabla1[[#This Row],[Socio comercial]],"00000000"),'[1]Clientes PT'!$A:$E,4,0)</f>
        <v>PT/61</v>
      </c>
      <c r="D8" t="str">
        <f>+VLOOKUP(TEXT(Tabla1[[#This Row],[Socio comercial]],"00000000"),'[1]Clientes PT'!$A:$E,5,0)</f>
        <v>Braga</v>
      </c>
      <c r="E8" s="1">
        <v>46610010</v>
      </c>
      <c r="F8" s="1" t="s">
        <v>65</v>
      </c>
      <c r="G8" s="1">
        <v>209254075</v>
      </c>
      <c r="H8" s="1">
        <v>164</v>
      </c>
      <c r="I8" s="2">
        <v>997.96</v>
      </c>
      <c r="J8" s="1" t="s">
        <v>40</v>
      </c>
      <c r="K8" s="2">
        <v>54000</v>
      </c>
      <c r="L8" s="1" t="s">
        <v>40</v>
      </c>
      <c r="M8" s="1" t="s">
        <v>41</v>
      </c>
      <c r="N8" s="2">
        <v>8472.34</v>
      </c>
      <c r="O8" s="2">
        <v>42304.98</v>
      </c>
      <c r="P8" s="1" t="s">
        <v>39</v>
      </c>
      <c r="Q8" s="2">
        <v>16548.45</v>
      </c>
      <c r="R8" s="3">
        <v>30.6</v>
      </c>
      <c r="S8" s="1" t="s">
        <v>66</v>
      </c>
      <c r="T8" s="1">
        <v>2</v>
      </c>
      <c r="U8" s="1" t="s">
        <v>57</v>
      </c>
      <c r="V8" s="1" t="b">
        <v>0</v>
      </c>
      <c r="W8" s="1" t="b">
        <v>0</v>
      </c>
      <c r="X8" s="1" t="b">
        <v>0</v>
      </c>
      <c r="Y8" s="1" t="b">
        <v>1</v>
      </c>
      <c r="Z8" s="1" t="b">
        <v>0</v>
      </c>
      <c r="AA8" s="1" t="s">
        <v>58</v>
      </c>
      <c r="AB8" s="2">
        <v>8340.99</v>
      </c>
      <c r="AC8" s="2">
        <v>100.6</v>
      </c>
      <c r="AD8" s="2">
        <v>0</v>
      </c>
      <c r="AE8" s="2">
        <v>30.75</v>
      </c>
      <c r="AF8" s="1">
        <v>1</v>
      </c>
      <c r="AG8" s="1"/>
      <c r="AH8" s="1" t="s">
        <v>55</v>
      </c>
      <c r="AI8" s="1">
        <v>1</v>
      </c>
      <c r="AJ8" s="1"/>
      <c r="AK8" s="2">
        <v>2253.88</v>
      </c>
      <c r="AL8" s="2">
        <v>0</v>
      </c>
    </row>
    <row r="9" spans="1:38" x14ac:dyDescent="0.2">
      <c r="A9" t="str">
        <f>+VLOOKUP(TEXT(Tabla1[[#This Row],[Socio comercial]],"00000000"),'[1]Clientes PT'!$A:$G,7,0)</f>
        <v>Zona 1</v>
      </c>
      <c r="B9" t="str">
        <f>+VLOOKUP(TEXT(Tabla1[[#This Row],[Socio comercial]],"00000000"),'[1]Clientes PT'!$A:$G,6,0)</f>
        <v>JOSE PINTO (STIHL)</v>
      </c>
      <c r="C9" t="str">
        <f>+VLOOKUP(TEXT(Tabla1[[#This Row],[Socio comercial]],"00000000"),'[1]Clientes PT'!$A:$E,4,0)</f>
        <v>PT/61</v>
      </c>
      <c r="D9" t="str">
        <f>+VLOOKUP(TEXT(Tabla1[[#This Row],[Socio comercial]],"00000000"),'[1]Clientes PT'!$A:$E,5,0)</f>
        <v>Braga</v>
      </c>
      <c r="E9" s="1">
        <v>46610090</v>
      </c>
      <c r="F9" s="1" t="s">
        <v>67</v>
      </c>
      <c r="G9" s="1">
        <v>209100694</v>
      </c>
      <c r="H9" s="1">
        <v>28112024</v>
      </c>
      <c r="I9" s="2">
        <v>19.54</v>
      </c>
      <c r="J9" s="1" t="s">
        <v>40</v>
      </c>
      <c r="K9" s="2">
        <v>58000</v>
      </c>
      <c r="L9" s="1" t="s">
        <v>40</v>
      </c>
      <c r="M9" s="1" t="s">
        <v>41</v>
      </c>
      <c r="N9" s="2">
        <v>8558.06</v>
      </c>
      <c r="O9" s="2">
        <v>5091.1499999999996</v>
      </c>
      <c r="P9" s="1" t="s">
        <v>39</v>
      </c>
      <c r="Q9" s="2">
        <v>8841</v>
      </c>
      <c r="R9" s="3">
        <v>15.2</v>
      </c>
      <c r="S9" s="1" t="s">
        <v>68</v>
      </c>
      <c r="T9" s="1">
        <v>2</v>
      </c>
      <c r="U9" s="1"/>
      <c r="V9" s="1" t="b">
        <v>0</v>
      </c>
      <c r="W9" s="1" t="b">
        <v>0</v>
      </c>
      <c r="X9" s="1" t="b">
        <v>0</v>
      </c>
      <c r="Y9" s="1" t="b">
        <v>1</v>
      </c>
      <c r="Z9" s="1" t="b">
        <v>0</v>
      </c>
      <c r="AA9" s="1"/>
      <c r="AB9" s="2">
        <v>13707.79</v>
      </c>
      <c r="AC9" s="2">
        <v>-3859.11</v>
      </c>
      <c r="AD9" s="2">
        <v>0</v>
      </c>
      <c r="AE9" s="2">
        <v>-1290.6199999999999</v>
      </c>
      <c r="AF9" s="1">
        <v>1</v>
      </c>
      <c r="AG9" s="1"/>
      <c r="AH9" s="1" t="s">
        <v>55</v>
      </c>
      <c r="AI9" s="1">
        <v>1</v>
      </c>
      <c r="AJ9" s="1"/>
      <c r="AK9" s="2">
        <v>0</v>
      </c>
      <c r="AL9" s="2">
        <v>0</v>
      </c>
    </row>
    <row r="10" spans="1:38" x14ac:dyDescent="0.2">
      <c r="A10" t="str">
        <f>+VLOOKUP(TEXT(Tabla1[[#This Row],[Socio comercial]],"00000000"),'[1]Clientes PT'!$A:$G,7,0)</f>
        <v>Zona 1</v>
      </c>
      <c r="B10" t="str">
        <f>+VLOOKUP(TEXT(Tabla1[[#This Row],[Socio comercial]],"00000000"),'[1]Clientes PT'!$A:$G,6,0)</f>
        <v>JOSE PINTO (STIHL)</v>
      </c>
      <c r="C10" t="str">
        <f>+VLOOKUP(TEXT(Tabla1[[#This Row],[Socio comercial]],"00000000"),'[1]Clientes PT'!$A:$E,4,0)</f>
        <v>PT/61</v>
      </c>
      <c r="D10" t="str">
        <f>+VLOOKUP(TEXT(Tabla1[[#This Row],[Socio comercial]],"00000000"),'[1]Clientes PT'!$A:$E,5,0)</f>
        <v>Braga</v>
      </c>
      <c r="E10" s="1">
        <v>46610090</v>
      </c>
      <c r="F10" s="1" t="s">
        <v>67</v>
      </c>
      <c r="G10" s="1">
        <v>209320706</v>
      </c>
      <c r="H10" s="1">
        <v>20012025</v>
      </c>
      <c r="I10" s="2">
        <v>6334.63</v>
      </c>
      <c r="J10" s="1" t="s">
        <v>40</v>
      </c>
      <c r="K10" s="2">
        <v>58000</v>
      </c>
      <c r="L10" s="1" t="s">
        <v>40</v>
      </c>
      <c r="M10" s="1" t="s">
        <v>41</v>
      </c>
      <c r="N10" s="2">
        <v>8558.06</v>
      </c>
      <c r="O10" s="2">
        <v>5091.1499999999996</v>
      </c>
      <c r="P10" s="1" t="s">
        <v>39</v>
      </c>
      <c r="Q10" s="2">
        <v>8841</v>
      </c>
      <c r="R10" s="3">
        <v>15.2</v>
      </c>
      <c r="S10" s="1" t="s">
        <v>69</v>
      </c>
      <c r="T10" s="1">
        <v>2</v>
      </c>
      <c r="U10" s="1"/>
      <c r="V10" s="1" t="b">
        <v>0</v>
      </c>
      <c r="W10" s="1" t="b">
        <v>0</v>
      </c>
      <c r="X10" s="1" t="b">
        <v>0</v>
      </c>
      <c r="Y10" s="1" t="b">
        <v>1</v>
      </c>
      <c r="Z10" s="1" t="b">
        <v>0</v>
      </c>
      <c r="AA10" s="1"/>
      <c r="AB10" s="2">
        <v>13707.79</v>
      </c>
      <c r="AC10" s="2">
        <v>-3859.11</v>
      </c>
      <c r="AD10" s="2">
        <v>0</v>
      </c>
      <c r="AE10" s="2">
        <v>-1290.6199999999999</v>
      </c>
      <c r="AF10" s="1">
        <v>1</v>
      </c>
      <c r="AG10" s="1"/>
      <c r="AH10" s="1" t="s">
        <v>50</v>
      </c>
      <c r="AI10" s="1">
        <v>1</v>
      </c>
      <c r="AJ10" s="1"/>
      <c r="AK10" s="2">
        <v>0</v>
      </c>
      <c r="AL10" s="2">
        <v>0</v>
      </c>
    </row>
    <row r="11" spans="1:38" x14ac:dyDescent="0.2">
      <c r="A11" t="str">
        <f>+VLOOKUP(TEXT(Tabla1[[#This Row],[Socio comercial]],"00000000"),'[1]Clientes PT'!$A:$G,7,0)</f>
        <v>Zona 1</v>
      </c>
      <c r="B11" t="str">
        <f>+VLOOKUP(TEXT(Tabla1[[#This Row],[Socio comercial]],"00000000"),'[1]Clientes PT'!$A:$G,6,0)</f>
        <v>JOSE PINTO (STIHL)</v>
      </c>
      <c r="C11" t="str">
        <f>+VLOOKUP(TEXT(Tabla1[[#This Row],[Socio comercial]],"00000000"),'[1]Clientes PT'!$A:$E,4,0)</f>
        <v>PT/61</v>
      </c>
      <c r="D11" t="str">
        <f>+VLOOKUP(TEXT(Tabla1[[#This Row],[Socio comercial]],"00000000"),'[1]Clientes PT'!$A:$E,5,0)</f>
        <v>Braga</v>
      </c>
      <c r="E11" s="1">
        <v>46610100</v>
      </c>
      <c r="F11" s="1" t="s">
        <v>70</v>
      </c>
      <c r="G11" s="1">
        <v>209130627</v>
      </c>
      <c r="H11" s="10">
        <v>37327</v>
      </c>
      <c r="I11" s="2">
        <v>4936.12</v>
      </c>
      <c r="J11" s="1" t="s">
        <v>40</v>
      </c>
      <c r="K11" s="2">
        <v>98000</v>
      </c>
      <c r="L11" s="1" t="s">
        <v>40</v>
      </c>
      <c r="M11" s="1" t="s">
        <v>41</v>
      </c>
      <c r="N11" s="2">
        <v>54513.36</v>
      </c>
      <c r="O11" s="2">
        <v>101329.08</v>
      </c>
      <c r="P11" s="1" t="s">
        <v>39</v>
      </c>
      <c r="Q11" s="2">
        <v>73151.350000000006</v>
      </c>
      <c r="R11" s="3">
        <v>74.599999999999994</v>
      </c>
      <c r="S11" s="1" t="s">
        <v>71</v>
      </c>
      <c r="T11" s="1">
        <v>2</v>
      </c>
      <c r="U11" s="1" t="s">
        <v>57</v>
      </c>
      <c r="V11" s="1" t="b">
        <v>0</v>
      </c>
      <c r="W11" s="1" t="b">
        <v>0</v>
      </c>
      <c r="X11" s="1" t="b">
        <v>0</v>
      </c>
      <c r="Y11" s="1" t="b">
        <v>1</v>
      </c>
      <c r="Z11" s="1" t="b">
        <v>0</v>
      </c>
      <c r="AA11" s="1" t="s">
        <v>58</v>
      </c>
      <c r="AB11" s="2">
        <v>31880.98</v>
      </c>
      <c r="AC11" s="2">
        <v>211.51</v>
      </c>
      <c r="AD11" s="2">
        <v>0</v>
      </c>
      <c r="AE11" s="2">
        <v>22420.87</v>
      </c>
      <c r="AF11" s="1">
        <v>1</v>
      </c>
      <c r="AG11" s="1"/>
      <c r="AH11" s="1" t="s">
        <v>55</v>
      </c>
      <c r="AI11" s="1">
        <v>1</v>
      </c>
      <c r="AJ11" s="1"/>
      <c r="AK11" s="2">
        <v>0</v>
      </c>
      <c r="AL11" s="2">
        <v>0</v>
      </c>
    </row>
    <row r="12" spans="1:38" x14ac:dyDescent="0.2">
      <c r="A12" t="str">
        <f>+VLOOKUP(TEXT(Tabla1[[#This Row],[Socio comercial]],"00000000"),'[1]Clientes PT'!$A:$G,7,0)</f>
        <v>Zona 1</v>
      </c>
      <c r="B12" t="str">
        <f>+VLOOKUP(TEXT(Tabla1[[#This Row],[Socio comercial]],"00000000"),'[1]Clientes PT'!$A:$G,6,0)</f>
        <v>JOSE PINTO (STIHL)</v>
      </c>
      <c r="C12" t="str">
        <f>+VLOOKUP(TEXT(Tabla1[[#This Row],[Socio comercial]],"00000000"),'[1]Clientes PT'!$A:$E,4,0)</f>
        <v>PT/61</v>
      </c>
      <c r="D12" t="str">
        <f>+VLOOKUP(TEXT(Tabla1[[#This Row],[Socio comercial]],"00000000"),'[1]Clientes PT'!$A:$E,5,0)</f>
        <v>Braga</v>
      </c>
      <c r="E12" s="1">
        <v>46610100</v>
      </c>
      <c r="F12" s="1" t="s">
        <v>70</v>
      </c>
      <c r="G12" s="1">
        <v>209183615</v>
      </c>
      <c r="H12" s="11">
        <v>45973</v>
      </c>
      <c r="I12" s="2">
        <v>1102.48</v>
      </c>
      <c r="J12" s="1" t="s">
        <v>40</v>
      </c>
      <c r="K12" s="2">
        <v>98000</v>
      </c>
      <c r="L12" s="1" t="s">
        <v>40</v>
      </c>
      <c r="M12" s="1" t="s">
        <v>41</v>
      </c>
      <c r="N12" s="2">
        <v>54513.36</v>
      </c>
      <c r="O12" s="2">
        <v>101329.08</v>
      </c>
      <c r="P12" s="1" t="s">
        <v>39</v>
      </c>
      <c r="Q12" s="2">
        <v>73151.350000000006</v>
      </c>
      <c r="R12" s="3">
        <v>74.599999999999994</v>
      </c>
      <c r="S12" s="1" t="s">
        <v>72</v>
      </c>
      <c r="T12" s="1">
        <v>2</v>
      </c>
      <c r="U12" s="1" t="s">
        <v>57</v>
      </c>
      <c r="V12" s="1" t="b">
        <v>0</v>
      </c>
      <c r="W12" s="1" t="b">
        <v>0</v>
      </c>
      <c r="X12" s="1" t="b">
        <v>0</v>
      </c>
      <c r="Y12" s="1" t="b">
        <v>1</v>
      </c>
      <c r="Z12" s="1" t="b">
        <v>0</v>
      </c>
      <c r="AA12" s="1" t="s">
        <v>58</v>
      </c>
      <c r="AB12" s="2">
        <v>31880.98</v>
      </c>
      <c r="AC12" s="2">
        <v>211.51</v>
      </c>
      <c r="AD12" s="2">
        <v>0</v>
      </c>
      <c r="AE12" s="2">
        <v>22420.87</v>
      </c>
      <c r="AF12" s="1">
        <v>1</v>
      </c>
      <c r="AG12" s="1"/>
      <c r="AH12" s="1" t="s">
        <v>55</v>
      </c>
      <c r="AI12" s="1">
        <v>1</v>
      </c>
      <c r="AJ12" s="1"/>
      <c r="AK12" s="2">
        <v>0</v>
      </c>
      <c r="AL12" s="2">
        <v>0</v>
      </c>
    </row>
    <row r="13" spans="1:38" x14ac:dyDescent="0.2">
      <c r="A13" t="str">
        <f>+VLOOKUP(TEXT(Tabla1[[#This Row],[Socio comercial]],"00000000"),'[1]Clientes PT'!$A:$G,7,0)</f>
        <v>Zona 1</v>
      </c>
      <c r="B13" t="str">
        <f>+VLOOKUP(TEXT(Tabla1[[#This Row],[Socio comercial]],"00000000"),'[1]Clientes PT'!$A:$G,6,0)</f>
        <v>JOSE PINTO (STIHL)</v>
      </c>
      <c r="C13" t="str">
        <f>+VLOOKUP(TEXT(Tabla1[[#This Row],[Socio comercial]],"00000000"),'[1]Clientes PT'!$A:$E,4,0)</f>
        <v>PT/61</v>
      </c>
      <c r="D13" t="str">
        <f>+VLOOKUP(TEXT(Tabla1[[#This Row],[Socio comercial]],"00000000"),'[1]Clientes PT'!$A:$E,5,0)</f>
        <v>Braga</v>
      </c>
      <c r="E13" s="1">
        <v>46610120</v>
      </c>
      <c r="F13" s="1" t="s">
        <v>73</v>
      </c>
      <c r="G13" s="1">
        <v>209312983</v>
      </c>
      <c r="H13" s="12">
        <v>45717</v>
      </c>
      <c r="I13" s="2">
        <v>8260.6299999999992</v>
      </c>
      <c r="J13" s="1" t="s">
        <v>40</v>
      </c>
      <c r="K13" s="2">
        <v>64000</v>
      </c>
      <c r="L13" s="1" t="s">
        <v>40</v>
      </c>
      <c r="M13" s="1" t="s">
        <v>41</v>
      </c>
      <c r="N13" s="2">
        <v>48067.3</v>
      </c>
      <c r="O13" s="2">
        <v>46485.15</v>
      </c>
      <c r="P13" s="1" t="s">
        <v>39</v>
      </c>
      <c r="Q13" s="2">
        <v>57490.11</v>
      </c>
      <c r="R13" s="3">
        <v>89.8</v>
      </c>
      <c r="S13" s="1" t="s">
        <v>74</v>
      </c>
      <c r="T13" s="1">
        <v>2</v>
      </c>
      <c r="U13" s="1" t="s">
        <v>57</v>
      </c>
      <c r="V13" s="1" t="b">
        <v>0</v>
      </c>
      <c r="W13" s="1" t="b">
        <v>0</v>
      </c>
      <c r="X13" s="1" t="b">
        <v>0</v>
      </c>
      <c r="Y13" s="1" t="b">
        <v>1</v>
      </c>
      <c r="Z13" s="1" t="b">
        <v>0</v>
      </c>
      <c r="AA13" s="1" t="s">
        <v>58</v>
      </c>
      <c r="AB13" s="2">
        <v>45680.97</v>
      </c>
      <c r="AC13" s="2">
        <v>2538.42</v>
      </c>
      <c r="AD13" s="2">
        <v>0</v>
      </c>
      <c r="AE13" s="2">
        <v>-152.09</v>
      </c>
      <c r="AF13" s="1">
        <v>1</v>
      </c>
      <c r="AG13" s="1"/>
      <c r="AH13" s="1" t="s">
        <v>55</v>
      </c>
      <c r="AI13" s="1">
        <v>1</v>
      </c>
      <c r="AJ13" s="1"/>
      <c r="AK13" s="2">
        <v>0</v>
      </c>
      <c r="AL13" s="2">
        <v>0</v>
      </c>
    </row>
    <row r="14" spans="1:38" x14ac:dyDescent="0.2">
      <c r="A14" t="str">
        <f>+VLOOKUP(TEXT(Tabla1[[#This Row],[Socio comercial]],"00000000"),'[1]Clientes PT'!$A:$G,7,0)</f>
        <v>Zona 1</v>
      </c>
      <c r="B14" t="str">
        <f>+VLOOKUP(TEXT(Tabla1[[#This Row],[Socio comercial]],"00000000"),'[1]Clientes PT'!$A:$G,6,0)</f>
        <v>JOSE PINTO (STIHL)</v>
      </c>
      <c r="C14" t="str">
        <f>+VLOOKUP(TEXT(Tabla1[[#This Row],[Socio comercial]],"00000000"),'[1]Clientes PT'!$A:$E,4,0)</f>
        <v>PT/61</v>
      </c>
      <c r="D14" t="str">
        <f>+VLOOKUP(TEXT(Tabla1[[#This Row],[Socio comercial]],"00000000"),'[1]Clientes PT'!$A:$E,5,0)</f>
        <v>Braga</v>
      </c>
      <c r="E14" s="1">
        <v>46610130</v>
      </c>
      <c r="F14" s="1" t="s">
        <v>75</v>
      </c>
      <c r="G14" s="1">
        <v>209314073</v>
      </c>
      <c r="H14" s="1">
        <v>15</v>
      </c>
      <c r="I14" s="2">
        <v>1315</v>
      </c>
      <c r="J14" s="1" t="s">
        <v>40</v>
      </c>
      <c r="K14" s="2">
        <v>15000</v>
      </c>
      <c r="L14" s="1" t="s">
        <v>40</v>
      </c>
      <c r="M14" s="1" t="s">
        <v>41</v>
      </c>
      <c r="N14" s="2">
        <v>21388.78</v>
      </c>
      <c r="O14" s="2">
        <v>18962.8</v>
      </c>
      <c r="P14" s="1" t="s">
        <v>39</v>
      </c>
      <c r="Q14" s="2">
        <v>23941.78</v>
      </c>
      <c r="R14" s="3">
        <v>159.6</v>
      </c>
      <c r="S14" s="1" t="s">
        <v>76</v>
      </c>
      <c r="T14" s="1"/>
      <c r="U14" s="1" t="s">
        <v>57</v>
      </c>
      <c r="V14" s="1" t="b">
        <v>1</v>
      </c>
      <c r="W14" s="1" t="b">
        <v>0</v>
      </c>
      <c r="X14" s="1" t="b">
        <v>0</v>
      </c>
      <c r="Y14" s="1" t="b">
        <v>1</v>
      </c>
      <c r="Z14" s="1" t="b">
        <v>0</v>
      </c>
      <c r="AA14" s="1" t="s">
        <v>58</v>
      </c>
      <c r="AB14" s="2">
        <v>3541.25</v>
      </c>
      <c r="AC14" s="2">
        <v>10270.6</v>
      </c>
      <c r="AD14" s="2">
        <v>4137.38</v>
      </c>
      <c r="AE14" s="2">
        <v>3439.55</v>
      </c>
      <c r="AF14" s="1">
        <v>0</v>
      </c>
      <c r="AG14" s="1"/>
      <c r="AH14" s="1" t="s">
        <v>55</v>
      </c>
      <c r="AI14" s="1">
        <v>1</v>
      </c>
      <c r="AJ14" s="1"/>
      <c r="AK14" s="2">
        <v>0</v>
      </c>
      <c r="AL14" s="2">
        <v>0</v>
      </c>
    </row>
    <row r="15" spans="1:38" x14ac:dyDescent="0.2">
      <c r="A15" t="str">
        <f>+VLOOKUP(TEXT(Tabla1[[#This Row],[Socio comercial]],"00000000"),'[1]Clientes PT'!$A:$G,7,0)</f>
        <v>Zona 1</v>
      </c>
      <c r="B15" t="str">
        <f>+VLOOKUP(TEXT(Tabla1[[#This Row],[Socio comercial]],"00000000"),'[1]Clientes PT'!$A:$G,6,0)</f>
        <v>JOSE PINTO (STIHL)</v>
      </c>
      <c r="C15" t="str">
        <f>+VLOOKUP(TEXT(Tabla1[[#This Row],[Socio comercial]],"00000000"),'[1]Clientes PT'!$A:$E,4,0)</f>
        <v>PT/62</v>
      </c>
      <c r="D15" t="str">
        <f>+VLOOKUP(TEXT(Tabla1[[#This Row],[Socio comercial]],"00000000"),'[1]Clientes PT'!$A:$E,5,0)</f>
        <v>Vila Real</v>
      </c>
      <c r="E15" s="1">
        <v>46620040</v>
      </c>
      <c r="F15" s="1" t="s">
        <v>77</v>
      </c>
      <c r="G15" s="1">
        <v>209111817</v>
      </c>
      <c r="H15" s="1" t="s">
        <v>78</v>
      </c>
      <c r="I15" s="2">
        <v>846.64</v>
      </c>
      <c r="J15" s="1" t="s">
        <v>40</v>
      </c>
      <c r="K15" s="2">
        <v>98000</v>
      </c>
      <c r="L15" s="1" t="s">
        <v>40</v>
      </c>
      <c r="M15" s="1" t="s">
        <v>41</v>
      </c>
      <c r="N15" s="2">
        <v>28672.7</v>
      </c>
      <c r="O15" s="2">
        <v>94333.68</v>
      </c>
      <c r="P15" s="1" t="s">
        <v>39</v>
      </c>
      <c r="Q15" s="2">
        <v>35767.800000000003</v>
      </c>
      <c r="R15" s="3">
        <v>36.5</v>
      </c>
      <c r="S15" s="1" t="s">
        <v>79</v>
      </c>
      <c r="T15" s="1">
        <v>2</v>
      </c>
      <c r="U15" s="1" t="s">
        <v>53</v>
      </c>
      <c r="V15" s="1" t="b">
        <v>0</v>
      </c>
      <c r="W15" s="1" t="b">
        <v>0</v>
      </c>
      <c r="X15" s="1" t="b">
        <v>0</v>
      </c>
      <c r="Y15" s="1" t="b">
        <v>1</v>
      </c>
      <c r="Z15" s="1" t="b">
        <v>0</v>
      </c>
      <c r="AA15" s="1" t="s">
        <v>54</v>
      </c>
      <c r="AB15" s="2">
        <v>25650.21</v>
      </c>
      <c r="AC15" s="2">
        <v>2733.44</v>
      </c>
      <c r="AD15" s="2">
        <v>0</v>
      </c>
      <c r="AE15" s="2">
        <v>289.05</v>
      </c>
      <c r="AF15" s="1">
        <v>1</v>
      </c>
      <c r="AG15" s="1"/>
      <c r="AH15" s="1" t="s">
        <v>55</v>
      </c>
      <c r="AI15" s="1">
        <v>1</v>
      </c>
      <c r="AJ15" s="1"/>
      <c r="AK15" s="2">
        <v>1969.15</v>
      </c>
      <c r="AL15" s="2">
        <v>0</v>
      </c>
    </row>
    <row r="16" spans="1:38" x14ac:dyDescent="0.2">
      <c r="A16" t="str">
        <f>+VLOOKUP(TEXT(Tabla1[[#This Row],[Socio comercial]],"00000000"),'[1]Clientes PT'!$A:$G,7,0)</f>
        <v>Zona 1</v>
      </c>
      <c r="B16" t="str">
        <f>+VLOOKUP(TEXT(Tabla1[[#This Row],[Socio comercial]],"00000000"),'[1]Clientes PT'!$A:$G,6,0)</f>
        <v>JOSE PINTO (STIHL)</v>
      </c>
      <c r="C16" t="str">
        <f>+VLOOKUP(TEXT(Tabla1[[#This Row],[Socio comercial]],"00000000"),'[1]Clientes PT'!$A:$E,4,0)</f>
        <v>PT/62</v>
      </c>
      <c r="D16" t="str">
        <f>+VLOOKUP(TEXT(Tabla1[[#This Row],[Socio comercial]],"00000000"),'[1]Clientes PT'!$A:$E,5,0)</f>
        <v>Vila Real</v>
      </c>
      <c r="E16" s="1">
        <v>46620040</v>
      </c>
      <c r="F16" s="1" t="s">
        <v>77</v>
      </c>
      <c r="G16" s="1">
        <v>209224394</v>
      </c>
      <c r="H16" s="1" t="s">
        <v>80</v>
      </c>
      <c r="I16" s="2">
        <v>599.66999999999996</v>
      </c>
      <c r="J16" s="1" t="s">
        <v>40</v>
      </c>
      <c r="K16" s="2">
        <v>98000</v>
      </c>
      <c r="L16" s="1" t="s">
        <v>40</v>
      </c>
      <c r="M16" s="1" t="s">
        <v>41</v>
      </c>
      <c r="N16" s="2">
        <v>28672.7</v>
      </c>
      <c r="O16" s="2">
        <v>94333.68</v>
      </c>
      <c r="P16" s="1" t="s">
        <v>39</v>
      </c>
      <c r="Q16" s="2">
        <v>35767.800000000003</v>
      </c>
      <c r="R16" s="3">
        <v>36.5</v>
      </c>
      <c r="S16" s="1" t="s">
        <v>81</v>
      </c>
      <c r="T16" s="1">
        <v>2</v>
      </c>
      <c r="U16" s="1" t="s">
        <v>53</v>
      </c>
      <c r="V16" s="1" t="b">
        <v>0</v>
      </c>
      <c r="W16" s="1" t="b">
        <v>0</v>
      </c>
      <c r="X16" s="1" t="b">
        <v>0</v>
      </c>
      <c r="Y16" s="1" t="b">
        <v>1</v>
      </c>
      <c r="Z16" s="1" t="b">
        <v>0</v>
      </c>
      <c r="AA16" s="1" t="s">
        <v>54</v>
      </c>
      <c r="AB16" s="2">
        <v>25650.21</v>
      </c>
      <c r="AC16" s="2">
        <v>2733.44</v>
      </c>
      <c r="AD16" s="2">
        <v>0</v>
      </c>
      <c r="AE16" s="2">
        <v>289.05</v>
      </c>
      <c r="AF16" s="1">
        <v>1</v>
      </c>
      <c r="AG16" s="1"/>
      <c r="AH16" s="1" t="s">
        <v>55</v>
      </c>
      <c r="AI16" s="1">
        <v>1</v>
      </c>
      <c r="AJ16" s="1"/>
      <c r="AK16" s="2">
        <v>1969.15</v>
      </c>
      <c r="AL16" s="2">
        <v>0</v>
      </c>
    </row>
    <row r="17" spans="1:38" x14ac:dyDescent="0.2">
      <c r="A17" t="str">
        <f>+VLOOKUP(TEXT(Tabla1[[#This Row],[Socio comercial]],"00000000"),'[1]Clientes PT'!$A:$G,7,0)</f>
        <v>Zona 1</v>
      </c>
      <c r="B17" t="str">
        <f>+VLOOKUP(TEXT(Tabla1[[#This Row],[Socio comercial]],"00000000"),'[1]Clientes PT'!$A:$G,6,0)</f>
        <v>JOSE PINTO (STIHL)</v>
      </c>
      <c r="C17" t="str">
        <f>+VLOOKUP(TEXT(Tabla1[[#This Row],[Socio comercial]],"00000000"),'[1]Clientes PT'!$A:$E,4,0)</f>
        <v>PT/62</v>
      </c>
      <c r="D17" t="str">
        <f>+VLOOKUP(TEXT(Tabla1[[#This Row],[Socio comercial]],"00000000"),'[1]Clientes PT'!$A:$E,5,0)</f>
        <v>Vila Real</v>
      </c>
      <c r="E17" s="1">
        <v>46620070</v>
      </c>
      <c r="F17" s="1" t="s">
        <v>82</v>
      </c>
      <c r="G17" s="1">
        <v>209291589</v>
      </c>
      <c r="H17" s="1">
        <v>2025005</v>
      </c>
      <c r="I17" s="2">
        <v>21.47</v>
      </c>
      <c r="J17" s="1" t="s">
        <v>40</v>
      </c>
      <c r="K17" s="2">
        <v>79000</v>
      </c>
      <c r="L17" s="1" t="s">
        <v>40</v>
      </c>
      <c r="M17" s="1" t="s">
        <v>41</v>
      </c>
      <c r="N17" s="2">
        <v>111372.89</v>
      </c>
      <c r="O17" s="2">
        <v>31461.32</v>
      </c>
      <c r="P17" s="1" t="s">
        <v>39</v>
      </c>
      <c r="Q17" s="2">
        <v>115881.29</v>
      </c>
      <c r="R17" s="3">
        <v>146.69999999999999</v>
      </c>
      <c r="S17" s="1" t="s">
        <v>83</v>
      </c>
      <c r="T17" s="1">
        <v>2</v>
      </c>
      <c r="U17" s="1"/>
      <c r="V17" s="1" t="b">
        <v>1</v>
      </c>
      <c r="W17" s="1" t="b">
        <v>0</v>
      </c>
      <c r="X17" s="1" t="b">
        <v>0</v>
      </c>
      <c r="Y17" s="1" t="b">
        <v>1</v>
      </c>
      <c r="Z17" s="1" t="b">
        <v>0</v>
      </c>
      <c r="AA17" s="1"/>
      <c r="AB17" s="2">
        <v>29433.06</v>
      </c>
      <c r="AC17" s="2">
        <v>27128.89</v>
      </c>
      <c r="AD17" s="2">
        <v>29110.09</v>
      </c>
      <c r="AE17" s="2">
        <v>25700.85</v>
      </c>
      <c r="AF17" s="1">
        <v>1</v>
      </c>
      <c r="AG17" s="1"/>
      <c r="AH17" s="1" t="s">
        <v>55</v>
      </c>
      <c r="AI17" s="1">
        <v>1</v>
      </c>
      <c r="AJ17" s="1"/>
      <c r="AK17" s="2">
        <v>1808.54</v>
      </c>
      <c r="AL17" s="2">
        <v>0</v>
      </c>
    </row>
    <row r="18" spans="1:38" x14ac:dyDescent="0.2">
      <c r="A18" t="str">
        <f>+VLOOKUP(TEXT(Tabla1[[#This Row],[Socio comercial]],"00000000"),'[1]Clientes PT'!$A:$G,7,0)</f>
        <v>Zona 1</v>
      </c>
      <c r="B18" t="str">
        <f>+VLOOKUP(TEXT(Tabla1[[#This Row],[Socio comercial]],"00000000"),'[1]Clientes PT'!$A:$G,6,0)</f>
        <v>JOSE PINTO (STIHL)</v>
      </c>
      <c r="C18" t="str">
        <f>+VLOOKUP(TEXT(Tabla1[[#This Row],[Socio comercial]],"00000000"),'[1]Clientes PT'!$A:$E,4,0)</f>
        <v>PT/62</v>
      </c>
      <c r="D18" t="str">
        <f>+VLOOKUP(TEXT(Tabla1[[#This Row],[Socio comercial]],"00000000"),'[1]Clientes PT'!$A:$E,5,0)</f>
        <v>Vila Real</v>
      </c>
      <c r="E18" s="1">
        <v>46620070</v>
      </c>
      <c r="F18" s="1" t="s">
        <v>82</v>
      </c>
      <c r="G18" s="1">
        <v>209130054</v>
      </c>
      <c r="H18" s="1">
        <v>2024122</v>
      </c>
      <c r="I18" s="2">
        <v>1533.47</v>
      </c>
      <c r="J18" s="1" t="s">
        <v>40</v>
      </c>
      <c r="K18" s="2">
        <v>79000</v>
      </c>
      <c r="L18" s="1" t="s">
        <v>40</v>
      </c>
      <c r="M18" s="1" t="s">
        <v>41</v>
      </c>
      <c r="N18" s="2">
        <v>111372.89</v>
      </c>
      <c r="O18" s="2">
        <v>31461.32</v>
      </c>
      <c r="P18" s="1" t="s">
        <v>39</v>
      </c>
      <c r="Q18" s="2">
        <v>115881.29</v>
      </c>
      <c r="R18" s="3">
        <v>146.69999999999999</v>
      </c>
      <c r="S18" s="1" t="s">
        <v>84</v>
      </c>
      <c r="T18" s="1">
        <v>2</v>
      </c>
      <c r="U18" s="1" t="s">
        <v>57</v>
      </c>
      <c r="V18" s="1" t="b">
        <v>1</v>
      </c>
      <c r="W18" s="1" t="b">
        <v>0</v>
      </c>
      <c r="X18" s="1" t="b">
        <v>0</v>
      </c>
      <c r="Y18" s="1" t="b">
        <v>1</v>
      </c>
      <c r="Z18" s="1" t="b">
        <v>0</v>
      </c>
      <c r="AA18" s="1" t="s">
        <v>58</v>
      </c>
      <c r="AB18" s="2">
        <v>29433.06</v>
      </c>
      <c r="AC18" s="2">
        <v>27128.89</v>
      </c>
      <c r="AD18" s="2">
        <v>29110.09</v>
      </c>
      <c r="AE18" s="2">
        <v>25700.85</v>
      </c>
      <c r="AF18" s="1">
        <v>1</v>
      </c>
      <c r="AG18" s="1"/>
      <c r="AH18" s="1" t="s">
        <v>55</v>
      </c>
      <c r="AI18" s="1">
        <v>1</v>
      </c>
      <c r="AJ18" s="1"/>
      <c r="AK18" s="2">
        <v>1808.54</v>
      </c>
      <c r="AL18" s="2">
        <v>0</v>
      </c>
    </row>
    <row r="19" spans="1:38" x14ac:dyDescent="0.2">
      <c r="A19" t="str">
        <f>+VLOOKUP(TEXT(Tabla1[[#This Row],[Socio comercial]],"00000000"),'[1]Clientes PT'!$A:$G,7,0)</f>
        <v>Zona 1</v>
      </c>
      <c r="B19" t="str">
        <f>+VLOOKUP(TEXT(Tabla1[[#This Row],[Socio comercial]],"00000000"),'[1]Clientes PT'!$A:$G,6,0)</f>
        <v>JOSE PINTO (STIHL)</v>
      </c>
      <c r="C19" t="str">
        <f>+VLOOKUP(TEXT(Tabla1[[#This Row],[Socio comercial]],"00000000"),'[1]Clientes PT'!$A:$E,4,0)</f>
        <v>PT/62</v>
      </c>
      <c r="D19" t="str">
        <f>+VLOOKUP(TEXT(Tabla1[[#This Row],[Socio comercial]],"00000000"),'[1]Clientes PT'!$A:$E,5,0)</f>
        <v>Vila Real</v>
      </c>
      <c r="E19" s="1">
        <v>46620070</v>
      </c>
      <c r="F19" s="1" t="s">
        <v>82</v>
      </c>
      <c r="G19" s="1">
        <v>209199268</v>
      </c>
      <c r="H19" s="1">
        <v>2024126</v>
      </c>
      <c r="I19" s="2">
        <v>1495.63</v>
      </c>
      <c r="J19" s="1" t="s">
        <v>40</v>
      </c>
      <c r="K19" s="2">
        <v>79000</v>
      </c>
      <c r="L19" s="1" t="s">
        <v>40</v>
      </c>
      <c r="M19" s="1" t="s">
        <v>41</v>
      </c>
      <c r="N19" s="2">
        <v>111372.89</v>
      </c>
      <c r="O19" s="2">
        <v>31461.32</v>
      </c>
      <c r="P19" s="1" t="s">
        <v>39</v>
      </c>
      <c r="Q19" s="2">
        <v>115881.29</v>
      </c>
      <c r="R19" s="3">
        <v>146.69999999999999</v>
      </c>
      <c r="S19" s="1" t="s">
        <v>85</v>
      </c>
      <c r="T19" s="1">
        <v>2</v>
      </c>
      <c r="U19" s="1" t="s">
        <v>57</v>
      </c>
      <c r="V19" s="1" t="b">
        <v>1</v>
      </c>
      <c r="W19" s="1" t="b">
        <v>0</v>
      </c>
      <c r="X19" s="1" t="b">
        <v>0</v>
      </c>
      <c r="Y19" s="1" t="b">
        <v>1</v>
      </c>
      <c r="Z19" s="1" t="b">
        <v>0</v>
      </c>
      <c r="AA19" s="1" t="s">
        <v>58</v>
      </c>
      <c r="AB19" s="2">
        <v>29433.06</v>
      </c>
      <c r="AC19" s="2">
        <v>27128.89</v>
      </c>
      <c r="AD19" s="2">
        <v>29110.09</v>
      </c>
      <c r="AE19" s="2">
        <v>25700.85</v>
      </c>
      <c r="AF19" s="1">
        <v>1</v>
      </c>
      <c r="AG19" s="1"/>
      <c r="AH19" s="1" t="s">
        <v>55</v>
      </c>
      <c r="AI19" s="1">
        <v>1</v>
      </c>
      <c r="AJ19" s="1"/>
      <c r="AK19" s="2">
        <v>1808.54</v>
      </c>
      <c r="AL19" s="2">
        <v>0</v>
      </c>
    </row>
    <row r="20" spans="1:38" x14ac:dyDescent="0.2">
      <c r="A20" t="str">
        <f>+VLOOKUP(TEXT(Tabla1[[#This Row],[Socio comercial]],"00000000"),'[1]Clientes PT'!$A:$G,7,0)</f>
        <v>Zona 1</v>
      </c>
      <c r="B20" t="str">
        <f>+VLOOKUP(TEXT(Tabla1[[#This Row],[Socio comercial]],"00000000"),'[1]Clientes PT'!$A:$G,6,0)</f>
        <v>JOSE PINTO (STIHL)</v>
      </c>
      <c r="C20" t="str">
        <f>+VLOOKUP(TEXT(Tabla1[[#This Row],[Socio comercial]],"00000000"),'[1]Clientes PT'!$A:$E,4,0)</f>
        <v>PT/62</v>
      </c>
      <c r="D20" t="str">
        <f>+VLOOKUP(TEXT(Tabla1[[#This Row],[Socio comercial]],"00000000"),'[1]Clientes PT'!$A:$E,5,0)</f>
        <v>Vila Real</v>
      </c>
      <c r="E20" s="1">
        <v>46620070</v>
      </c>
      <c r="F20" s="1" t="s">
        <v>82</v>
      </c>
      <c r="G20" s="1">
        <v>209312730</v>
      </c>
      <c r="H20" s="1">
        <v>2025006</v>
      </c>
      <c r="I20" s="2">
        <v>3629.34</v>
      </c>
      <c r="J20" s="1" t="s">
        <v>40</v>
      </c>
      <c r="K20" s="2">
        <v>79000</v>
      </c>
      <c r="L20" s="1" t="s">
        <v>40</v>
      </c>
      <c r="M20" s="1" t="s">
        <v>41</v>
      </c>
      <c r="N20" s="2">
        <v>111372.89</v>
      </c>
      <c r="O20" s="2">
        <v>31461.32</v>
      </c>
      <c r="P20" s="1" t="s">
        <v>39</v>
      </c>
      <c r="Q20" s="2">
        <v>115881.29</v>
      </c>
      <c r="R20" s="3">
        <v>146.69999999999999</v>
      </c>
      <c r="S20" s="1" t="s">
        <v>86</v>
      </c>
      <c r="T20" s="1">
        <v>2</v>
      </c>
      <c r="U20" s="1" t="s">
        <v>57</v>
      </c>
      <c r="V20" s="1" t="b">
        <v>1</v>
      </c>
      <c r="W20" s="1" t="b">
        <v>0</v>
      </c>
      <c r="X20" s="1" t="b">
        <v>0</v>
      </c>
      <c r="Y20" s="1" t="b">
        <v>1</v>
      </c>
      <c r="Z20" s="1" t="b">
        <v>0</v>
      </c>
      <c r="AA20" s="1" t="s">
        <v>58</v>
      </c>
      <c r="AB20" s="2">
        <v>29433.06</v>
      </c>
      <c r="AC20" s="2">
        <v>27128.89</v>
      </c>
      <c r="AD20" s="2">
        <v>29110.09</v>
      </c>
      <c r="AE20" s="2">
        <v>25700.85</v>
      </c>
      <c r="AF20" s="1">
        <v>1</v>
      </c>
      <c r="AG20" s="1"/>
      <c r="AH20" s="1" t="s">
        <v>55</v>
      </c>
      <c r="AI20" s="1">
        <v>1</v>
      </c>
      <c r="AJ20" s="1"/>
      <c r="AK20" s="2">
        <v>1808.54</v>
      </c>
      <c r="AL20" s="2">
        <v>0</v>
      </c>
    </row>
    <row r="21" spans="1:38" x14ac:dyDescent="0.2">
      <c r="A21" t="str">
        <f>+VLOOKUP(TEXT(Tabla1[[#This Row],[Socio comercial]],"00000000"),'[1]Clientes PT'!$A:$G,7,0)</f>
        <v>Zona 1</v>
      </c>
      <c r="B21" t="str">
        <f>+VLOOKUP(TEXT(Tabla1[[#This Row],[Socio comercial]],"00000000"),'[1]Clientes PT'!$A:$G,6,0)</f>
        <v>JOSE PINTO (STIHL)</v>
      </c>
      <c r="C21" t="str">
        <f>+VLOOKUP(TEXT(Tabla1[[#This Row],[Socio comercial]],"00000000"),'[1]Clientes PT'!$A:$E,4,0)</f>
        <v>PT/62</v>
      </c>
      <c r="D21" t="str">
        <f>+VLOOKUP(TEXT(Tabla1[[#This Row],[Socio comercial]],"00000000"),'[1]Clientes PT'!$A:$E,5,0)</f>
        <v>Vila Real</v>
      </c>
      <c r="E21" s="1">
        <v>46620080</v>
      </c>
      <c r="F21" s="1" t="s">
        <v>87</v>
      </c>
      <c r="G21" s="1">
        <v>209251397</v>
      </c>
      <c r="H21" s="1" t="s">
        <v>88</v>
      </c>
      <c r="I21" s="2">
        <v>8.42</v>
      </c>
      <c r="J21" s="1" t="s">
        <v>40</v>
      </c>
      <c r="K21" s="2">
        <v>39000</v>
      </c>
      <c r="L21" s="1" t="s">
        <v>40</v>
      </c>
      <c r="M21" s="1" t="s">
        <v>41</v>
      </c>
      <c r="N21" s="2">
        <v>3255.58</v>
      </c>
      <c r="O21" s="2">
        <v>10149.07</v>
      </c>
      <c r="P21" s="1" t="s">
        <v>39</v>
      </c>
      <c r="Q21" s="2">
        <v>7171.17</v>
      </c>
      <c r="R21" s="3">
        <v>18.399999999999999</v>
      </c>
      <c r="S21" s="1" t="s">
        <v>89</v>
      </c>
      <c r="T21" s="1">
        <v>2</v>
      </c>
      <c r="U21" s="1"/>
      <c r="V21" s="1" t="b">
        <v>0</v>
      </c>
      <c r="W21" s="1" t="b">
        <v>0</v>
      </c>
      <c r="X21" s="1" t="b">
        <v>0</v>
      </c>
      <c r="Y21" s="1" t="b">
        <v>1</v>
      </c>
      <c r="Z21" s="1" t="b">
        <v>0</v>
      </c>
      <c r="AA21" s="1"/>
      <c r="AB21" s="2">
        <v>12013.1</v>
      </c>
      <c r="AC21" s="2">
        <v>-8212.8700000000008</v>
      </c>
      <c r="AD21" s="2">
        <v>-600</v>
      </c>
      <c r="AE21" s="2">
        <v>55.35</v>
      </c>
      <c r="AF21" s="1">
        <v>1</v>
      </c>
      <c r="AG21" s="1"/>
      <c r="AH21" s="1" t="s">
        <v>55</v>
      </c>
      <c r="AI21" s="1">
        <v>1</v>
      </c>
      <c r="AJ21" s="1"/>
      <c r="AK21" s="2">
        <v>0</v>
      </c>
      <c r="AL21" s="2">
        <v>0</v>
      </c>
    </row>
    <row r="22" spans="1:38" x14ac:dyDescent="0.2">
      <c r="A22" t="str">
        <f>+VLOOKUP(TEXT(Tabla1[[#This Row],[Socio comercial]],"00000000"),'[1]Clientes PT'!$A:$G,7,0)</f>
        <v>Zona 1</v>
      </c>
      <c r="B22" t="str">
        <f>+VLOOKUP(TEXT(Tabla1[[#This Row],[Socio comercial]],"00000000"),'[1]Clientes PT'!$A:$G,6,0)</f>
        <v>JOSE PINTO (STIHL)</v>
      </c>
      <c r="C22" t="str">
        <f>+VLOOKUP(TEXT(Tabla1[[#This Row],[Socio comercial]],"00000000"),'[1]Clientes PT'!$A:$E,4,0)</f>
        <v>PT/62</v>
      </c>
      <c r="D22" t="str">
        <f>+VLOOKUP(TEXT(Tabla1[[#This Row],[Socio comercial]],"00000000"),'[1]Clientes PT'!$A:$E,5,0)</f>
        <v>Vila Real</v>
      </c>
      <c r="E22" s="1">
        <v>46620080</v>
      </c>
      <c r="F22" s="1" t="s">
        <v>87</v>
      </c>
      <c r="G22" s="1">
        <v>209296537</v>
      </c>
      <c r="H22" s="1" t="s">
        <v>90</v>
      </c>
      <c r="I22" s="2">
        <v>1526.72</v>
      </c>
      <c r="J22" s="1" t="s">
        <v>40</v>
      </c>
      <c r="K22" s="2">
        <v>39000</v>
      </c>
      <c r="L22" s="1" t="s">
        <v>40</v>
      </c>
      <c r="M22" s="1" t="s">
        <v>41</v>
      </c>
      <c r="N22" s="2">
        <v>3255.58</v>
      </c>
      <c r="O22" s="2">
        <v>10149.07</v>
      </c>
      <c r="P22" s="1" t="s">
        <v>39</v>
      </c>
      <c r="Q22" s="2">
        <v>7171.17</v>
      </c>
      <c r="R22" s="3">
        <v>18.399999999999999</v>
      </c>
      <c r="S22" s="1" t="s">
        <v>91</v>
      </c>
      <c r="T22" s="1">
        <v>2</v>
      </c>
      <c r="U22" s="1" t="s">
        <v>57</v>
      </c>
      <c r="V22" s="1" t="b">
        <v>0</v>
      </c>
      <c r="W22" s="1" t="b">
        <v>0</v>
      </c>
      <c r="X22" s="1" t="b">
        <v>0</v>
      </c>
      <c r="Y22" s="1" t="b">
        <v>1</v>
      </c>
      <c r="Z22" s="1" t="b">
        <v>0</v>
      </c>
      <c r="AA22" s="1" t="s">
        <v>58</v>
      </c>
      <c r="AB22" s="2">
        <v>12013.1</v>
      </c>
      <c r="AC22" s="2">
        <v>-8212.8700000000008</v>
      </c>
      <c r="AD22" s="2">
        <v>-600</v>
      </c>
      <c r="AE22" s="2">
        <v>55.35</v>
      </c>
      <c r="AF22" s="1">
        <v>1</v>
      </c>
      <c r="AG22" s="1"/>
      <c r="AH22" s="1" t="s">
        <v>55</v>
      </c>
      <c r="AI22" s="1">
        <v>1</v>
      </c>
      <c r="AJ22" s="1"/>
      <c r="AK22" s="2">
        <v>0</v>
      </c>
      <c r="AL22" s="2">
        <v>0</v>
      </c>
    </row>
    <row r="23" spans="1:38" x14ac:dyDescent="0.2">
      <c r="A23" t="str">
        <f>+VLOOKUP(TEXT(Tabla1[[#This Row],[Socio comercial]],"00000000"),'[1]Clientes PT'!$A:$G,7,0)</f>
        <v>Zona 1</v>
      </c>
      <c r="B23" t="str">
        <f>+VLOOKUP(TEXT(Tabla1[[#This Row],[Socio comercial]],"00000000"),'[1]Clientes PT'!$A:$G,6,0)</f>
        <v>JOSE PINTO (STIHL)</v>
      </c>
      <c r="C23" t="str">
        <f>+VLOOKUP(TEXT(Tabla1[[#This Row],[Socio comercial]],"00000000"),'[1]Clientes PT'!$A:$E,4,0)</f>
        <v>PT/62</v>
      </c>
      <c r="D23" t="str">
        <f>+VLOOKUP(TEXT(Tabla1[[#This Row],[Socio comercial]],"00000000"),'[1]Clientes PT'!$A:$E,5,0)</f>
        <v>Vila Real</v>
      </c>
      <c r="E23" s="1">
        <v>46620080</v>
      </c>
      <c r="F23" s="1" t="s">
        <v>87</v>
      </c>
      <c r="G23" s="1">
        <v>209305424</v>
      </c>
      <c r="H23" s="1" t="s">
        <v>92</v>
      </c>
      <c r="I23" s="2">
        <v>4613.13</v>
      </c>
      <c r="J23" s="1" t="s">
        <v>40</v>
      </c>
      <c r="K23" s="2">
        <v>39000</v>
      </c>
      <c r="L23" s="1" t="s">
        <v>40</v>
      </c>
      <c r="M23" s="1" t="s">
        <v>41</v>
      </c>
      <c r="N23" s="2">
        <v>3255.58</v>
      </c>
      <c r="O23" s="2">
        <v>10149.07</v>
      </c>
      <c r="P23" s="1" t="s">
        <v>39</v>
      </c>
      <c r="Q23" s="2">
        <v>7171.17</v>
      </c>
      <c r="R23" s="3">
        <v>18.399999999999999</v>
      </c>
      <c r="S23" s="1" t="s">
        <v>93</v>
      </c>
      <c r="T23" s="1">
        <v>2</v>
      </c>
      <c r="U23" s="1" t="s">
        <v>57</v>
      </c>
      <c r="V23" s="1" t="b">
        <v>0</v>
      </c>
      <c r="W23" s="1" t="b">
        <v>0</v>
      </c>
      <c r="X23" s="1" t="b">
        <v>0</v>
      </c>
      <c r="Y23" s="1" t="b">
        <v>1</v>
      </c>
      <c r="Z23" s="1" t="b">
        <v>0</v>
      </c>
      <c r="AA23" s="1" t="s">
        <v>58</v>
      </c>
      <c r="AB23" s="2">
        <v>12013.1</v>
      </c>
      <c r="AC23" s="2">
        <v>-8212.8700000000008</v>
      </c>
      <c r="AD23" s="2">
        <v>-600</v>
      </c>
      <c r="AE23" s="2">
        <v>55.35</v>
      </c>
      <c r="AF23" s="1">
        <v>1</v>
      </c>
      <c r="AG23" s="1"/>
      <c r="AH23" s="1" t="s">
        <v>55</v>
      </c>
      <c r="AI23" s="1">
        <v>1</v>
      </c>
      <c r="AJ23" s="1"/>
      <c r="AK23" s="2">
        <v>0</v>
      </c>
      <c r="AL23" s="2">
        <v>0</v>
      </c>
    </row>
    <row r="24" spans="1:38" x14ac:dyDescent="0.2">
      <c r="A24" t="str">
        <f>+VLOOKUP(TEXT(Tabla1[[#This Row],[Socio comercial]],"00000000"),'[1]Clientes PT'!$A:$G,7,0)</f>
        <v>Zona 1</v>
      </c>
      <c r="B24" t="str">
        <f>+VLOOKUP(TEXT(Tabla1[[#This Row],[Socio comercial]],"00000000"),'[1]Clientes PT'!$A:$G,6,0)</f>
        <v>JOSE PINTO (STIHL)</v>
      </c>
      <c r="C24" t="str">
        <f>+VLOOKUP(TEXT(Tabla1[[#This Row],[Socio comercial]],"00000000"),'[1]Clientes PT'!$A:$E,4,0)</f>
        <v>PT/62</v>
      </c>
      <c r="D24" t="str">
        <f>+VLOOKUP(TEXT(Tabla1[[#This Row],[Socio comercial]],"00000000"),'[1]Clientes PT'!$A:$E,5,0)</f>
        <v>Vila Real</v>
      </c>
      <c r="E24" s="1">
        <v>46620100</v>
      </c>
      <c r="F24" s="1" t="s">
        <v>94</v>
      </c>
      <c r="G24" s="1">
        <v>209312861</v>
      </c>
      <c r="H24" s="1">
        <v>44</v>
      </c>
      <c r="I24" s="2">
        <v>1885.14</v>
      </c>
      <c r="J24" s="1" t="s">
        <v>40</v>
      </c>
      <c r="K24" s="2">
        <v>13000</v>
      </c>
      <c r="L24" s="1" t="s">
        <v>40</v>
      </c>
      <c r="M24" s="1" t="s">
        <v>41</v>
      </c>
      <c r="N24" s="2">
        <v>4058.13</v>
      </c>
      <c r="O24" s="2">
        <v>1323.06</v>
      </c>
      <c r="P24" s="1" t="s">
        <v>39</v>
      </c>
      <c r="Q24" s="2">
        <v>5334.79</v>
      </c>
      <c r="R24" s="3">
        <v>41</v>
      </c>
      <c r="S24" s="1" t="s">
        <v>95</v>
      </c>
      <c r="T24" s="1">
        <v>2</v>
      </c>
      <c r="U24" s="1" t="s">
        <v>57</v>
      </c>
      <c r="V24" s="1" t="b">
        <v>0</v>
      </c>
      <c r="W24" s="1" t="b">
        <v>0</v>
      </c>
      <c r="X24" s="1" t="b">
        <v>0</v>
      </c>
      <c r="Y24" s="1" t="b">
        <v>1</v>
      </c>
      <c r="Z24" s="1" t="b">
        <v>0</v>
      </c>
      <c r="AA24" s="1" t="s">
        <v>58</v>
      </c>
      <c r="AB24" s="2">
        <v>4136.96</v>
      </c>
      <c r="AC24" s="2">
        <v>55.35</v>
      </c>
      <c r="AD24" s="2">
        <v>0</v>
      </c>
      <c r="AE24" s="2">
        <v>-134.18</v>
      </c>
      <c r="AF24" s="1">
        <v>1</v>
      </c>
      <c r="AG24" s="1"/>
      <c r="AH24" s="1" t="s">
        <v>55</v>
      </c>
      <c r="AI24" s="1">
        <v>1</v>
      </c>
      <c r="AJ24" s="1"/>
      <c r="AK24" s="2">
        <v>1235.27</v>
      </c>
      <c r="AL24" s="2">
        <v>0</v>
      </c>
    </row>
    <row r="25" spans="1:38" x14ac:dyDescent="0.2">
      <c r="A25" t="str">
        <f>+VLOOKUP(TEXT(Tabla1[[#This Row],[Socio comercial]],"00000000"),'[1]Clientes PT'!$A:$G,7,0)</f>
        <v>Zona 1</v>
      </c>
      <c r="B25" t="str">
        <f>+VLOOKUP(TEXT(Tabla1[[#This Row],[Socio comercial]],"00000000"),'[1]Clientes PT'!$A:$G,6,0)</f>
        <v>JOSE PINTO (STIHL)</v>
      </c>
      <c r="C25" t="str">
        <f>+VLOOKUP(TEXT(Tabla1[[#This Row],[Socio comercial]],"00000000"),'[1]Clientes PT'!$A:$E,4,0)</f>
        <v>PT/63</v>
      </c>
      <c r="D25" t="str">
        <f>+VLOOKUP(TEXT(Tabla1[[#This Row],[Socio comercial]],"00000000"),'[1]Clientes PT'!$A:$E,5,0)</f>
        <v>Braganҫa</v>
      </c>
      <c r="E25" s="1">
        <v>46630010</v>
      </c>
      <c r="F25" s="1" t="s">
        <v>96</v>
      </c>
      <c r="G25" s="1">
        <v>209295893</v>
      </c>
      <c r="H25" s="1" t="s">
        <v>97</v>
      </c>
      <c r="I25" s="2">
        <v>156.81</v>
      </c>
      <c r="J25" s="1" t="s">
        <v>40</v>
      </c>
      <c r="K25" s="2">
        <v>111000</v>
      </c>
      <c r="L25" s="1" t="s">
        <v>40</v>
      </c>
      <c r="M25" s="1" t="s">
        <v>41</v>
      </c>
      <c r="N25" s="2">
        <v>205782.91</v>
      </c>
      <c r="O25" s="2">
        <v>60752.68</v>
      </c>
      <c r="P25" s="1" t="s">
        <v>39</v>
      </c>
      <c r="Q25" s="2">
        <v>243594.88</v>
      </c>
      <c r="R25" s="3">
        <v>219.5</v>
      </c>
      <c r="S25" s="1" t="s">
        <v>98</v>
      </c>
      <c r="T25" s="1">
        <v>2</v>
      </c>
      <c r="U25" s="1"/>
      <c r="V25" s="1" t="b">
        <v>1</v>
      </c>
      <c r="W25" s="1" t="b">
        <v>0</v>
      </c>
      <c r="X25" s="1" t="b">
        <v>0</v>
      </c>
      <c r="Y25" s="1" t="b">
        <v>1</v>
      </c>
      <c r="Z25" s="1" t="b">
        <v>0</v>
      </c>
      <c r="AA25" s="1"/>
      <c r="AB25" s="2">
        <v>5471.69</v>
      </c>
      <c r="AC25" s="2">
        <v>2368.2800000000002</v>
      </c>
      <c r="AD25" s="2">
        <v>7749.58</v>
      </c>
      <c r="AE25" s="2">
        <v>190193.36</v>
      </c>
      <c r="AF25" s="1">
        <v>1</v>
      </c>
      <c r="AG25" s="1"/>
      <c r="AH25" s="1" t="s">
        <v>55</v>
      </c>
      <c r="AI25" s="1">
        <v>1</v>
      </c>
      <c r="AJ25" s="1"/>
      <c r="AK25" s="2">
        <v>10751.94</v>
      </c>
      <c r="AL25" s="2">
        <v>0</v>
      </c>
    </row>
    <row r="26" spans="1:38" x14ac:dyDescent="0.2">
      <c r="A26" t="str">
        <f>+VLOOKUP(TEXT(Tabla1[[#This Row],[Socio comercial]],"00000000"),'[1]Clientes PT'!$A:$G,7,0)</f>
        <v>Zona 1</v>
      </c>
      <c r="B26" t="str">
        <f>+VLOOKUP(TEXT(Tabla1[[#This Row],[Socio comercial]],"00000000"),'[1]Clientes PT'!$A:$G,6,0)</f>
        <v>JOSE PINTO (STIHL)</v>
      </c>
      <c r="C26" t="str">
        <f>+VLOOKUP(TEXT(Tabla1[[#This Row],[Socio comercial]],"00000000"),'[1]Clientes PT'!$A:$E,4,0)</f>
        <v>PT/63</v>
      </c>
      <c r="D26" t="str">
        <f>+VLOOKUP(TEXT(Tabla1[[#This Row],[Socio comercial]],"00000000"),'[1]Clientes PT'!$A:$E,5,0)</f>
        <v>Braganҫa</v>
      </c>
      <c r="E26" s="1">
        <v>46630010</v>
      </c>
      <c r="F26" s="1" t="s">
        <v>96</v>
      </c>
      <c r="G26" s="1">
        <v>209313158</v>
      </c>
      <c r="H26" s="1" t="s">
        <v>99</v>
      </c>
      <c r="I26" s="2">
        <v>22766.35</v>
      </c>
      <c r="J26" s="1" t="s">
        <v>40</v>
      </c>
      <c r="K26" s="2">
        <v>111000</v>
      </c>
      <c r="L26" s="1" t="s">
        <v>40</v>
      </c>
      <c r="M26" s="1" t="s">
        <v>41</v>
      </c>
      <c r="N26" s="2">
        <v>205782.91</v>
      </c>
      <c r="O26" s="2">
        <v>60752.68</v>
      </c>
      <c r="P26" s="1" t="s">
        <v>39</v>
      </c>
      <c r="Q26" s="2">
        <v>243594.88</v>
      </c>
      <c r="R26" s="3">
        <v>219.5</v>
      </c>
      <c r="S26" s="1" t="s">
        <v>100</v>
      </c>
      <c r="T26" s="1">
        <v>2</v>
      </c>
      <c r="U26" s="1" t="s">
        <v>57</v>
      </c>
      <c r="V26" s="1" t="b">
        <v>1</v>
      </c>
      <c r="W26" s="1" t="b">
        <v>0</v>
      </c>
      <c r="X26" s="1" t="b">
        <v>0</v>
      </c>
      <c r="Y26" s="1" t="b">
        <v>1</v>
      </c>
      <c r="Z26" s="1" t="b">
        <v>0</v>
      </c>
      <c r="AA26" s="1" t="s">
        <v>58</v>
      </c>
      <c r="AB26" s="2">
        <v>5471.69</v>
      </c>
      <c r="AC26" s="2">
        <v>2368.2800000000002</v>
      </c>
      <c r="AD26" s="2">
        <v>7749.58</v>
      </c>
      <c r="AE26" s="2">
        <v>190193.36</v>
      </c>
      <c r="AF26" s="1">
        <v>1</v>
      </c>
      <c r="AG26" s="1"/>
      <c r="AH26" s="1" t="s">
        <v>55</v>
      </c>
      <c r="AI26" s="1">
        <v>1</v>
      </c>
      <c r="AJ26" s="1"/>
      <c r="AK26" s="2">
        <v>10751.94</v>
      </c>
      <c r="AL26" s="2">
        <v>0</v>
      </c>
    </row>
    <row r="27" spans="1:38" x14ac:dyDescent="0.2">
      <c r="A27" t="str">
        <f>+VLOOKUP(TEXT(Tabla1[[#This Row],[Socio comercial]],"00000000"),'[1]Clientes PT'!$A:$G,7,0)</f>
        <v>Zona 1</v>
      </c>
      <c r="B27" t="str">
        <f>+VLOOKUP(TEXT(Tabla1[[#This Row],[Socio comercial]],"00000000"),'[1]Clientes PT'!$A:$G,6,0)</f>
        <v>JOSE PINTO (STIHL)</v>
      </c>
      <c r="C27" t="str">
        <f>+VLOOKUP(TEXT(Tabla1[[#This Row],[Socio comercial]],"00000000"),'[1]Clientes PT'!$A:$E,4,0)</f>
        <v>PT/63</v>
      </c>
      <c r="D27" t="str">
        <f>+VLOOKUP(TEXT(Tabla1[[#This Row],[Socio comercial]],"00000000"),'[1]Clientes PT'!$A:$E,5,0)</f>
        <v>Braganҫa</v>
      </c>
      <c r="E27" s="1">
        <v>46630020</v>
      </c>
      <c r="F27" s="1" t="s">
        <v>101</v>
      </c>
      <c r="G27" s="1">
        <v>209306470</v>
      </c>
      <c r="H27" s="12">
        <v>45689</v>
      </c>
      <c r="I27" s="2">
        <v>4693.74</v>
      </c>
      <c r="J27" s="1" t="s">
        <v>40</v>
      </c>
      <c r="K27" s="2">
        <v>33000</v>
      </c>
      <c r="L27" s="1" t="s">
        <v>40</v>
      </c>
      <c r="M27" s="1" t="s">
        <v>41</v>
      </c>
      <c r="N27" s="2">
        <v>11951.02</v>
      </c>
      <c r="O27" s="2">
        <v>17680.63</v>
      </c>
      <c r="P27" s="1" t="s">
        <v>39</v>
      </c>
      <c r="Q27" s="2">
        <v>23408.87</v>
      </c>
      <c r="R27" s="3">
        <v>70.900000000000006</v>
      </c>
      <c r="S27" s="1" t="s">
        <v>102</v>
      </c>
      <c r="T27" s="1">
        <v>2</v>
      </c>
      <c r="U27" s="1" t="s">
        <v>57</v>
      </c>
      <c r="V27" s="1" t="b">
        <v>0</v>
      </c>
      <c r="W27" s="1" t="b">
        <v>0</v>
      </c>
      <c r="X27" s="1" t="b">
        <v>0</v>
      </c>
      <c r="Y27" s="1" t="b">
        <v>1</v>
      </c>
      <c r="Z27" s="1" t="b">
        <v>0</v>
      </c>
      <c r="AA27" s="1" t="s">
        <v>58</v>
      </c>
      <c r="AB27" s="2">
        <v>7589.45</v>
      </c>
      <c r="AC27" s="2">
        <v>381.16</v>
      </c>
      <c r="AD27" s="2">
        <v>0</v>
      </c>
      <c r="AE27" s="2">
        <v>3980.41</v>
      </c>
      <c r="AF27" s="1">
        <v>1</v>
      </c>
      <c r="AG27" s="1"/>
      <c r="AH27" s="1" t="s">
        <v>55</v>
      </c>
      <c r="AI27" s="1">
        <v>1</v>
      </c>
      <c r="AJ27" s="1"/>
      <c r="AK27" s="2">
        <v>330.04</v>
      </c>
      <c r="AL27" s="2">
        <v>0</v>
      </c>
    </row>
    <row r="28" spans="1:38" x14ac:dyDescent="0.2">
      <c r="A28" t="str">
        <f>+VLOOKUP(TEXT(Tabla1[[#This Row],[Socio comercial]],"00000000"),'[1]Clientes PT'!$A:$G,7,0)</f>
        <v>Zona 1</v>
      </c>
      <c r="B28" t="str">
        <f>+VLOOKUP(TEXT(Tabla1[[#This Row],[Socio comercial]],"00000000"),'[1]Clientes PT'!$A:$G,6,0)</f>
        <v>JOSE PINTO (STIHL)</v>
      </c>
      <c r="C28" t="str">
        <f>+VLOOKUP(TEXT(Tabla1[[#This Row],[Socio comercial]],"00000000"),'[1]Clientes PT'!$A:$E,4,0)</f>
        <v>PT/63</v>
      </c>
      <c r="D28" t="str">
        <f>+VLOOKUP(TEXT(Tabla1[[#This Row],[Socio comercial]],"00000000"),'[1]Clientes PT'!$A:$E,5,0)</f>
        <v>Braganҫa</v>
      </c>
      <c r="E28" s="1">
        <v>46630050</v>
      </c>
      <c r="F28" s="1" t="s">
        <v>103</v>
      </c>
      <c r="G28" s="1">
        <v>209232008</v>
      </c>
      <c r="H28" s="1" t="s">
        <v>104</v>
      </c>
      <c r="I28" s="2">
        <v>11.36</v>
      </c>
      <c r="J28" s="1" t="s">
        <v>40</v>
      </c>
      <c r="K28" s="2">
        <v>27000</v>
      </c>
      <c r="L28" s="1" t="s">
        <v>40</v>
      </c>
      <c r="M28" s="1" t="s">
        <v>41</v>
      </c>
      <c r="N28" s="2">
        <v>71080.5</v>
      </c>
      <c r="O28" s="2">
        <v>33801.89</v>
      </c>
      <c r="P28" s="1" t="s">
        <v>39</v>
      </c>
      <c r="Q28" s="2">
        <v>76202.12</v>
      </c>
      <c r="R28" s="3">
        <v>282.2</v>
      </c>
      <c r="S28" s="1" t="s">
        <v>105</v>
      </c>
      <c r="T28" s="1">
        <v>2</v>
      </c>
      <c r="U28" s="1"/>
      <c r="V28" s="1" t="b">
        <v>1</v>
      </c>
      <c r="W28" s="1" t="b">
        <v>0</v>
      </c>
      <c r="X28" s="1" t="b">
        <v>0</v>
      </c>
      <c r="Y28" s="1" t="b">
        <v>1</v>
      </c>
      <c r="Z28" s="1" t="b">
        <v>0</v>
      </c>
      <c r="AA28" s="1"/>
      <c r="AB28" s="2">
        <v>7495.05</v>
      </c>
      <c r="AC28" s="2">
        <v>-1372.4</v>
      </c>
      <c r="AD28" s="2">
        <v>10323.459999999999</v>
      </c>
      <c r="AE28" s="2">
        <v>54634.39</v>
      </c>
      <c r="AF28" s="1">
        <v>2</v>
      </c>
      <c r="AG28" s="1"/>
      <c r="AH28" s="1" t="s">
        <v>55</v>
      </c>
      <c r="AI28" s="1">
        <v>1</v>
      </c>
      <c r="AJ28" s="1"/>
      <c r="AK28" s="2">
        <v>0</v>
      </c>
      <c r="AL28" s="2">
        <v>0</v>
      </c>
    </row>
    <row r="29" spans="1:38" x14ac:dyDescent="0.2">
      <c r="A29" t="str">
        <f>+VLOOKUP(TEXT(Tabla1[[#This Row],[Socio comercial]],"00000000"),'[1]Clientes PT'!$A:$G,7,0)</f>
        <v>Zona 1</v>
      </c>
      <c r="B29" t="str">
        <f>+VLOOKUP(TEXT(Tabla1[[#This Row],[Socio comercial]],"00000000"),'[1]Clientes PT'!$A:$G,6,0)</f>
        <v>JOSE PINTO (STIHL)</v>
      </c>
      <c r="C29" t="str">
        <f>+VLOOKUP(TEXT(Tabla1[[#This Row],[Socio comercial]],"00000000"),'[1]Clientes PT'!$A:$E,4,0)</f>
        <v>PT/63</v>
      </c>
      <c r="D29" t="str">
        <f>+VLOOKUP(TEXT(Tabla1[[#This Row],[Socio comercial]],"00000000"),'[1]Clientes PT'!$A:$E,5,0)</f>
        <v>Braganҫa</v>
      </c>
      <c r="E29" s="1">
        <v>46630050</v>
      </c>
      <c r="F29" s="1" t="s">
        <v>103</v>
      </c>
      <c r="G29" s="1">
        <v>209223899</v>
      </c>
      <c r="H29" s="1" t="s">
        <v>106</v>
      </c>
      <c r="I29" s="2">
        <v>3457.84</v>
      </c>
      <c r="J29" s="1" t="s">
        <v>40</v>
      </c>
      <c r="K29" s="2">
        <v>27000</v>
      </c>
      <c r="L29" s="1" t="s">
        <v>40</v>
      </c>
      <c r="M29" s="1" t="s">
        <v>41</v>
      </c>
      <c r="N29" s="2">
        <v>71080.5</v>
      </c>
      <c r="O29" s="2">
        <v>33801.89</v>
      </c>
      <c r="P29" s="1" t="s">
        <v>39</v>
      </c>
      <c r="Q29" s="2">
        <v>76202.12</v>
      </c>
      <c r="R29" s="3">
        <v>282.2</v>
      </c>
      <c r="S29" s="1" t="s">
        <v>107</v>
      </c>
      <c r="T29" s="1">
        <v>2</v>
      </c>
      <c r="U29" s="1" t="s">
        <v>53</v>
      </c>
      <c r="V29" s="1" t="b">
        <v>1</v>
      </c>
      <c r="W29" s="1" t="b">
        <v>0</v>
      </c>
      <c r="X29" s="1" t="b">
        <v>0</v>
      </c>
      <c r="Y29" s="1" t="b">
        <v>1</v>
      </c>
      <c r="Z29" s="1" t="b">
        <v>0</v>
      </c>
      <c r="AA29" s="1" t="s">
        <v>54</v>
      </c>
      <c r="AB29" s="2">
        <v>7495.05</v>
      </c>
      <c r="AC29" s="2">
        <v>-1372.4</v>
      </c>
      <c r="AD29" s="2">
        <v>10323.459999999999</v>
      </c>
      <c r="AE29" s="2">
        <v>54634.39</v>
      </c>
      <c r="AF29" s="1">
        <v>2</v>
      </c>
      <c r="AG29" s="1"/>
      <c r="AH29" s="1" t="s">
        <v>55</v>
      </c>
      <c r="AI29" s="1">
        <v>1</v>
      </c>
      <c r="AJ29" s="1"/>
      <c r="AK29" s="2">
        <v>0</v>
      </c>
      <c r="AL29" s="2">
        <v>0</v>
      </c>
    </row>
    <row r="30" spans="1:38" x14ac:dyDescent="0.2">
      <c r="A30" t="str">
        <f>+VLOOKUP(TEXT(Tabla1[[#This Row],[Socio comercial]],"00000000"),'[1]Clientes PT'!$A:$G,7,0)</f>
        <v>Zona 1</v>
      </c>
      <c r="B30" t="str">
        <f>+VLOOKUP(TEXT(Tabla1[[#This Row],[Socio comercial]],"00000000"),'[1]Clientes PT'!$A:$G,6,0)</f>
        <v>JOSE PINTO (STIHL)</v>
      </c>
      <c r="C30" t="str">
        <f>+VLOOKUP(TEXT(Tabla1[[#This Row],[Socio comercial]],"00000000"),'[1]Clientes PT'!$A:$E,4,0)</f>
        <v>PT/63</v>
      </c>
      <c r="D30" t="str">
        <f>+VLOOKUP(TEXT(Tabla1[[#This Row],[Socio comercial]],"00000000"),'[1]Clientes PT'!$A:$E,5,0)</f>
        <v>Braganҫa</v>
      </c>
      <c r="E30" s="1">
        <v>46630050</v>
      </c>
      <c r="F30" s="1" t="s">
        <v>103</v>
      </c>
      <c r="G30" s="1">
        <v>209299033</v>
      </c>
      <c r="H30" s="1" t="s">
        <v>108</v>
      </c>
      <c r="I30" s="2">
        <v>1961.32</v>
      </c>
      <c r="J30" s="1" t="s">
        <v>40</v>
      </c>
      <c r="K30" s="2">
        <v>27000</v>
      </c>
      <c r="L30" s="1" t="s">
        <v>40</v>
      </c>
      <c r="M30" s="1" t="s">
        <v>41</v>
      </c>
      <c r="N30" s="2">
        <v>71080.5</v>
      </c>
      <c r="O30" s="2">
        <v>33801.89</v>
      </c>
      <c r="P30" s="1" t="s">
        <v>39</v>
      </c>
      <c r="Q30" s="2">
        <v>76202.12</v>
      </c>
      <c r="R30" s="3">
        <v>282.2</v>
      </c>
      <c r="S30" s="1" t="s">
        <v>109</v>
      </c>
      <c r="T30" s="1">
        <v>2</v>
      </c>
      <c r="U30" s="1" t="s">
        <v>57</v>
      </c>
      <c r="V30" s="1" t="b">
        <v>1</v>
      </c>
      <c r="W30" s="1" t="b">
        <v>0</v>
      </c>
      <c r="X30" s="1" t="b">
        <v>0</v>
      </c>
      <c r="Y30" s="1" t="b">
        <v>1</v>
      </c>
      <c r="Z30" s="1" t="b">
        <v>0</v>
      </c>
      <c r="AA30" s="1" t="s">
        <v>58</v>
      </c>
      <c r="AB30" s="2">
        <v>7495.05</v>
      </c>
      <c r="AC30" s="2">
        <v>-1372.4</v>
      </c>
      <c r="AD30" s="2">
        <v>10323.459999999999</v>
      </c>
      <c r="AE30" s="2">
        <v>54634.39</v>
      </c>
      <c r="AF30" s="1">
        <v>2</v>
      </c>
      <c r="AG30" s="1"/>
      <c r="AH30" s="1" t="s">
        <v>55</v>
      </c>
      <c r="AI30" s="1">
        <v>1</v>
      </c>
      <c r="AJ30" s="1"/>
      <c r="AK30" s="2">
        <v>0</v>
      </c>
      <c r="AL30" s="2">
        <v>0</v>
      </c>
    </row>
    <row r="31" spans="1:38" x14ac:dyDescent="0.2">
      <c r="A31" t="str">
        <f>+VLOOKUP(TEXT(Tabla1[[#This Row],[Socio comercial]],"00000000"),'[1]Clientes PT'!$A:$G,7,0)</f>
        <v>Zona 1</v>
      </c>
      <c r="B31" t="str">
        <f>+VLOOKUP(TEXT(Tabla1[[#This Row],[Socio comercial]],"00000000"),'[1]Clientes PT'!$A:$G,6,0)</f>
        <v>JOSE PINTO (STIHL)</v>
      </c>
      <c r="C31" t="str">
        <f>+VLOOKUP(TEXT(Tabla1[[#This Row],[Socio comercial]],"00000000"),'[1]Clientes PT'!$A:$E,4,0)</f>
        <v>PT/63</v>
      </c>
      <c r="D31" t="str">
        <f>+VLOOKUP(TEXT(Tabla1[[#This Row],[Socio comercial]],"00000000"),'[1]Clientes PT'!$A:$E,5,0)</f>
        <v>Braganҫa</v>
      </c>
      <c r="E31" s="1">
        <v>46630060</v>
      </c>
      <c r="F31" s="1" t="s">
        <v>110</v>
      </c>
      <c r="G31" s="1">
        <v>209161375</v>
      </c>
      <c r="H31" s="1">
        <v>9122024</v>
      </c>
      <c r="I31" s="2">
        <v>309.85000000000002</v>
      </c>
      <c r="J31" s="1" t="s">
        <v>40</v>
      </c>
      <c r="K31" s="2">
        <v>133000</v>
      </c>
      <c r="L31" s="1" t="s">
        <v>40</v>
      </c>
      <c r="M31" s="1" t="s">
        <v>41</v>
      </c>
      <c r="N31" s="2">
        <v>420653.67</v>
      </c>
      <c r="O31" s="2">
        <v>40421.26</v>
      </c>
      <c r="P31" s="1" t="s">
        <v>39</v>
      </c>
      <c r="Q31" s="2">
        <v>447586.05</v>
      </c>
      <c r="R31" s="3">
        <v>336.5</v>
      </c>
      <c r="S31" s="1" t="s">
        <v>111</v>
      </c>
      <c r="T31" s="1">
        <v>2</v>
      </c>
      <c r="U31" s="1"/>
      <c r="V31" s="1" t="b">
        <v>1</v>
      </c>
      <c r="W31" s="1" t="b">
        <v>0</v>
      </c>
      <c r="X31" s="1" t="b">
        <v>0</v>
      </c>
      <c r="Y31" s="1" t="b">
        <v>1</v>
      </c>
      <c r="Z31" s="1" t="b">
        <v>0</v>
      </c>
      <c r="AA31" s="1"/>
      <c r="AB31" s="2">
        <v>6031.55</v>
      </c>
      <c r="AC31" s="2">
        <v>19448.03</v>
      </c>
      <c r="AD31" s="2">
        <v>13917.89</v>
      </c>
      <c r="AE31" s="2">
        <v>381256.2</v>
      </c>
      <c r="AF31" s="1">
        <v>1</v>
      </c>
      <c r="AG31" s="1"/>
      <c r="AH31" s="1" t="s">
        <v>55</v>
      </c>
      <c r="AI31" s="1">
        <v>1</v>
      </c>
      <c r="AJ31" s="1"/>
      <c r="AK31" s="2">
        <v>0</v>
      </c>
      <c r="AL31" s="2">
        <v>0</v>
      </c>
    </row>
    <row r="32" spans="1:38" x14ac:dyDescent="0.2">
      <c r="A32" t="str">
        <f>+VLOOKUP(TEXT(Tabla1[[#This Row],[Socio comercial]],"00000000"),'[1]Clientes PT'!$A:$G,7,0)</f>
        <v>Zona 1</v>
      </c>
      <c r="B32" t="str">
        <f>+VLOOKUP(TEXT(Tabla1[[#This Row],[Socio comercial]],"00000000"),'[1]Clientes PT'!$A:$G,6,0)</f>
        <v>JOSE PINTO (STIHL)</v>
      </c>
      <c r="C32" t="str">
        <f>+VLOOKUP(TEXT(Tabla1[[#This Row],[Socio comercial]],"00000000"),'[1]Clientes PT'!$A:$E,4,0)</f>
        <v>PT/63</v>
      </c>
      <c r="D32" t="str">
        <f>+VLOOKUP(TEXT(Tabla1[[#This Row],[Socio comercial]],"00000000"),'[1]Clientes PT'!$A:$E,5,0)</f>
        <v>Braganҫa</v>
      </c>
      <c r="E32" s="1">
        <v>46630060</v>
      </c>
      <c r="F32" s="1" t="s">
        <v>110</v>
      </c>
      <c r="G32" s="1">
        <v>209317957</v>
      </c>
      <c r="H32" s="1" t="s">
        <v>112</v>
      </c>
      <c r="I32" s="2">
        <v>27327.87</v>
      </c>
      <c r="J32" s="1" t="s">
        <v>40</v>
      </c>
      <c r="K32" s="2">
        <v>133000</v>
      </c>
      <c r="L32" s="1" t="s">
        <v>40</v>
      </c>
      <c r="M32" s="1" t="s">
        <v>41</v>
      </c>
      <c r="N32" s="2">
        <v>420653.67</v>
      </c>
      <c r="O32" s="2">
        <v>40421.26</v>
      </c>
      <c r="P32" s="1" t="s">
        <v>39</v>
      </c>
      <c r="Q32" s="2">
        <v>447586.05</v>
      </c>
      <c r="R32" s="3">
        <v>336.5</v>
      </c>
      <c r="S32" s="1" t="s">
        <v>113</v>
      </c>
      <c r="T32" s="1">
        <v>2</v>
      </c>
      <c r="U32" s="1" t="s">
        <v>57</v>
      </c>
      <c r="V32" s="1" t="b">
        <v>1</v>
      </c>
      <c r="W32" s="1" t="b">
        <v>0</v>
      </c>
      <c r="X32" s="1" t="b">
        <v>0</v>
      </c>
      <c r="Y32" s="1" t="b">
        <v>1</v>
      </c>
      <c r="Z32" s="1" t="b">
        <v>0</v>
      </c>
      <c r="AA32" s="1" t="s">
        <v>58</v>
      </c>
      <c r="AB32" s="2">
        <v>6031.55</v>
      </c>
      <c r="AC32" s="2">
        <v>19448.03</v>
      </c>
      <c r="AD32" s="2">
        <v>13917.89</v>
      </c>
      <c r="AE32" s="2">
        <v>381256.2</v>
      </c>
      <c r="AF32" s="1">
        <v>1</v>
      </c>
      <c r="AG32" s="1"/>
      <c r="AH32" s="1" t="s">
        <v>55</v>
      </c>
      <c r="AI32" s="1">
        <v>1</v>
      </c>
      <c r="AJ32" s="1"/>
      <c r="AK32" s="2">
        <v>0</v>
      </c>
      <c r="AL32" s="2">
        <v>0</v>
      </c>
    </row>
    <row r="33" spans="1:38" x14ac:dyDescent="0.2">
      <c r="A33" t="str">
        <f>+VLOOKUP(TEXT(Tabla1[[#This Row],[Socio comercial]],"00000000"),'[1]Clientes PT'!$A:$G,7,0)</f>
        <v>Zona 1</v>
      </c>
      <c r="B33" t="str">
        <f>+VLOOKUP(TEXT(Tabla1[[#This Row],[Socio comercial]],"00000000"),'[1]Clientes PT'!$A:$G,6,0)</f>
        <v>JOSE PINTO (STIHL)</v>
      </c>
      <c r="C33" t="str">
        <f>+VLOOKUP(TEXT(Tabla1[[#This Row],[Socio comercial]],"00000000"),'[1]Clientes PT'!$A:$E,4,0)</f>
        <v>PT/63</v>
      </c>
      <c r="D33" t="str">
        <f>+VLOOKUP(TEXT(Tabla1[[#This Row],[Socio comercial]],"00000000"),'[1]Clientes PT'!$A:$E,5,0)</f>
        <v>Braganҫa</v>
      </c>
      <c r="E33" s="1">
        <v>46630060</v>
      </c>
      <c r="F33" s="1" t="s">
        <v>110</v>
      </c>
      <c r="G33" s="1">
        <v>209266084</v>
      </c>
      <c r="H33" s="1">
        <v>8012024</v>
      </c>
      <c r="I33" s="2">
        <v>6947.1</v>
      </c>
      <c r="J33" s="1" t="s">
        <v>40</v>
      </c>
      <c r="K33" s="2">
        <v>133000</v>
      </c>
      <c r="L33" s="1" t="s">
        <v>40</v>
      </c>
      <c r="M33" s="1" t="s">
        <v>41</v>
      </c>
      <c r="N33" s="2">
        <v>420653.67</v>
      </c>
      <c r="O33" s="2">
        <v>40421.26</v>
      </c>
      <c r="P33" s="1" t="s">
        <v>39</v>
      </c>
      <c r="Q33" s="2">
        <v>447586.05</v>
      </c>
      <c r="R33" s="3">
        <v>336.5</v>
      </c>
      <c r="S33" s="1" t="s">
        <v>114</v>
      </c>
      <c r="T33" s="1">
        <v>2</v>
      </c>
      <c r="U33" s="1" t="s">
        <v>57</v>
      </c>
      <c r="V33" s="1" t="b">
        <v>1</v>
      </c>
      <c r="W33" s="1" t="b">
        <v>0</v>
      </c>
      <c r="X33" s="1" t="b">
        <v>0</v>
      </c>
      <c r="Y33" s="1" t="b">
        <v>1</v>
      </c>
      <c r="Z33" s="1" t="b">
        <v>0</v>
      </c>
      <c r="AA33" s="1" t="s">
        <v>58</v>
      </c>
      <c r="AB33" s="2">
        <v>6031.55</v>
      </c>
      <c r="AC33" s="2">
        <v>19448.03</v>
      </c>
      <c r="AD33" s="2">
        <v>13917.89</v>
      </c>
      <c r="AE33" s="2">
        <v>381256.2</v>
      </c>
      <c r="AF33" s="1">
        <v>1</v>
      </c>
      <c r="AG33" s="1"/>
      <c r="AH33" s="1" t="s">
        <v>55</v>
      </c>
      <c r="AI33" s="1">
        <v>1</v>
      </c>
      <c r="AJ33" s="1"/>
      <c r="AK33" s="2">
        <v>0</v>
      </c>
      <c r="AL33" s="2">
        <v>0</v>
      </c>
    </row>
    <row r="34" spans="1:38" x14ac:dyDescent="0.2">
      <c r="A34" t="str">
        <f>+VLOOKUP(TEXT(Tabla1[[#This Row],[Socio comercial]],"00000000"),'[1]Clientes PT'!$A:$G,7,0)</f>
        <v>Zona 1</v>
      </c>
      <c r="B34" t="str">
        <f>+VLOOKUP(TEXT(Tabla1[[#This Row],[Socio comercial]],"00000000"),'[1]Clientes PT'!$A:$G,6,0)</f>
        <v>JOSE PINTO (STIHL)</v>
      </c>
      <c r="C34" t="str">
        <f>+VLOOKUP(TEXT(Tabla1[[#This Row],[Socio comercial]],"00000000"),'[1]Clientes PT'!$A:$E,4,0)</f>
        <v>PT/63</v>
      </c>
      <c r="D34" t="str">
        <f>+VLOOKUP(TEXT(Tabla1[[#This Row],[Socio comercial]],"00000000"),'[1]Clientes PT'!$A:$E,5,0)</f>
        <v>Braganҫa</v>
      </c>
      <c r="E34" s="1">
        <v>46630130</v>
      </c>
      <c r="F34" s="1" t="s">
        <v>115</v>
      </c>
      <c r="G34" s="1">
        <v>209312866</v>
      </c>
      <c r="H34" s="1">
        <v>2</v>
      </c>
      <c r="I34" s="2">
        <v>5833.17</v>
      </c>
      <c r="J34" s="1" t="s">
        <v>40</v>
      </c>
      <c r="K34" s="2">
        <v>50000</v>
      </c>
      <c r="L34" s="1" t="s">
        <v>40</v>
      </c>
      <c r="M34" s="1" t="s">
        <v>41</v>
      </c>
      <c r="N34" s="2">
        <v>63767.97</v>
      </c>
      <c r="O34" s="2">
        <v>5504.53</v>
      </c>
      <c r="P34" s="1" t="s">
        <v>39</v>
      </c>
      <c r="Q34" s="2">
        <v>66552.600000000006</v>
      </c>
      <c r="R34" s="3">
        <v>133.1</v>
      </c>
      <c r="S34" s="1" t="s">
        <v>116</v>
      </c>
      <c r="T34" s="1">
        <v>2</v>
      </c>
      <c r="U34" s="1" t="s">
        <v>57</v>
      </c>
      <c r="V34" s="1" t="b">
        <v>1</v>
      </c>
      <c r="W34" s="1" t="b">
        <v>0</v>
      </c>
      <c r="X34" s="1" t="b">
        <v>0</v>
      </c>
      <c r="Y34" s="1" t="b">
        <v>1</v>
      </c>
      <c r="Z34" s="1" t="b">
        <v>0</v>
      </c>
      <c r="AA34" s="1" t="s">
        <v>58</v>
      </c>
      <c r="AB34" s="2">
        <v>10328.82</v>
      </c>
      <c r="AC34" s="2">
        <v>11647.22</v>
      </c>
      <c r="AD34" s="2">
        <v>19421.82</v>
      </c>
      <c r="AE34" s="2">
        <v>22370.11</v>
      </c>
      <c r="AF34" s="1">
        <v>1</v>
      </c>
      <c r="AG34" s="1"/>
      <c r="AH34" s="1" t="s">
        <v>55</v>
      </c>
      <c r="AI34" s="1">
        <v>1</v>
      </c>
      <c r="AJ34" s="1"/>
      <c r="AK34" s="2">
        <v>1186.58</v>
      </c>
      <c r="AL34" s="2">
        <v>0</v>
      </c>
    </row>
    <row r="35" spans="1:38" x14ac:dyDescent="0.2">
      <c r="A35" t="str">
        <f>+VLOOKUP(TEXT(Tabla1[[#This Row],[Socio comercial]],"00000000"),'[1]Clientes PT'!$A:$G,7,0)</f>
        <v>Zona 1</v>
      </c>
      <c r="B35" t="str">
        <f>+VLOOKUP(TEXT(Tabla1[[#This Row],[Socio comercial]],"00000000"),'[1]Clientes PT'!$A:$G,6,0)</f>
        <v>JOSE PINTO (STIHL)</v>
      </c>
      <c r="C35" t="str">
        <f>+VLOOKUP(TEXT(Tabla1[[#This Row],[Socio comercial]],"00000000"),'[1]Clientes PT'!$A:$E,4,0)</f>
        <v>PT/64</v>
      </c>
      <c r="D35" t="str">
        <f>+VLOOKUP(TEXT(Tabla1[[#This Row],[Socio comercial]],"00000000"),'[1]Clientes PT'!$A:$E,5,0)</f>
        <v>Porto</v>
      </c>
      <c r="E35" s="1">
        <v>46640050</v>
      </c>
      <c r="F35" s="1" t="s">
        <v>117</v>
      </c>
      <c r="G35" s="1">
        <v>209222949</v>
      </c>
      <c r="H35" s="1" t="s">
        <v>118</v>
      </c>
      <c r="I35" s="2">
        <v>242.61</v>
      </c>
      <c r="J35" s="1" t="s">
        <v>40</v>
      </c>
      <c r="K35" s="2">
        <v>16000</v>
      </c>
      <c r="L35" s="1" t="s">
        <v>40</v>
      </c>
      <c r="M35" s="1" t="s">
        <v>41</v>
      </c>
      <c r="N35" s="2">
        <v>11399.74</v>
      </c>
      <c r="O35" s="2">
        <v>20.86</v>
      </c>
      <c r="P35" s="1" t="s">
        <v>39</v>
      </c>
      <c r="Q35" s="2">
        <v>11420.6</v>
      </c>
      <c r="R35" s="3">
        <v>71.400000000000006</v>
      </c>
      <c r="S35" s="1" t="s">
        <v>119</v>
      </c>
      <c r="T35" s="1">
        <v>2</v>
      </c>
      <c r="U35" s="1"/>
      <c r="V35" s="1" t="b">
        <v>0</v>
      </c>
      <c r="W35" s="1" t="b">
        <v>0</v>
      </c>
      <c r="X35" s="1" t="b">
        <v>0</v>
      </c>
      <c r="Y35" s="1" t="b">
        <v>1</v>
      </c>
      <c r="Z35" s="1" t="b">
        <v>0</v>
      </c>
      <c r="AA35" s="1"/>
      <c r="AB35" s="2">
        <v>-266.08999999999997</v>
      </c>
      <c r="AC35" s="2">
        <v>10601.82</v>
      </c>
      <c r="AD35" s="2">
        <v>953.31</v>
      </c>
      <c r="AE35" s="2">
        <v>110.7</v>
      </c>
      <c r="AF35" s="1">
        <v>1</v>
      </c>
      <c r="AG35" s="1"/>
      <c r="AH35" s="1" t="s">
        <v>55</v>
      </c>
      <c r="AI35" s="1">
        <v>1</v>
      </c>
      <c r="AJ35" s="1"/>
      <c r="AK35" s="2">
        <v>0</v>
      </c>
      <c r="AL35" s="2">
        <v>0</v>
      </c>
    </row>
    <row r="36" spans="1:38" x14ac:dyDescent="0.2">
      <c r="A36" t="str">
        <f>+VLOOKUP(TEXT(Tabla1[[#This Row],[Socio comercial]],"00000000"),'[1]Clientes PT'!$A:$G,7,0)</f>
        <v>Zona 1</v>
      </c>
      <c r="B36" t="str">
        <f>+VLOOKUP(TEXT(Tabla1[[#This Row],[Socio comercial]],"00000000"),'[1]Clientes PT'!$A:$G,6,0)</f>
        <v>JOSE PINTO (STIHL)</v>
      </c>
      <c r="C36" t="str">
        <f>+VLOOKUP(TEXT(Tabla1[[#This Row],[Socio comercial]],"00000000"),'[1]Clientes PT'!$A:$E,4,0)</f>
        <v>PT/64</v>
      </c>
      <c r="D36" t="str">
        <f>+VLOOKUP(TEXT(Tabla1[[#This Row],[Socio comercial]],"00000000"),'[1]Clientes PT'!$A:$E,5,0)</f>
        <v>Porto</v>
      </c>
      <c r="E36" s="1">
        <v>46640050</v>
      </c>
      <c r="F36" s="1" t="s">
        <v>117</v>
      </c>
      <c r="G36" s="1">
        <v>209250343</v>
      </c>
      <c r="H36" s="10">
        <v>45809</v>
      </c>
      <c r="I36" s="2">
        <v>119.81</v>
      </c>
      <c r="J36" s="1" t="s">
        <v>40</v>
      </c>
      <c r="K36" s="2">
        <v>16000</v>
      </c>
      <c r="L36" s="1" t="s">
        <v>40</v>
      </c>
      <c r="M36" s="1" t="s">
        <v>41</v>
      </c>
      <c r="N36" s="2">
        <v>11399.74</v>
      </c>
      <c r="O36" s="2">
        <v>20.86</v>
      </c>
      <c r="P36" s="1" t="s">
        <v>39</v>
      </c>
      <c r="Q36" s="2">
        <v>11420.6</v>
      </c>
      <c r="R36" s="3">
        <v>71.400000000000006</v>
      </c>
      <c r="S36" s="1" t="s">
        <v>120</v>
      </c>
      <c r="T36" s="1">
        <v>2</v>
      </c>
      <c r="U36" s="1"/>
      <c r="V36" s="1" t="b">
        <v>0</v>
      </c>
      <c r="W36" s="1" t="b">
        <v>0</v>
      </c>
      <c r="X36" s="1" t="b">
        <v>0</v>
      </c>
      <c r="Y36" s="1" t="b">
        <v>1</v>
      </c>
      <c r="Z36" s="1" t="b">
        <v>0</v>
      </c>
      <c r="AA36" s="1"/>
      <c r="AB36" s="2">
        <v>-266.08999999999997</v>
      </c>
      <c r="AC36" s="2">
        <v>10601.82</v>
      </c>
      <c r="AD36" s="2">
        <v>953.31</v>
      </c>
      <c r="AE36" s="2">
        <v>110.7</v>
      </c>
      <c r="AF36" s="1">
        <v>1</v>
      </c>
      <c r="AG36" s="1"/>
      <c r="AH36" s="1" t="s">
        <v>55</v>
      </c>
      <c r="AI36" s="1">
        <v>1</v>
      </c>
      <c r="AJ36" s="1"/>
      <c r="AK36" s="2">
        <v>0</v>
      </c>
      <c r="AL36" s="2">
        <v>0</v>
      </c>
    </row>
    <row r="37" spans="1:38" x14ac:dyDescent="0.2">
      <c r="A37" t="str">
        <f>+VLOOKUP(TEXT(Tabla1[[#This Row],[Socio comercial]],"00000000"),'[1]Clientes PT'!$A:$G,7,0)</f>
        <v>Zona 1</v>
      </c>
      <c r="B37" t="str">
        <f>+VLOOKUP(TEXT(Tabla1[[#This Row],[Socio comercial]],"00000000"),'[1]Clientes PT'!$A:$G,6,0)</f>
        <v>JOSE PINTO (STIHL)</v>
      </c>
      <c r="C37" t="str">
        <f>+VLOOKUP(TEXT(Tabla1[[#This Row],[Socio comercial]],"00000000"),'[1]Clientes PT'!$A:$E,4,0)</f>
        <v>PT/64</v>
      </c>
      <c r="D37" t="str">
        <f>+VLOOKUP(TEXT(Tabla1[[#This Row],[Socio comercial]],"00000000"),'[1]Clientes PT'!$A:$E,5,0)</f>
        <v>Porto</v>
      </c>
      <c r="E37" s="1">
        <v>46640050</v>
      </c>
      <c r="F37" s="1" t="s">
        <v>117</v>
      </c>
      <c r="G37" s="1">
        <v>209305432</v>
      </c>
      <c r="H37" s="1" t="s">
        <v>121</v>
      </c>
      <c r="I37" s="2">
        <v>2641.1</v>
      </c>
      <c r="J37" s="1" t="s">
        <v>40</v>
      </c>
      <c r="K37" s="2">
        <v>16000</v>
      </c>
      <c r="L37" s="1" t="s">
        <v>40</v>
      </c>
      <c r="M37" s="1" t="s">
        <v>41</v>
      </c>
      <c r="N37" s="2">
        <v>11399.74</v>
      </c>
      <c r="O37" s="2">
        <v>20.86</v>
      </c>
      <c r="P37" s="1" t="s">
        <v>39</v>
      </c>
      <c r="Q37" s="2">
        <v>11420.6</v>
      </c>
      <c r="R37" s="3">
        <v>71.400000000000006</v>
      </c>
      <c r="S37" s="1" t="s">
        <v>122</v>
      </c>
      <c r="T37" s="1">
        <v>2</v>
      </c>
      <c r="U37" s="1"/>
      <c r="V37" s="1" t="b">
        <v>0</v>
      </c>
      <c r="W37" s="1" t="b">
        <v>0</v>
      </c>
      <c r="X37" s="1" t="b">
        <v>0</v>
      </c>
      <c r="Y37" s="1" t="b">
        <v>1</v>
      </c>
      <c r="Z37" s="1" t="b">
        <v>0</v>
      </c>
      <c r="AA37" s="1"/>
      <c r="AB37" s="2">
        <v>-266.08999999999997</v>
      </c>
      <c r="AC37" s="2">
        <v>10601.82</v>
      </c>
      <c r="AD37" s="2">
        <v>953.31</v>
      </c>
      <c r="AE37" s="2">
        <v>110.7</v>
      </c>
      <c r="AF37" s="1">
        <v>1</v>
      </c>
      <c r="AG37" s="1"/>
      <c r="AH37" s="1" t="s">
        <v>55</v>
      </c>
      <c r="AI37" s="1">
        <v>1</v>
      </c>
      <c r="AJ37" s="1"/>
      <c r="AK37" s="2">
        <v>0</v>
      </c>
      <c r="AL37" s="2">
        <v>0</v>
      </c>
    </row>
    <row r="38" spans="1:38" x14ac:dyDescent="0.2">
      <c r="A38" t="str">
        <f>+VLOOKUP(TEXT(Tabla1[[#This Row],[Socio comercial]],"00000000"),'[1]Clientes PT'!$A:$G,7,0)</f>
        <v>Zona 1</v>
      </c>
      <c r="B38" t="str">
        <f>+VLOOKUP(TEXT(Tabla1[[#This Row],[Socio comercial]],"00000000"),'[1]Clientes PT'!$A:$G,6,0)</f>
        <v>JOSE PINTO (STIHL)</v>
      </c>
      <c r="C38" t="str">
        <f>+VLOOKUP(TEXT(Tabla1[[#This Row],[Socio comercial]],"00000000"),'[1]Clientes PT'!$A:$E,4,0)</f>
        <v>PT/64</v>
      </c>
      <c r="D38" t="str">
        <f>+VLOOKUP(TEXT(Tabla1[[#This Row],[Socio comercial]],"00000000"),'[1]Clientes PT'!$A:$E,5,0)</f>
        <v>Porto</v>
      </c>
      <c r="E38" s="1">
        <v>46640170</v>
      </c>
      <c r="F38" s="1" t="s">
        <v>123</v>
      </c>
      <c r="G38" s="1">
        <v>209214831</v>
      </c>
      <c r="H38" s="1" t="s">
        <v>124</v>
      </c>
      <c r="I38" s="2">
        <v>12.56</v>
      </c>
      <c r="J38" s="1" t="s">
        <v>40</v>
      </c>
      <c r="K38" s="2">
        <v>112000</v>
      </c>
      <c r="L38" s="1" t="s">
        <v>40</v>
      </c>
      <c r="M38" s="1" t="s">
        <v>41</v>
      </c>
      <c r="N38" s="2">
        <v>24584.55</v>
      </c>
      <c r="O38" s="2">
        <v>75308.58</v>
      </c>
      <c r="P38" s="1" t="s">
        <v>39</v>
      </c>
      <c r="Q38" s="2">
        <v>34094.78</v>
      </c>
      <c r="R38" s="3">
        <v>30.4</v>
      </c>
      <c r="S38" s="1" t="s">
        <v>125</v>
      </c>
      <c r="T38" s="1">
        <v>2</v>
      </c>
      <c r="U38" s="1"/>
      <c r="V38" s="1" t="b">
        <v>0</v>
      </c>
      <c r="W38" s="1" t="b">
        <v>0</v>
      </c>
      <c r="X38" s="1" t="b">
        <v>0</v>
      </c>
      <c r="Y38" s="1" t="b">
        <v>1</v>
      </c>
      <c r="Z38" s="1" t="b">
        <v>0</v>
      </c>
      <c r="AA38" s="1"/>
      <c r="AB38" s="2">
        <v>45715.1</v>
      </c>
      <c r="AC38" s="2">
        <v>341.47</v>
      </c>
      <c r="AD38" s="2">
        <v>-1838.99</v>
      </c>
      <c r="AE38" s="2">
        <v>-19633.03</v>
      </c>
      <c r="AF38" s="1">
        <v>1</v>
      </c>
      <c r="AG38" s="1"/>
      <c r="AH38" s="1" t="s">
        <v>55</v>
      </c>
      <c r="AI38" s="1">
        <v>1</v>
      </c>
      <c r="AJ38" s="1"/>
      <c r="AK38" s="2">
        <v>1423.08</v>
      </c>
      <c r="AL38" s="2">
        <v>0</v>
      </c>
    </row>
    <row r="39" spans="1:38" x14ac:dyDescent="0.2">
      <c r="A39" t="str">
        <f>+VLOOKUP(TEXT(Tabla1[[#This Row],[Socio comercial]],"00000000"),'[1]Clientes PT'!$A:$G,7,0)</f>
        <v>Zona 1</v>
      </c>
      <c r="B39" t="str">
        <f>+VLOOKUP(TEXT(Tabla1[[#This Row],[Socio comercial]],"00000000"),'[1]Clientes PT'!$A:$G,6,0)</f>
        <v>JOSE PINTO (STIHL)</v>
      </c>
      <c r="C39" t="str">
        <f>+VLOOKUP(TEXT(Tabla1[[#This Row],[Socio comercial]],"00000000"),'[1]Clientes PT'!$A:$E,4,0)</f>
        <v>PT/64</v>
      </c>
      <c r="D39" t="str">
        <f>+VLOOKUP(TEXT(Tabla1[[#This Row],[Socio comercial]],"00000000"),'[1]Clientes PT'!$A:$E,5,0)</f>
        <v>Porto</v>
      </c>
      <c r="E39" s="1">
        <v>46640170</v>
      </c>
      <c r="F39" s="1" t="s">
        <v>123</v>
      </c>
      <c r="G39" s="1">
        <v>209239954</v>
      </c>
      <c r="H39" s="1" t="s">
        <v>126</v>
      </c>
      <c r="I39" s="2">
        <v>42.67</v>
      </c>
      <c r="J39" s="1" t="s">
        <v>40</v>
      </c>
      <c r="K39" s="2">
        <v>112000</v>
      </c>
      <c r="L39" s="1" t="s">
        <v>40</v>
      </c>
      <c r="M39" s="1" t="s">
        <v>41</v>
      </c>
      <c r="N39" s="2">
        <v>24584.55</v>
      </c>
      <c r="O39" s="2">
        <v>75308.58</v>
      </c>
      <c r="P39" s="1" t="s">
        <v>39</v>
      </c>
      <c r="Q39" s="2">
        <v>34094.78</v>
      </c>
      <c r="R39" s="3">
        <v>30.4</v>
      </c>
      <c r="S39" s="1" t="s">
        <v>127</v>
      </c>
      <c r="T39" s="1">
        <v>2</v>
      </c>
      <c r="U39" s="1"/>
      <c r="V39" s="1" t="b">
        <v>0</v>
      </c>
      <c r="W39" s="1" t="b">
        <v>0</v>
      </c>
      <c r="X39" s="1" t="b">
        <v>0</v>
      </c>
      <c r="Y39" s="1" t="b">
        <v>1</v>
      </c>
      <c r="Z39" s="1" t="b">
        <v>0</v>
      </c>
      <c r="AA39" s="1"/>
      <c r="AB39" s="2">
        <v>45715.1</v>
      </c>
      <c r="AC39" s="2">
        <v>341.47</v>
      </c>
      <c r="AD39" s="2">
        <v>-1838.99</v>
      </c>
      <c r="AE39" s="2">
        <v>-19633.03</v>
      </c>
      <c r="AF39" s="1">
        <v>1</v>
      </c>
      <c r="AG39" s="1"/>
      <c r="AH39" s="1" t="s">
        <v>55</v>
      </c>
      <c r="AI39" s="1">
        <v>1</v>
      </c>
      <c r="AJ39" s="1"/>
      <c r="AK39" s="2">
        <v>1423.08</v>
      </c>
      <c r="AL39" s="2">
        <v>0</v>
      </c>
    </row>
    <row r="40" spans="1:38" x14ac:dyDescent="0.2">
      <c r="A40" t="str">
        <f>+VLOOKUP(TEXT(Tabla1[[#This Row],[Socio comercial]],"00000000"),'[1]Clientes PT'!$A:$G,7,0)</f>
        <v>Zona 1</v>
      </c>
      <c r="B40" t="str">
        <f>+VLOOKUP(TEXT(Tabla1[[#This Row],[Socio comercial]],"00000000"),'[1]Clientes PT'!$A:$G,6,0)</f>
        <v>JOSE PINTO (STIHL)</v>
      </c>
      <c r="C40" t="str">
        <f>+VLOOKUP(TEXT(Tabla1[[#This Row],[Socio comercial]],"00000000"),'[1]Clientes PT'!$A:$E,4,0)</f>
        <v>PT/64</v>
      </c>
      <c r="D40" t="str">
        <f>+VLOOKUP(TEXT(Tabla1[[#This Row],[Socio comercial]],"00000000"),'[1]Clientes PT'!$A:$E,5,0)</f>
        <v>Porto</v>
      </c>
      <c r="E40" s="1">
        <v>46640170</v>
      </c>
      <c r="F40" s="1" t="s">
        <v>123</v>
      </c>
      <c r="G40" s="1">
        <v>209314664</v>
      </c>
      <c r="H40" s="1" t="s">
        <v>128</v>
      </c>
      <c r="I40" s="2">
        <v>6337.08</v>
      </c>
      <c r="J40" s="1" t="s">
        <v>40</v>
      </c>
      <c r="K40" s="2">
        <v>112000</v>
      </c>
      <c r="L40" s="1" t="s">
        <v>40</v>
      </c>
      <c r="M40" s="1" t="s">
        <v>41</v>
      </c>
      <c r="N40" s="2">
        <v>24584.55</v>
      </c>
      <c r="O40" s="2">
        <v>75308.58</v>
      </c>
      <c r="P40" s="1" t="s">
        <v>39</v>
      </c>
      <c r="Q40" s="2">
        <v>34094.78</v>
      </c>
      <c r="R40" s="3">
        <v>30.4</v>
      </c>
      <c r="S40" s="1" t="s">
        <v>129</v>
      </c>
      <c r="T40" s="1">
        <v>2</v>
      </c>
      <c r="U40" s="1" t="s">
        <v>57</v>
      </c>
      <c r="V40" s="1" t="b">
        <v>0</v>
      </c>
      <c r="W40" s="1" t="b">
        <v>0</v>
      </c>
      <c r="X40" s="1" t="b">
        <v>0</v>
      </c>
      <c r="Y40" s="1" t="b">
        <v>1</v>
      </c>
      <c r="Z40" s="1" t="b">
        <v>0</v>
      </c>
      <c r="AA40" s="1" t="s">
        <v>58</v>
      </c>
      <c r="AB40" s="2">
        <v>45715.1</v>
      </c>
      <c r="AC40" s="2">
        <v>341.47</v>
      </c>
      <c r="AD40" s="2">
        <v>-1838.99</v>
      </c>
      <c r="AE40" s="2">
        <v>-19633.03</v>
      </c>
      <c r="AF40" s="1">
        <v>1</v>
      </c>
      <c r="AG40" s="1"/>
      <c r="AH40" s="1" t="s">
        <v>50</v>
      </c>
      <c r="AI40" s="1">
        <v>1</v>
      </c>
      <c r="AJ40" s="1"/>
      <c r="AK40" s="2">
        <v>1423.08</v>
      </c>
      <c r="AL40" s="2">
        <v>0</v>
      </c>
    </row>
    <row r="41" spans="1:38" x14ac:dyDescent="0.2">
      <c r="A41" t="str">
        <f>+VLOOKUP(TEXT(Tabla1[[#This Row],[Socio comercial]],"00000000"),'[1]Clientes PT'!$A:$G,7,0)</f>
        <v>Zona 1</v>
      </c>
      <c r="B41" t="str">
        <f>+VLOOKUP(TEXT(Tabla1[[#This Row],[Socio comercial]],"00000000"),'[1]Clientes PT'!$A:$G,6,0)</f>
        <v>JOSE PINTO (STIHL)</v>
      </c>
      <c r="C41" t="str">
        <f>+VLOOKUP(TEXT(Tabla1[[#This Row],[Socio comercial]],"00000000"),'[1]Clientes PT'!$A:$E,4,0)</f>
        <v>PT/64</v>
      </c>
      <c r="D41" t="str">
        <f>+VLOOKUP(TEXT(Tabla1[[#This Row],[Socio comercial]],"00000000"),'[1]Clientes PT'!$A:$E,5,0)</f>
        <v>Porto</v>
      </c>
      <c r="E41" s="1">
        <v>46640170</v>
      </c>
      <c r="F41" s="1" t="s">
        <v>123</v>
      </c>
      <c r="G41" s="1">
        <v>209321171</v>
      </c>
      <c r="H41" s="1" t="s">
        <v>130</v>
      </c>
      <c r="I41" s="2">
        <v>405.85</v>
      </c>
      <c r="J41" s="1" t="s">
        <v>40</v>
      </c>
      <c r="K41" s="2">
        <v>112000</v>
      </c>
      <c r="L41" s="1" t="s">
        <v>40</v>
      </c>
      <c r="M41" s="1" t="s">
        <v>41</v>
      </c>
      <c r="N41" s="2">
        <v>24584.55</v>
      </c>
      <c r="O41" s="2">
        <v>75308.58</v>
      </c>
      <c r="P41" s="1" t="s">
        <v>39</v>
      </c>
      <c r="Q41" s="2">
        <v>34094.78</v>
      </c>
      <c r="R41" s="3">
        <v>30.4</v>
      </c>
      <c r="S41" s="1" t="s">
        <v>131</v>
      </c>
      <c r="T41" s="1">
        <v>2</v>
      </c>
      <c r="U41" s="1"/>
      <c r="V41" s="1" t="b">
        <v>0</v>
      </c>
      <c r="W41" s="1" t="b">
        <v>0</v>
      </c>
      <c r="X41" s="1" t="b">
        <v>0</v>
      </c>
      <c r="Y41" s="1" t="b">
        <v>1</v>
      </c>
      <c r="Z41" s="1" t="b">
        <v>0</v>
      </c>
      <c r="AA41" s="1"/>
      <c r="AB41" s="2">
        <v>45715.1</v>
      </c>
      <c r="AC41" s="2">
        <v>341.47</v>
      </c>
      <c r="AD41" s="2">
        <v>-1838.99</v>
      </c>
      <c r="AE41" s="2">
        <v>-19633.03</v>
      </c>
      <c r="AF41" s="1">
        <v>1</v>
      </c>
      <c r="AG41" s="1"/>
      <c r="AH41" s="1" t="s">
        <v>55</v>
      </c>
      <c r="AI41" s="1">
        <v>1</v>
      </c>
      <c r="AJ41" s="1"/>
      <c r="AK41" s="2">
        <v>1423.08</v>
      </c>
      <c r="AL41" s="2">
        <v>0</v>
      </c>
    </row>
    <row r="42" spans="1:38" x14ac:dyDescent="0.2">
      <c r="A42" t="str">
        <f>+VLOOKUP(TEXT(Tabla1[[#This Row],[Socio comercial]],"00000000"),'[1]Clientes PT'!$A:$G,7,0)</f>
        <v>Zona 1</v>
      </c>
      <c r="B42" t="str">
        <f>+VLOOKUP(TEXT(Tabla1[[#This Row],[Socio comercial]],"00000000"),'[1]Clientes PT'!$A:$G,6,0)</f>
        <v>JOSE PINTO (STIHL)</v>
      </c>
      <c r="C42" t="str">
        <f>+VLOOKUP(TEXT(Tabla1[[#This Row],[Socio comercial]],"00000000"),'[1]Clientes PT'!$A:$E,4,0)</f>
        <v>PT/64</v>
      </c>
      <c r="D42" t="str">
        <f>+VLOOKUP(TEXT(Tabla1[[#This Row],[Socio comercial]],"00000000"),'[1]Clientes PT'!$A:$E,5,0)</f>
        <v>Porto</v>
      </c>
      <c r="E42" s="1">
        <v>46640170</v>
      </c>
      <c r="F42" s="1" t="s">
        <v>123</v>
      </c>
      <c r="G42" s="1">
        <v>209305599</v>
      </c>
      <c r="H42" s="1" t="s">
        <v>132</v>
      </c>
      <c r="I42" s="2">
        <v>1807.6</v>
      </c>
      <c r="J42" s="1" t="s">
        <v>40</v>
      </c>
      <c r="K42" s="2">
        <v>112000</v>
      </c>
      <c r="L42" s="1" t="s">
        <v>40</v>
      </c>
      <c r="M42" s="1" t="s">
        <v>41</v>
      </c>
      <c r="N42" s="2">
        <v>24584.55</v>
      </c>
      <c r="O42" s="2">
        <v>75308.58</v>
      </c>
      <c r="P42" s="1" t="s">
        <v>39</v>
      </c>
      <c r="Q42" s="2">
        <v>34094.78</v>
      </c>
      <c r="R42" s="3">
        <v>30.4</v>
      </c>
      <c r="S42" s="1" t="s">
        <v>133</v>
      </c>
      <c r="T42" s="1">
        <v>2</v>
      </c>
      <c r="U42" s="1" t="s">
        <v>57</v>
      </c>
      <c r="V42" s="1" t="b">
        <v>0</v>
      </c>
      <c r="W42" s="1" t="b">
        <v>0</v>
      </c>
      <c r="X42" s="1" t="b">
        <v>0</v>
      </c>
      <c r="Y42" s="1" t="b">
        <v>1</v>
      </c>
      <c r="Z42" s="1" t="b">
        <v>0</v>
      </c>
      <c r="AA42" s="1" t="s">
        <v>58</v>
      </c>
      <c r="AB42" s="2">
        <v>45715.1</v>
      </c>
      <c r="AC42" s="2">
        <v>341.47</v>
      </c>
      <c r="AD42" s="2">
        <v>-1838.99</v>
      </c>
      <c r="AE42" s="2">
        <v>-19633.03</v>
      </c>
      <c r="AF42" s="1">
        <v>1</v>
      </c>
      <c r="AG42" s="1"/>
      <c r="AH42" s="1" t="s">
        <v>55</v>
      </c>
      <c r="AI42" s="1">
        <v>1</v>
      </c>
      <c r="AJ42" s="1"/>
      <c r="AK42" s="2">
        <v>1423.08</v>
      </c>
      <c r="AL42" s="2">
        <v>0</v>
      </c>
    </row>
    <row r="43" spans="1:38" x14ac:dyDescent="0.2">
      <c r="A43" t="str">
        <f>+VLOOKUP(TEXT(Tabla1[[#This Row],[Socio comercial]],"00000000"),'[1]Clientes PT'!$A:$G,7,0)</f>
        <v>Zona 1</v>
      </c>
      <c r="B43" t="str">
        <f>+VLOOKUP(TEXT(Tabla1[[#This Row],[Socio comercial]],"00000000"),'[1]Clientes PT'!$A:$G,6,0)</f>
        <v>JOSE PINTO (STIHL)</v>
      </c>
      <c r="C43" t="str">
        <f>+VLOOKUP(TEXT(Tabla1[[#This Row],[Socio comercial]],"00000000"),'[1]Clientes PT'!$A:$E,4,0)</f>
        <v>PT/64</v>
      </c>
      <c r="D43" t="str">
        <f>+VLOOKUP(TEXT(Tabla1[[#This Row],[Socio comercial]],"00000000"),'[1]Clientes PT'!$A:$E,5,0)</f>
        <v>Porto</v>
      </c>
      <c r="E43" s="1">
        <v>46640170</v>
      </c>
      <c r="F43" s="1" t="s">
        <v>123</v>
      </c>
      <c r="G43" s="1">
        <v>209313299</v>
      </c>
      <c r="H43" s="1" t="s">
        <v>134</v>
      </c>
      <c r="I43" s="2">
        <v>4905.8900000000003</v>
      </c>
      <c r="J43" s="1" t="s">
        <v>40</v>
      </c>
      <c r="K43" s="2">
        <v>112000</v>
      </c>
      <c r="L43" s="1" t="s">
        <v>40</v>
      </c>
      <c r="M43" s="1" t="s">
        <v>41</v>
      </c>
      <c r="N43" s="2">
        <v>24584.55</v>
      </c>
      <c r="O43" s="2">
        <v>75308.58</v>
      </c>
      <c r="P43" s="1" t="s">
        <v>39</v>
      </c>
      <c r="Q43" s="2">
        <v>34094.78</v>
      </c>
      <c r="R43" s="3">
        <v>30.4</v>
      </c>
      <c r="S43" s="1" t="s">
        <v>135</v>
      </c>
      <c r="T43" s="1">
        <v>2</v>
      </c>
      <c r="U43" s="1" t="s">
        <v>57</v>
      </c>
      <c r="V43" s="1" t="b">
        <v>0</v>
      </c>
      <c r="W43" s="1" t="b">
        <v>0</v>
      </c>
      <c r="X43" s="1" t="b">
        <v>0</v>
      </c>
      <c r="Y43" s="1" t="b">
        <v>1</v>
      </c>
      <c r="Z43" s="1" t="b">
        <v>0</v>
      </c>
      <c r="AA43" s="1" t="s">
        <v>58</v>
      </c>
      <c r="AB43" s="2">
        <v>45715.1</v>
      </c>
      <c r="AC43" s="2">
        <v>341.47</v>
      </c>
      <c r="AD43" s="2">
        <v>-1838.99</v>
      </c>
      <c r="AE43" s="2">
        <v>-19633.03</v>
      </c>
      <c r="AF43" s="1">
        <v>1</v>
      </c>
      <c r="AG43" s="1"/>
      <c r="AH43" s="1" t="s">
        <v>55</v>
      </c>
      <c r="AI43" s="1">
        <v>1</v>
      </c>
      <c r="AJ43" s="1"/>
      <c r="AK43" s="2">
        <v>1423.08</v>
      </c>
      <c r="AL43" s="2">
        <v>0</v>
      </c>
    </row>
    <row r="44" spans="1:38" x14ac:dyDescent="0.2">
      <c r="A44" t="str">
        <f>+VLOOKUP(TEXT(Tabla1[[#This Row],[Socio comercial]],"00000000"),'[1]Clientes PT'!$A:$G,7,0)</f>
        <v>Zona 1</v>
      </c>
      <c r="B44" t="str">
        <f>+VLOOKUP(TEXT(Tabla1[[#This Row],[Socio comercial]],"00000000"),'[1]Clientes PT'!$A:$G,6,0)</f>
        <v>JOSE PINTO (STIHL)</v>
      </c>
      <c r="C44" t="str">
        <f>+VLOOKUP(TEXT(Tabla1[[#This Row],[Socio comercial]],"00000000"),'[1]Clientes PT'!$A:$E,4,0)</f>
        <v>PT/64</v>
      </c>
      <c r="D44" t="str">
        <f>+VLOOKUP(TEXT(Tabla1[[#This Row],[Socio comercial]],"00000000"),'[1]Clientes PT'!$A:$E,5,0)</f>
        <v>Porto</v>
      </c>
      <c r="E44" s="1">
        <v>46640200</v>
      </c>
      <c r="F44" s="1" t="s">
        <v>136</v>
      </c>
      <c r="G44" s="1">
        <v>209313142</v>
      </c>
      <c r="H44" s="1" t="s">
        <v>137</v>
      </c>
      <c r="I44" s="2">
        <v>11460.83</v>
      </c>
      <c r="J44" s="1" t="s">
        <v>40</v>
      </c>
      <c r="K44" s="2">
        <v>107000</v>
      </c>
      <c r="L44" s="1" t="s">
        <v>40</v>
      </c>
      <c r="M44" s="1" t="s">
        <v>41</v>
      </c>
      <c r="N44" s="2">
        <v>114888.91</v>
      </c>
      <c r="O44" s="2">
        <v>75455.009999999995</v>
      </c>
      <c r="P44" s="1" t="s">
        <v>39</v>
      </c>
      <c r="Q44" s="2">
        <v>131886.18</v>
      </c>
      <c r="R44" s="3">
        <v>123.3</v>
      </c>
      <c r="S44" s="1" t="s">
        <v>138</v>
      </c>
      <c r="T44" s="1">
        <v>2</v>
      </c>
      <c r="U44" s="1" t="s">
        <v>57</v>
      </c>
      <c r="V44" s="1" t="b">
        <v>1</v>
      </c>
      <c r="W44" s="1" t="b">
        <v>0</v>
      </c>
      <c r="X44" s="1" t="b">
        <v>0</v>
      </c>
      <c r="Y44" s="1" t="b">
        <v>1</v>
      </c>
      <c r="Z44" s="1" t="b">
        <v>0</v>
      </c>
      <c r="AA44" s="1" t="s">
        <v>58</v>
      </c>
      <c r="AB44" s="2">
        <v>33710.36</v>
      </c>
      <c r="AC44" s="2">
        <v>37903.120000000003</v>
      </c>
      <c r="AD44" s="2">
        <v>28121.55</v>
      </c>
      <c r="AE44" s="2">
        <v>15153.88</v>
      </c>
      <c r="AF44" s="1">
        <v>2</v>
      </c>
      <c r="AG44" s="1"/>
      <c r="AH44" s="1" t="s">
        <v>50</v>
      </c>
      <c r="AI44" s="1">
        <v>1</v>
      </c>
      <c r="AJ44" s="1"/>
      <c r="AK44" s="2">
        <v>230.52</v>
      </c>
      <c r="AL44" s="2">
        <v>0</v>
      </c>
    </row>
    <row r="45" spans="1:38" x14ac:dyDescent="0.2">
      <c r="A45" t="str">
        <f>+VLOOKUP(TEXT(Tabla1[[#This Row],[Socio comercial]],"00000000"),'[1]Clientes PT'!$A:$G,7,0)</f>
        <v>Zona 1</v>
      </c>
      <c r="B45" t="str">
        <f>+VLOOKUP(TEXT(Tabla1[[#This Row],[Socio comercial]],"00000000"),'[1]Clientes PT'!$A:$G,6,0)</f>
        <v>JOSE PINTO (STIHL)</v>
      </c>
      <c r="C45" t="str">
        <f>+VLOOKUP(TEXT(Tabla1[[#This Row],[Socio comercial]],"00000000"),'[1]Clientes PT'!$A:$E,4,0)</f>
        <v>PT/64</v>
      </c>
      <c r="D45" t="str">
        <f>+VLOOKUP(TEXT(Tabla1[[#This Row],[Socio comercial]],"00000000"),'[1]Clientes PT'!$A:$E,5,0)</f>
        <v>Porto</v>
      </c>
      <c r="E45" s="1">
        <v>46640200</v>
      </c>
      <c r="F45" s="1" t="s">
        <v>136</v>
      </c>
      <c r="G45" s="1">
        <v>209199027</v>
      </c>
      <c r="H45" s="1" t="s">
        <v>139</v>
      </c>
      <c r="I45" s="2">
        <v>16.36</v>
      </c>
      <c r="J45" s="1" t="s">
        <v>40</v>
      </c>
      <c r="K45" s="2">
        <v>107000</v>
      </c>
      <c r="L45" s="1" t="s">
        <v>40</v>
      </c>
      <c r="M45" s="1" t="s">
        <v>41</v>
      </c>
      <c r="N45" s="2">
        <v>114888.91</v>
      </c>
      <c r="O45" s="2">
        <v>75455.009999999995</v>
      </c>
      <c r="P45" s="1" t="s">
        <v>39</v>
      </c>
      <c r="Q45" s="2">
        <v>131886.18</v>
      </c>
      <c r="R45" s="3">
        <v>123.3</v>
      </c>
      <c r="S45" s="1" t="s">
        <v>140</v>
      </c>
      <c r="T45" s="1">
        <v>2</v>
      </c>
      <c r="U45" s="1"/>
      <c r="V45" s="1" t="b">
        <v>1</v>
      </c>
      <c r="W45" s="1" t="b">
        <v>0</v>
      </c>
      <c r="X45" s="1" t="b">
        <v>0</v>
      </c>
      <c r="Y45" s="1" t="b">
        <v>1</v>
      </c>
      <c r="Z45" s="1" t="b">
        <v>0</v>
      </c>
      <c r="AA45" s="1"/>
      <c r="AB45" s="2">
        <v>33710.36</v>
      </c>
      <c r="AC45" s="2">
        <v>37903.120000000003</v>
      </c>
      <c r="AD45" s="2">
        <v>28121.55</v>
      </c>
      <c r="AE45" s="2">
        <v>15153.88</v>
      </c>
      <c r="AF45" s="1">
        <v>2</v>
      </c>
      <c r="AG45" s="1"/>
      <c r="AH45" s="1" t="s">
        <v>55</v>
      </c>
      <c r="AI45" s="1">
        <v>1</v>
      </c>
      <c r="AJ45" s="1"/>
      <c r="AK45" s="2">
        <v>230.52</v>
      </c>
      <c r="AL45" s="2">
        <v>0</v>
      </c>
    </row>
    <row r="46" spans="1:38" x14ac:dyDescent="0.2">
      <c r="A46" t="str">
        <f>+VLOOKUP(TEXT(Tabla1[[#This Row],[Socio comercial]],"00000000"),'[1]Clientes PT'!$A:$G,7,0)</f>
        <v>Zona 1</v>
      </c>
      <c r="B46" t="str">
        <f>+VLOOKUP(TEXT(Tabla1[[#This Row],[Socio comercial]],"00000000"),'[1]Clientes PT'!$A:$G,6,0)</f>
        <v>JOSE PINTO (STIHL)</v>
      </c>
      <c r="C46" t="str">
        <f>+VLOOKUP(TEXT(Tabla1[[#This Row],[Socio comercial]],"00000000"),'[1]Clientes PT'!$A:$E,4,0)</f>
        <v>PT/64</v>
      </c>
      <c r="D46" t="str">
        <f>+VLOOKUP(TEXT(Tabla1[[#This Row],[Socio comercial]],"00000000"),'[1]Clientes PT'!$A:$E,5,0)</f>
        <v>Porto</v>
      </c>
      <c r="E46" s="1">
        <v>46640200</v>
      </c>
      <c r="F46" s="1" t="s">
        <v>136</v>
      </c>
      <c r="G46" s="1">
        <v>209250530</v>
      </c>
      <c r="H46" s="1" t="s">
        <v>141</v>
      </c>
      <c r="I46" s="2">
        <v>22.11</v>
      </c>
      <c r="J46" s="1" t="s">
        <v>40</v>
      </c>
      <c r="K46" s="2">
        <v>107000</v>
      </c>
      <c r="L46" s="1" t="s">
        <v>40</v>
      </c>
      <c r="M46" s="1" t="s">
        <v>41</v>
      </c>
      <c r="N46" s="2">
        <v>114888.91</v>
      </c>
      <c r="O46" s="2">
        <v>75455.009999999995</v>
      </c>
      <c r="P46" s="1" t="s">
        <v>39</v>
      </c>
      <c r="Q46" s="2">
        <v>131886.18</v>
      </c>
      <c r="R46" s="3">
        <v>123.3</v>
      </c>
      <c r="S46" s="1" t="s">
        <v>142</v>
      </c>
      <c r="T46" s="1">
        <v>2</v>
      </c>
      <c r="U46" s="1"/>
      <c r="V46" s="1" t="b">
        <v>1</v>
      </c>
      <c r="W46" s="1" t="b">
        <v>0</v>
      </c>
      <c r="X46" s="1" t="b">
        <v>0</v>
      </c>
      <c r="Y46" s="1" t="b">
        <v>1</v>
      </c>
      <c r="Z46" s="1" t="b">
        <v>0</v>
      </c>
      <c r="AA46" s="1"/>
      <c r="AB46" s="2">
        <v>33710.36</v>
      </c>
      <c r="AC46" s="2">
        <v>37903.120000000003</v>
      </c>
      <c r="AD46" s="2">
        <v>28121.55</v>
      </c>
      <c r="AE46" s="2">
        <v>15153.88</v>
      </c>
      <c r="AF46" s="1">
        <v>2</v>
      </c>
      <c r="AG46" s="1"/>
      <c r="AH46" s="1" t="s">
        <v>50</v>
      </c>
      <c r="AI46" s="1">
        <v>1</v>
      </c>
      <c r="AJ46" s="1"/>
      <c r="AK46" s="2">
        <v>230.52</v>
      </c>
      <c r="AL46" s="2">
        <v>0</v>
      </c>
    </row>
    <row r="47" spans="1:38" x14ac:dyDescent="0.2">
      <c r="A47" t="str">
        <f>+VLOOKUP(TEXT(Tabla1[[#This Row],[Socio comercial]],"00000000"),'[1]Clientes PT'!$A:$G,7,0)</f>
        <v>Zona 1</v>
      </c>
      <c r="B47" t="str">
        <f>+VLOOKUP(TEXT(Tabla1[[#This Row],[Socio comercial]],"00000000"),'[1]Clientes PT'!$A:$G,6,0)</f>
        <v>JOSE PINTO (STIHL)</v>
      </c>
      <c r="C47" t="str">
        <f>+VLOOKUP(TEXT(Tabla1[[#This Row],[Socio comercial]],"00000000"),'[1]Clientes PT'!$A:$E,4,0)</f>
        <v>PT/64</v>
      </c>
      <c r="D47" t="str">
        <f>+VLOOKUP(TEXT(Tabla1[[#This Row],[Socio comercial]],"00000000"),'[1]Clientes PT'!$A:$E,5,0)</f>
        <v>Porto</v>
      </c>
      <c r="E47" s="1">
        <v>46640200</v>
      </c>
      <c r="F47" s="1" t="s">
        <v>136</v>
      </c>
      <c r="G47" s="1">
        <v>330045137</v>
      </c>
      <c r="H47" s="1"/>
      <c r="I47" s="2">
        <v>0</v>
      </c>
      <c r="J47" s="1" t="s">
        <v>40</v>
      </c>
      <c r="K47" s="2">
        <v>107000</v>
      </c>
      <c r="L47" s="1" t="s">
        <v>40</v>
      </c>
      <c r="M47" s="1" t="s">
        <v>41</v>
      </c>
      <c r="N47" s="2">
        <v>114888.91</v>
      </c>
      <c r="O47" s="2">
        <v>75455.009999999995</v>
      </c>
      <c r="P47" s="1" t="s">
        <v>39</v>
      </c>
      <c r="Q47" s="2">
        <v>131886.18</v>
      </c>
      <c r="R47" s="3">
        <v>123.3</v>
      </c>
      <c r="S47" s="1" t="s">
        <v>143</v>
      </c>
      <c r="T47" s="1">
        <v>2</v>
      </c>
      <c r="U47" s="1"/>
      <c r="V47" s="1" t="b">
        <v>0</v>
      </c>
      <c r="W47" s="1" t="b">
        <v>0</v>
      </c>
      <c r="X47" s="1" t="b">
        <v>0</v>
      </c>
      <c r="Y47" s="1" t="b">
        <v>0</v>
      </c>
      <c r="Z47" s="1" t="b">
        <v>0</v>
      </c>
      <c r="AA47" s="1"/>
      <c r="AB47" s="2">
        <v>33710.36</v>
      </c>
      <c r="AC47" s="2">
        <v>37903.120000000003</v>
      </c>
      <c r="AD47" s="2">
        <v>28121.55</v>
      </c>
      <c r="AE47" s="2">
        <v>15153.88</v>
      </c>
      <c r="AF47" s="1">
        <v>2</v>
      </c>
      <c r="AG47" s="1"/>
      <c r="AH47" s="1"/>
      <c r="AI47" s="1"/>
      <c r="AJ47" s="1"/>
      <c r="AK47" s="2">
        <v>230.52</v>
      </c>
      <c r="AL47" s="2">
        <v>0</v>
      </c>
    </row>
    <row r="48" spans="1:38" x14ac:dyDescent="0.2">
      <c r="A48" t="str">
        <f>+VLOOKUP(TEXT(Tabla1[[#This Row],[Socio comercial]],"00000000"),'[1]Clientes PT'!$A:$G,7,0)</f>
        <v>Zona 1</v>
      </c>
      <c r="B48" t="str">
        <f>+VLOOKUP(TEXT(Tabla1[[#This Row],[Socio comercial]],"00000000"),'[1]Clientes PT'!$A:$G,6,0)</f>
        <v>JOSE PINTO (STIHL)</v>
      </c>
      <c r="C48" t="str">
        <f>+VLOOKUP(TEXT(Tabla1[[#This Row],[Socio comercial]],"00000000"),'[1]Clientes PT'!$A:$E,4,0)</f>
        <v>PT/64</v>
      </c>
      <c r="D48" t="str">
        <f>+VLOOKUP(TEXT(Tabla1[[#This Row],[Socio comercial]],"00000000"),'[1]Clientes PT'!$A:$E,5,0)</f>
        <v>Porto</v>
      </c>
      <c r="E48" s="1">
        <v>46640210</v>
      </c>
      <c r="F48" s="1" t="s">
        <v>144</v>
      </c>
      <c r="G48" s="1">
        <v>209307503</v>
      </c>
      <c r="H48" s="1">
        <v>1</v>
      </c>
      <c r="I48" s="2">
        <v>8387.64</v>
      </c>
      <c r="J48" s="1" t="s">
        <v>40</v>
      </c>
      <c r="K48" s="2">
        <v>22000</v>
      </c>
      <c r="L48" s="1" t="s">
        <v>40</v>
      </c>
      <c r="M48" s="1" t="s">
        <v>41</v>
      </c>
      <c r="N48" s="2">
        <v>12444.49</v>
      </c>
      <c r="O48" s="2">
        <v>26352.36</v>
      </c>
      <c r="P48" s="1" t="s">
        <v>39</v>
      </c>
      <c r="Q48" s="2">
        <v>13634.33</v>
      </c>
      <c r="R48" s="3">
        <v>62</v>
      </c>
      <c r="S48" s="1" t="s">
        <v>145</v>
      </c>
      <c r="T48" s="1">
        <v>2</v>
      </c>
      <c r="U48" s="1" t="s">
        <v>57</v>
      </c>
      <c r="V48" s="1" t="b">
        <v>0</v>
      </c>
      <c r="W48" s="1" t="b">
        <v>0</v>
      </c>
      <c r="X48" s="1" t="b">
        <v>0</v>
      </c>
      <c r="Y48" s="1" t="b">
        <v>1</v>
      </c>
      <c r="Z48" s="1" t="b">
        <v>0</v>
      </c>
      <c r="AA48" s="1" t="s">
        <v>58</v>
      </c>
      <c r="AB48" s="2">
        <v>13894.31</v>
      </c>
      <c r="AC48" s="2">
        <v>1021.04</v>
      </c>
      <c r="AD48" s="2">
        <v>-2224.38</v>
      </c>
      <c r="AE48" s="2">
        <v>-246.48</v>
      </c>
      <c r="AF48" s="1">
        <v>1</v>
      </c>
      <c r="AG48" s="1"/>
      <c r="AH48" s="1" t="s">
        <v>55</v>
      </c>
      <c r="AI48" s="1">
        <v>1</v>
      </c>
      <c r="AJ48" s="1"/>
      <c r="AK48" s="2">
        <v>1058.94</v>
      </c>
      <c r="AL48" s="2">
        <v>0</v>
      </c>
    </row>
    <row r="49" spans="1:38" x14ac:dyDescent="0.2">
      <c r="A49" t="str">
        <f>+VLOOKUP(TEXT(Tabla1[[#This Row],[Socio comercial]],"00000000"),'[1]Clientes PT'!$A:$G,7,0)</f>
        <v>Zona 1</v>
      </c>
      <c r="B49" t="str">
        <f>+VLOOKUP(TEXT(Tabla1[[#This Row],[Socio comercial]],"00000000"),'[1]Clientes PT'!$A:$G,6,0)</f>
        <v>JOSE PINTO (STIHL)</v>
      </c>
      <c r="C49" t="str">
        <f>+VLOOKUP(TEXT(Tabla1[[#This Row],[Socio comercial]],"00000000"),'[1]Clientes PT'!$A:$E,4,0)</f>
        <v>PT/64</v>
      </c>
      <c r="D49" t="str">
        <f>+VLOOKUP(TEXT(Tabla1[[#This Row],[Socio comercial]],"00000000"),'[1]Clientes PT'!$A:$E,5,0)</f>
        <v>Porto</v>
      </c>
      <c r="E49" s="1">
        <v>46640250</v>
      </c>
      <c r="F49" s="1" t="s">
        <v>146</v>
      </c>
      <c r="G49" s="1">
        <v>209095296</v>
      </c>
      <c r="H49" s="1">
        <v>1</v>
      </c>
      <c r="I49" s="2">
        <v>3601.74</v>
      </c>
      <c r="J49" s="1" t="s">
        <v>40</v>
      </c>
      <c r="K49" s="2">
        <v>34000</v>
      </c>
      <c r="L49" s="1" t="s">
        <v>40</v>
      </c>
      <c r="M49" s="1" t="s">
        <v>41</v>
      </c>
      <c r="N49" s="2">
        <v>43900.78</v>
      </c>
      <c r="O49" s="2">
        <v>7743.72</v>
      </c>
      <c r="P49" s="1" t="s">
        <v>39</v>
      </c>
      <c r="Q49" s="2">
        <v>45097.48</v>
      </c>
      <c r="R49" s="3">
        <v>132.6</v>
      </c>
      <c r="S49" s="1" t="s">
        <v>147</v>
      </c>
      <c r="T49" s="1">
        <v>2</v>
      </c>
      <c r="U49" s="1" t="s">
        <v>57</v>
      </c>
      <c r="V49" s="1" t="b">
        <v>1</v>
      </c>
      <c r="W49" s="1" t="b">
        <v>0</v>
      </c>
      <c r="X49" s="1" t="b">
        <v>0</v>
      </c>
      <c r="Y49" s="1" t="b">
        <v>0</v>
      </c>
      <c r="Z49" s="1" t="b">
        <v>0</v>
      </c>
      <c r="AA49" s="1" t="s">
        <v>58</v>
      </c>
      <c r="AB49" s="2">
        <v>3519.26</v>
      </c>
      <c r="AC49" s="2">
        <v>25006.71</v>
      </c>
      <c r="AD49" s="2">
        <v>15734</v>
      </c>
      <c r="AE49" s="2">
        <v>-359.19</v>
      </c>
      <c r="AF49" s="1">
        <v>2</v>
      </c>
      <c r="AG49" s="1"/>
      <c r="AH49" s="1" t="s">
        <v>55</v>
      </c>
      <c r="AI49" s="1">
        <v>1</v>
      </c>
      <c r="AJ49" s="1"/>
      <c r="AK49" s="2">
        <v>0</v>
      </c>
      <c r="AL49" s="2">
        <v>0</v>
      </c>
    </row>
    <row r="50" spans="1:38" x14ac:dyDescent="0.2">
      <c r="A50" t="str">
        <f>+VLOOKUP(TEXT(Tabla1[[#This Row],[Socio comercial]],"00000000"),'[1]Clientes PT'!$A:$G,7,0)</f>
        <v>Zona 1</v>
      </c>
      <c r="B50" t="str">
        <f>+VLOOKUP(TEXT(Tabla1[[#This Row],[Socio comercial]],"00000000"),'[1]Clientes PT'!$A:$G,6,0)</f>
        <v>JOSE PINTO (STIHL)</v>
      </c>
      <c r="C50" t="str">
        <f>+VLOOKUP(TEXT(Tabla1[[#This Row],[Socio comercial]],"00000000"),'[1]Clientes PT'!$A:$E,4,0)</f>
        <v>PT/64</v>
      </c>
      <c r="D50" t="str">
        <f>+VLOOKUP(TEXT(Tabla1[[#This Row],[Socio comercial]],"00000000"),'[1]Clientes PT'!$A:$E,5,0)</f>
        <v>Porto</v>
      </c>
      <c r="E50" s="1">
        <v>46640250</v>
      </c>
      <c r="F50" s="1" t="s">
        <v>146</v>
      </c>
      <c r="G50" s="1">
        <v>209208898</v>
      </c>
      <c r="H50" s="1">
        <v>1</v>
      </c>
      <c r="I50" s="2">
        <v>4580.76</v>
      </c>
      <c r="J50" s="1" t="s">
        <v>40</v>
      </c>
      <c r="K50" s="2">
        <v>34000</v>
      </c>
      <c r="L50" s="1" t="s">
        <v>40</v>
      </c>
      <c r="M50" s="1" t="s">
        <v>41</v>
      </c>
      <c r="N50" s="2">
        <v>43900.78</v>
      </c>
      <c r="O50" s="2">
        <v>7743.72</v>
      </c>
      <c r="P50" s="1" t="s">
        <v>39</v>
      </c>
      <c r="Q50" s="2">
        <v>45097.48</v>
      </c>
      <c r="R50" s="3">
        <v>132.6</v>
      </c>
      <c r="S50" s="1" t="s">
        <v>148</v>
      </c>
      <c r="T50" s="1">
        <v>2</v>
      </c>
      <c r="U50" s="1" t="s">
        <v>57</v>
      </c>
      <c r="V50" s="1" t="b">
        <v>1</v>
      </c>
      <c r="W50" s="1" t="b">
        <v>0</v>
      </c>
      <c r="X50" s="1" t="b">
        <v>0</v>
      </c>
      <c r="Y50" s="1" t="b">
        <v>1</v>
      </c>
      <c r="Z50" s="1" t="b">
        <v>0</v>
      </c>
      <c r="AA50" s="1" t="s">
        <v>58</v>
      </c>
      <c r="AB50" s="2">
        <v>3519.26</v>
      </c>
      <c r="AC50" s="2">
        <v>25006.71</v>
      </c>
      <c r="AD50" s="2">
        <v>15734</v>
      </c>
      <c r="AE50" s="2">
        <v>-359.19</v>
      </c>
      <c r="AF50" s="1">
        <v>2</v>
      </c>
      <c r="AG50" s="1"/>
      <c r="AH50" s="1" t="s">
        <v>55</v>
      </c>
      <c r="AI50" s="1">
        <v>1</v>
      </c>
      <c r="AJ50" s="1"/>
      <c r="AK50" s="2">
        <v>0</v>
      </c>
      <c r="AL50" s="2">
        <v>0</v>
      </c>
    </row>
    <row r="51" spans="1:38" x14ac:dyDescent="0.2">
      <c r="A51" t="str">
        <f>+VLOOKUP(TEXT(Tabla1[[#This Row],[Socio comercial]],"00000000"),'[1]Clientes PT'!$A:$G,7,0)</f>
        <v>Zona 1</v>
      </c>
      <c r="B51" t="str">
        <f>+VLOOKUP(TEXT(Tabla1[[#This Row],[Socio comercial]],"00000000"),'[1]Clientes PT'!$A:$G,6,0)</f>
        <v>JOSE PINTO (STIHL)</v>
      </c>
      <c r="C51" t="str">
        <f>+VLOOKUP(TEXT(Tabla1[[#This Row],[Socio comercial]],"00000000"),'[1]Clientes PT'!$A:$E,4,0)</f>
        <v>PT/64</v>
      </c>
      <c r="D51" t="str">
        <f>+VLOOKUP(TEXT(Tabla1[[#This Row],[Socio comercial]],"00000000"),'[1]Clientes PT'!$A:$E,5,0)</f>
        <v>Porto</v>
      </c>
      <c r="E51" s="1">
        <v>46640260</v>
      </c>
      <c r="F51" s="1" t="s">
        <v>149</v>
      </c>
      <c r="G51" s="1">
        <v>209234369</v>
      </c>
      <c r="H51" s="1">
        <v>30122024</v>
      </c>
      <c r="I51" s="2">
        <v>39.99</v>
      </c>
      <c r="J51" s="1" t="s">
        <v>40</v>
      </c>
      <c r="K51" s="2">
        <v>26000</v>
      </c>
      <c r="L51" s="1" t="s">
        <v>40</v>
      </c>
      <c r="M51" s="1" t="s">
        <v>41</v>
      </c>
      <c r="N51" s="2">
        <v>10328.15</v>
      </c>
      <c r="O51" s="2">
        <v>19750.43</v>
      </c>
      <c r="P51" s="1" t="s">
        <v>39</v>
      </c>
      <c r="Q51" s="2">
        <v>16046.13</v>
      </c>
      <c r="R51" s="3">
        <v>61.7</v>
      </c>
      <c r="S51" s="1" t="s">
        <v>150</v>
      </c>
      <c r="T51" s="1"/>
      <c r="U51" s="1"/>
      <c r="V51" s="1" t="b">
        <v>0</v>
      </c>
      <c r="W51" s="1" t="b">
        <v>0</v>
      </c>
      <c r="X51" s="1" t="b">
        <v>0</v>
      </c>
      <c r="Y51" s="1" t="b">
        <v>1</v>
      </c>
      <c r="Z51" s="1" t="b">
        <v>0</v>
      </c>
      <c r="AA51" s="1"/>
      <c r="AB51" s="2">
        <v>11533.33</v>
      </c>
      <c r="AC51" s="2">
        <v>-1051.1600000000001</v>
      </c>
      <c r="AD51" s="2">
        <v>-637.61</v>
      </c>
      <c r="AE51" s="2">
        <v>483.59</v>
      </c>
      <c r="AF51" s="1">
        <v>0</v>
      </c>
      <c r="AG51" s="1"/>
      <c r="AH51" s="1" t="s">
        <v>55</v>
      </c>
      <c r="AI51" s="1">
        <v>1</v>
      </c>
      <c r="AJ51" s="1"/>
      <c r="AK51" s="2">
        <v>156.83000000000001</v>
      </c>
      <c r="AL51" s="2">
        <v>0</v>
      </c>
    </row>
    <row r="52" spans="1:38" x14ac:dyDescent="0.2">
      <c r="A52" t="str">
        <f>+VLOOKUP(TEXT(Tabla1[[#This Row],[Socio comercial]],"00000000"),'[1]Clientes PT'!$A:$G,7,0)</f>
        <v>Zona 1</v>
      </c>
      <c r="B52" t="str">
        <f>+VLOOKUP(TEXT(Tabla1[[#This Row],[Socio comercial]],"00000000"),'[1]Clientes PT'!$A:$G,6,0)</f>
        <v>JOSE PINTO (STIHL)</v>
      </c>
      <c r="C52" t="str">
        <f>+VLOOKUP(TEXT(Tabla1[[#This Row],[Socio comercial]],"00000000"),'[1]Clientes PT'!$A:$E,4,0)</f>
        <v>PT/64</v>
      </c>
      <c r="D52" t="str">
        <f>+VLOOKUP(TEXT(Tabla1[[#This Row],[Socio comercial]],"00000000"),'[1]Clientes PT'!$A:$E,5,0)</f>
        <v>Porto</v>
      </c>
      <c r="E52" s="1">
        <v>46640260</v>
      </c>
      <c r="F52" s="1" t="s">
        <v>149</v>
      </c>
      <c r="G52" s="1">
        <v>209300292</v>
      </c>
      <c r="H52" s="1" t="s">
        <v>151</v>
      </c>
      <c r="I52" s="2">
        <v>1835.75</v>
      </c>
      <c r="J52" s="1" t="s">
        <v>40</v>
      </c>
      <c r="K52" s="2">
        <v>26000</v>
      </c>
      <c r="L52" s="1" t="s">
        <v>40</v>
      </c>
      <c r="M52" s="1" t="s">
        <v>41</v>
      </c>
      <c r="N52" s="2">
        <v>10328.15</v>
      </c>
      <c r="O52" s="2">
        <v>19750.43</v>
      </c>
      <c r="P52" s="1" t="s">
        <v>39</v>
      </c>
      <c r="Q52" s="2">
        <v>16046.13</v>
      </c>
      <c r="R52" s="3">
        <v>61.7</v>
      </c>
      <c r="S52" s="1" t="s">
        <v>152</v>
      </c>
      <c r="T52" s="1"/>
      <c r="U52" s="1" t="s">
        <v>57</v>
      </c>
      <c r="V52" s="1" t="b">
        <v>0</v>
      </c>
      <c r="W52" s="1" t="b">
        <v>0</v>
      </c>
      <c r="X52" s="1" t="b">
        <v>0</v>
      </c>
      <c r="Y52" s="1" t="b">
        <v>1</v>
      </c>
      <c r="Z52" s="1" t="b">
        <v>0</v>
      </c>
      <c r="AA52" s="1" t="s">
        <v>58</v>
      </c>
      <c r="AB52" s="2">
        <v>11533.33</v>
      </c>
      <c r="AC52" s="2">
        <v>-1051.1600000000001</v>
      </c>
      <c r="AD52" s="2">
        <v>-637.61</v>
      </c>
      <c r="AE52" s="2">
        <v>483.59</v>
      </c>
      <c r="AF52" s="1">
        <v>0</v>
      </c>
      <c r="AG52" s="1"/>
      <c r="AH52" s="1" t="s">
        <v>55</v>
      </c>
      <c r="AI52" s="1">
        <v>1</v>
      </c>
      <c r="AJ52" s="1"/>
      <c r="AK52" s="2">
        <v>156.83000000000001</v>
      </c>
      <c r="AL52" s="2">
        <v>0</v>
      </c>
    </row>
    <row r="53" spans="1:38" x14ac:dyDescent="0.2">
      <c r="A53" t="str">
        <f>+VLOOKUP(TEXT(Tabla1[[#This Row],[Socio comercial]],"00000000"),'[1]Clientes PT'!$A:$G,7,0)</f>
        <v>Zona 1</v>
      </c>
      <c r="B53" t="str">
        <f>+VLOOKUP(TEXT(Tabla1[[#This Row],[Socio comercial]],"00000000"),'[1]Clientes PT'!$A:$G,6,0)</f>
        <v>JOSE PINTO (STIHL)</v>
      </c>
      <c r="C53" t="str">
        <f>+VLOOKUP(TEXT(Tabla1[[#This Row],[Socio comercial]],"00000000"),'[1]Clientes PT'!$A:$E,4,0)</f>
        <v>PT/64</v>
      </c>
      <c r="D53" t="str">
        <f>+VLOOKUP(TEXT(Tabla1[[#This Row],[Socio comercial]],"00000000"),'[1]Clientes PT'!$A:$E,5,0)</f>
        <v>Porto</v>
      </c>
      <c r="E53" s="1">
        <v>46640270</v>
      </c>
      <c r="F53" s="1" t="s">
        <v>153</v>
      </c>
      <c r="G53" s="1">
        <v>209200524</v>
      </c>
      <c r="H53" s="1">
        <v>244</v>
      </c>
      <c r="I53" s="2">
        <v>836.89</v>
      </c>
      <c r="J53" s="1" t="s">
        <v>40</v>
      </c>
      <c r="K53" s="2">
        <v>15000</v>
      </c>
      <c r="L53" s="1" t="s">
        <v>40</v>
      </c>
      <c r="M53" s="1" t="s">
        <v>41</v>
      </c>
      <c r="N53" s="2">
        <v>11993.38</v>
      </c>
      <c r="O53" s="2">
        <v>-292.2</v>
      </c>
      <c r="P53" s="1" t="s">
        <v>39</v>
      </c>
      <c r="Q53" s="2">
        <v>11701.18</v>
      </c>
      <c r="R53" s="3">
        <v>78</v>
      </c>
      <c r="S53" s="1" t="s">
        <v>154</v>
      </c>
      <c r="T53" s="1"/>
      <c r="U53" s="1" t="s">
        <v>57</v>
      </c>
      <c r="V53" s="1" t="b">
        <v>1</v>
      </c>
      <c r="W53" s="1" t="b">
        <v>0</v>
      </c>
      <c r="X53" s="1" t="b">
        <v>0</v>
      </c>
      <c r="Y53" s="1" t="b">
        <v>1</v>
      </c>
      <c r="Z53" s="1" t="b">
        <v>0</v>
      </c>
      <c r="AA53" s="1" t="s">
        <v>58</v>
      </c>
      <c r="AB53" s="2">
        <v>1795.18</v>
      </c>
      <c r="AC53" s="2">
        <v>3456.32</v>
      </c>
      <c r="AD53" s="2">
        <v>6731.02</v>
      </c>
      <c r="AE53" s="2">
        <v>10.86</v>
      </c>
      <c r="AF53" s="1">
        <v>0</v>
      </c>
      <c r="AG53" s="1"/>
      <c r="AH53" s="1" t="s">
        <v>55</v>
      </c>
      <c r="AI53" s="1">
        <v>1</v>
      </c>
      <c r="AJ53" s="1"/>
      <c r="AK53" s="2">
        <v>0</v>
      </c>
      <c r="AL53" s="2">
        <v>0</v>
      </c>
    </row>
    <row r="54" spans="1:38" x14ac:dyDescent="0.2">
      <c r="A54" t="str">
        <f>+VLOOKUP(TEXT(Tabla1[[#This Row],[Socio comercial]],"00000000"),'[1]Clientes PT'!$A:$G,7,0)</f>
        <v>Zona 1</v>
      </c>
      <c r="B54" t="str">
        <f>+VLOOKUP(TEXT(Tabla1[[#This Row],[Socio comercial]],"00000000"),'[1]Clientes PT'!$A:$G,6,0)</f>
        <v>JOSE PINTO (STIHL)</v>
      </c>
      <c r="C54" t="str">
        <f>+VLOOKUP(TEXT(Tabla1[[#This Row],[Socio comercial]],"00000000"),'[1]Clientes PT'!$A:$E,4,0)</f>
        <v>PT/64</v>
      </c>
      <c r="D54" t="str">
        <f>+VLOOKUP(TEXT(Tabla1[[#This Row],[Socio comercial]],"00000000"),'[1]Clientes PT'!$A:$E,5,0)</f>
        <v>Porto</v>
      </c>
      <c r="E54" s="1">
        <v>46640290</v>
      </c>
      <c r="F54" s="1" t="s">
        <v>155</v>
      </c>
      <c r="G54" s="1">
        <v>209130462</v>
      </c>
      <c r="H54" s="1" t="s">
        <v>156</v>
      </c>
      <c r="I54" s="2">
        <v>25.19</v>
      </c>
      <c r="J54" s="1" t="s">
        <v>40</v>
      </c>
      <c r="K54" s="2">
        <v>46000</v>
      </c>
      <c r="L54" s="1" t="s">
        <v>40</v>
      </c>
      <c r="M54" s="1" t="s">
        <v>41</v>
      </c>
      <c r="N54" s="2">
        <v>20274.23</v>
      </c>
      <c r="O54" s="2">
        <v>-1875.95</v>
      </c>
      <c r="P54" s="1" t="s">
        <v>39</v>
      </c>
      <c r="Q54" s="2">
        <v>17615.68</v>
      </c>
      <c r="R54" s="3">
        <v>38.299999999999997</v>
      </c>
      <c r="S54" s="1" t="s">
        <v>157</v>
      </c>
      <c r="T54" s="1"/>
      <c r="U54" s="1"/>
      <c r="V54" s="1" t="b">
        <v>0</v>
      </c>
      <c r="W54" s="1" t="b">
        <v>0</v>
      </c>
      <c r="X54" s="1" t="b">
        <v>0</v>
      </c>
      <c r="Y54" s="1" t="b">
        <v>1</v>
      </c>
      <c r="Z54" s="1" t="b">
        <v>0</v>
      </c>
      <c r="AA54" s="1"/>
      <c r="AB54" s="2">
        <v>20081.46</v>
      </c>
      <c r="AC54" s="2">
        <v>80.42</v>
      </c>
      <c r="AD54" s="2">
        <v>-22.95</v>
      </c>
      <c r="AE54" s="2">
        <v>135.30000000000001</v>
      </c>
      <c r="AF54" s="1">
        <v>0</v>
      </c>
      <c r="AG54" s="1"/>
      <c r="AH54" s="1" t="s">
        <v>55</v>
      </c>
      <c r="AI54" s="1">
        <v>1</v>
      </c>
      <c r="AJ54" s="1"/>
      <c r="AK54" s="2">
        <v>0</v>
      </c>
      <c r="AL54" s="2">
        <v>0</v>
      </c>
    </row>
    <row r="55" spans="1:38" x14ac:dyDescent="0.2">
      <c r="A55" t="str">
        <f>+VLOOKUP(TEXT(Tabla1[[#This Row],[Socio comercial]],"00000000"),'[1]Clientes PT'!$A:$G,7,0)</f>
        <v>Zona 1</v>
      </c>
      <c r="B55" t="str">
        <f>+VLOOKUP(TEXT(Tabla1[[#This Row],[Socio comercial]],"00000000"),'[1]Clientes PT'!$A:$G,6,0)</f>
        <v>JOSE PINTO (STIHL)</v>
      </c>
      <c r="C55" t="str">
        <f>+VLOOKUP(TEXT(Tabla1[[#This Row],[Socio comercial]],"00000000"),'[1]Clientes PT'!$A:$E,4,0)</f>
        <v>PT/64</v>
      </c>
      <c r="D55" t="str">
        <f>+VLOOKUP(TEXT(Tabla1[[#This Row],[Socio comercial]],"00000000"),'[1]Clientes PT'!$A:$E,5,0)</f>
        <v>Porto</v>
      </c>
      <c r="E55" s="1">
        <v>46640290</v>
      </c>
      <c r="F55" s="1" t="s">
        <v>155</v>
      </c>
      <c r="G55" s="1">
        <v>209221986</v>
      </c>
      <c r="H55" s="1" t="s">
        <v>158</v>
      </c>
      <c r="I55" s="2">
        <v>216.52</v>
      </c>
      <c r="J55" s="1" t="s">
        <v>40</v>
      </c>
      <c r="K55" s="2">
        <v>46000</v>
      </c>
      <c r="L55" s="1" t="s">
        <v>40</v>
      </c>
      <c r="M55" s="1" t="s">
        <v>41</v>
      </c>
      <c r="N55" s="2">
        <v>20274.23</v>
      </c>
      <c r="O55" s="2">
        <v>-1875.95</v>
      </c>
      <c r="P55" s="1" t="s">
        <v>39</v>
      </c>
      <c r="Q55" s="2">
        <v>17615.68</v>
      </c>
      <c r="R55" s="3">
        <v>38.299999999999997</v>
      </c>
      <c r="S55" s="1" t="s">
        <v>159</v>
      </c>
      <c r="T55" s="1"/>
      <c r="U55" s="1"/>
      <c r="V55" s="1" t="b">
        <v>0</v>
      </c>
      <c r="W55" s="1" t="b">
        <v>0</v>
      </c>
      <c r="X55" s="1" t="b">
        <v>0</v>
      </c>
      <c r="Y55" s="1" t="b">
        <v>1</v>
      </c>
      <c r="Z55" s="1" t="b">
        <v>0</v>
      </c>
      <c r="AA55" s="1"/>
      <c r="AB55" s="2">
        <v>20081.46</v>
      </c>
      <c r="AC55" s="2">
        <v>80.42</v>
      </c>
      <c r="AD55" s="2">
        <v>-22.95</v>
      </c>
      <c r="AE55" s="2">
        <v>135.30000000000001</v>
      </c>
      <c r="AF55" s="1">
        <v>0</v>
      </c>
      <c r="AG55" s="1"/>
      <c r="AH55" s="1" t="s">
        <v>55</v>
      </c>
      <c r="AI55" s="1">
        <v>1</v>
      </c>
      <c r="AJ55" s="1"/>
      <c r="AK55" s="2">
        <v>0</v>
      </c>
      <c r="AL55" s="2">
        <v>0</v>
      </c>
    </row>
    <row r="56" spans="1:38" x14ac:dyDescent="0.2">
      <c r="A56" t="str">
        <f>+VLOOKUP(TEXT(Tabla1[[#This Row],[Socio comercial]],"00000000"),'[1]Clientes PT'!$A:$G,7,0)</f>
        <v>Zona 1</v>
      </c>
      <c r="B56" t="str">
        <f>+VLOOKUP(TEXT(Tabla1[[#This Row],[Socio comercial]],"00000000"),'[1]Clientes PT'!$A:$G,6,0)</f>
        <v>JOSE PINTO (STIHL)</v>
      </c>
      <c r="C56" t="str">
        <f>+VLOOKUP(TEXT(Tabla1[[#This Row],[Socio comercial]],"00000000"),'[1]Clientes PT'!$A:$E,4,0)</f>
        <v>PT/64</v>
      </c>
      <c r="D56" t="str">
        <f>+VLOOKUP(TEXT(Tabla1[[#This Row],[Socio comercial]],"00000000"),'[1]Clientes PT'!$A:$E,5,0)</f>
        <v>Porto</v>
      </c>
      <c r="E56" s="1">
        <v>46640310</v>
      </c>
      <c r="F56" s="1" t="s">
        <v>160</v>
      </c>
      <c r="G56" s="1">
        <v>209126643</v>
      </c>
      <c r="H56" s="1">
        <v>259</v>
      </c>
      <c r="I56" s="2">
        <v>19.940000000000001</v>
      </c>
      <c r="J56" s="1" t="s">
        <v>40</v>
      </c>
      <c r="K56" s="2">
        <v>123000</v>
      </c>
      <c r="L56" s="1" t="s">
        <v>40</v>
      </c>
      <c r="M56" s="1" t="s">
        <v>41</v>
      </c>
      <c r="N56" s="2">
        <v>42330.28</v>
      </c>
      <c r="O56" s="2">
        <v>45818.48</v>
      </c>
      <c r="P56" s="1" t="s">
        <v>39</v>
      </c>
      <c r="Q56" s="2">
        <v>53411.6</v>
      </c>
      <c r="R56" s="3">
        <v>43.4</v>
      </c>
      <c r="S56" s="1" t="s">
        <v>161</v>
      </c>
      <c r="T56" s="1"/>
      <c r="U56" s="1"/>
      <c r="V56" s="1" t="b">
        <v>0</v>
      </c>
      <c r="W56" s="1" t="b">
        <v>0</v>
      </c>
      <c r="X56" s="1" t="b">
        <v>0</v>
      </c>
      <c r="Y56" s="1" t="b">
        <v>1</v>
      </c>
      <c r="Z56" s="1" t="b">
        <v>0</v>
      </c>
      <c r="AA56" s="1"/>
      <c r="AB56" s="2">
        <v>17370.400000000001</v>
      </c>
      <c r="AC56" s="2">
        <v>29591.46</v>
      </c>
      <c r="AD56" s="2">
        <v>22761.02</v>
      </c>
      <c r="AE56" s="2">
        <v>-27392.6</v>
      </c>
      <c r="AF56" s="1">
        <v>0</v>
      </c>
      <c r="AG56" s="1"/>
      <c r="AH56" s="1" t="s">
        <v>55</v>
      </c>
      <c r="AI56" s="1">
        <v>1</v>
      </c>
      <c r="AJ56" s="1"/>
      <c r="AK56" s="2">
        <v>7412.35</v>
      </c>
      <c r="AL56" s="2">
        <v>0</v>
      </c>
    </row>
    <row r="57" spans="1:38" x14ac:dyDescent="0.2">
      <c r="A57" t="str">
        <f>+VLOOKUP(TEXT(Tabla1[[#This Row],[Socio comercial]],"00000000"),'[1]Clientes PT'!$A:$G,7,0)</f>
        <v>Zona 1</v>
      </c>
      <c r="B57" t="str">
        <f>+VLOOKUP(TEXT(Tabla1[[#This Row],[Socio comercial]],"00000000"),'[1]Clientes PT'!$A:$G,6,0)</f>
        <v>JOSE PINTO (STIHL)</v>
      </c>
      <c r="C57" t="str">
        <f>+VLOOKUP(TEXT(Tabla1[[#This Row],[Socio comercial]],"00000000"),'[1]Clientes PT'!$A:$E,4,0)</f>
        <v>PT/64</v>
      </c>
      <c r="D57" t="str">
        <f>+VLOOKUP(TEXT(Tabla1[[#This Row],[Socio comercial]],"00000000"),'[1]Clientes PT'!$A:$E,5,0)</f>
        <v>Porto</v>
      </c>
      <c r="E57" s="1">
        <v>46640320</v>
      </c>
      <c r="F57" s="1" t="s">
        <v>162</v>
      </c>
      <c r="G57" s="1">
        <v>209186303</v>
      </c>
      <c r="H57" s="1" t="s">
        <v>163</v>
      </c>
      <c r="I57" s="2">
        <v>1571.48</v>
      </c>
      <c r="J57" s="1" t="s">
        <v>40</v>
      </c>
      <c r="K57" s="2">
        <v>15000</v>
      </c>
      <c r="L57" s="1" t="s">
        <v>40</v>
      </c>
      <c r="M57" s="1" t="s">
        <v>41</v>
      </c>
      <c r="N57" s="2">
        <v>3836.7</v>
      </c>
      <c r="O57" s="2">
        <v>1084.28</v>
      </c>
      <c r="P57" s="1" t="s">
        <v>39</v>
      </c>
      <c r="Q57" s="2">
        <v>4623.84</v>
      </c>
      <c r="R57" s="3">
        <v>30.8</v>
      </c>
      <c r="S57" s="1" t="s">
        <v>164</v>
      </c>
      <c r="T57" s="1">
        <v>2</v>
      </c>
      <c r="U57" s="1" t="s">
        <v>57</v>
      </c>
      <c r="V57" s="1" t="b">
        <v>0</v>
      </c>
      <c r="W57" s="1" t="b">
        <v>0</v>
      </c>
      <c r="X57" s="1" t="b">
        <v>0</v>
      </c>
      <c r="Y57" s="1" t="b">
        <v>1</v>
      </c>
      <c r="Z57" s="1" t="b">
        <v>0</v>
      </c>
      <c r="AA57" s="1" t="s">
        <v>58</v>
      </c>
      <c r="AB57" s="2">
        <v>1289.04</v>
      </c>
      <c r="AC57" s="2">
        <v>1778.99</v>
      </c>
      <c r="AD57" s="2">
        <v>-76.099999999999994</v>
      </c>
      <c r="AE57" s="2">
        <v>844.77</v>
      </c>
      <c r="AF57" s="1">
        <v>0</v>
      </c>
      <c r="AG57" s="1"/>
      <c r="AH57" s="1" t="s">
        <v>55</v>
      </c>
      <c r="AI57" s="1">
        <v>1</v>
      </c>
      <c r="AJ57" s="1"/>
      <c r="AK57" s="2">
        <v>0</v>
      </c>
      <c r="AL57" s="2">
        <v>0</v>
      </c>
    </row>
    <row r="58" spans="1:38" x14ac:dyDescent="0.2">
      <c r="A58" t="str">
        <f>+VLOOKUP(TEXT(Tabla1[[#This Row],[Socio comercial]],"00000000"),'[1]Clientes PT'!$A:$G,7,0)</f>
        <v>Zona 1</v>
      </c>
      <c r="B58" t="str">
        <f>+VLOOKUP(TEXT(Tabla1[[#This Row],[Socio comercial]],"00000000"),'[1]Clientes PT'!$A:$G,6,0)</f>
        <v>JOSE PINTO (STIHL)</v>
      </c>
      <c r="C58" t="str">
        <f>+VLOOKUP(TEXT(Tabla1[[#This Row],[Socio comercial]],"00000000"),'[1]Clientes PT'!$A:$E,4,0)</f>
        <v>PT/64</v>
      </c>
      <c r="D58" t="str">
        <f>+VLOOKUP(TEXT(Tabla1[[#This Row],[Socio comercial]],"00000000"),'[1]Clientes PT'!$A:$E,5,0)</f>
        <v>Porto</v>
      </c>
      <c r="E58" s="1">
        <v>46640320</v>
      </c>
      <c r="F58" s="1" t="s">
        <v>162</v>
      </c>
      <c r="G58" s="1">
        <v>209243473</v>
      </c>
      <c r="H58" s="1" t="s">
        <v>165</v>
      </c>
      <c r="I58" s="2">
        <v>938.58</v>
      </c>
      <c r="J58" s="1" t="s">
        <v>40</v>
      </c>
      <c r="K58" s="2">
        <v>15000</v>
      </c>
      <c r="L58" s="1" t="s">
        <v>40</v>
      </c>
      <c r="M58" s="1" t="s">
        <v>41</v>
      </c>
      <c r="N58" s="2">
        <v>3836.7</v>
      </c>
      <c r="O58" s="2">
        <v>1084.28</v>
      </c>
      <c r="P58" s="1" t="s">
        <v>39</v>
      </c>
      <c r="Q58" s="2">
        <v>4623.84</v>
      </c>
      <c r="R58" s="3">
        <v>30.8</v>
      </c>
      <c r="S58" s="1" t="s">
        <v>166</v>
      </c>
      <c r="T58" s="1">
        <v>2</v>
      </c>
      <c r="U58" s="1" t="s">
        <v>57</v>
      </c>
      <c r="V58" s="1" t="b">
        <v>0</v>
      </c>
      <c r="W58" s="1" t="b">
        <v>0</v>
      </c>
      <c r="X58" s="1" t="b">
        <v>0</v>
      </c>
      <c r="Y58" s="1" t="b">
        <v>1</v>
      </c>
      <c r="Z58" s="1" t="b">
        <v>0</v>
      </c>
      <c r="AA58" s="1" t="s">
        <v>58</v>
      </c>
      <c r="AB58" s="2">
        <v>1289.04</v>
      </c>
      <c r="AC58" s="2">
        <v>1778.99</v>
      </c>
      <c r="AD58" s="2">
        <v>-76.099999999999994</v>
      </c>
      <c r="AE58" s="2">
        <v>844.77</v>
      </c>
      <c r="AF58" s="1">
        <v>0</v>
      </c>
      <c r="AG58" s="1"/>
      <c r="AH58" s="1" t="s">
        <v>55</v>
      </c>
      <c r="AI58" s="1">
        <v>1</v>
      </c>
      <c r="AJ58" s="1"/>
      <c r="AK58" s="2">
        <v>0</v>
      </c>
      <c r="AL58" s="2">
        <v>0</v>
      </c>
    </row>
    <row r="59" spans="1:38" x14ac:dyDescent="0.2">
      <c r="A59" t="str">
        <f>+VLOOKUP(TEXT(Tabla1[[#This Row],[Socio comercial]],"00000000"),'[1]Clientes PT'!$A:$G,7,0)</f>
        <v>Zona 1</v>
      </c>
      <c r="B59" t="str">
        <f>+VLOOKUP(TEXT(Tabla1[[#This Row],[Socio comercial]],"00000000"),'[1]Clientes PT'!$A:$G,6,0)</f>
        <v>JOSE PINTO (STIHL)</v>
      </c>
      <c r="C59" t="str">
        <f>+VLOOKUP(TEXT(Tabla1[[#This Row],[Socio comercial]],"00000000"),'[1]Clientes PT'!$A:$E,4,0)</f>
        <v>PT/65</v>
      </c>
      <c r="D59" t="str">
        <f>+VLOOKUP(TEXT(Tabla1[[#This Row],[Socio comercial]],"00000000"),'[1]Clientes PT'!$A:$E,5,0)</f>
        <v>Aveiro</v>
      </c>
      <c r="E59" s="1">
        <v>46650010</v>
      </c>
      <c r="F59" s="1" t="s">
        <v>167</v>
      </c>
      <c r="G59" s="1">
        <v>209216925</v>
      </c>
      <c r="H59" s="1">
        <v>19122024</v>
      </c>
      <c r="I59" s="2">
        <v>3.79</v>
      </c>
      <c r="J59" s="1" t="s">
        <v>40</v>
      </c>
      <c r="K59" s="2">
        <v>31000</v>
      </c>
      <c r="L59" s="1" t="s">
        <v>40</v>
      </c>
      <c r="M59" s="1" t="s">
        <v>41</v>
      </c>
      <c r="N59" s="2">
        <v>13235.5</v>
      </c>
      <c r="O59" s="2">
        <v>16602.54</v>
      </c>
      <c r="P59" s="1" t="s">
        <v>39</v>
      </c>
      <c r="Q59" s="2">
        <v>15509.22</v>
      </c>
      <c r="R59" s="3">
        <v>50</v>
      </c>
      <c r="S59" s="1" t="s">
        <v>168</v>
      </c>
      <c r="T59" s="1">
        <v>2</v>
      </c>
      <c r="U59" s="1"/>
      <c r="V59" s="1" t="b">
        <v>0</v>
      </c>
      <c r="W59" s="1" t="b">
        <v>0</v>
      </c>
      <c r="X59" s="1" t="b">
        <v>0</v>
      </c>
      <c r="Y59" s="1" t="b">
        <v>1</v>
      </c>
      <c r="Z59" s="1" t="b">
        <v>0</v>
      </c>
      <c r="AA59" s="1"/>
      <c r="AB59" s="2">
        <v>1237.8</v>
      </c>
      <c r="AC59" s="2">
        <v>6591.25</v>
      </c>
      <c r="AD59" s="2">
        <v>4954.3100000000004</v>
      </c>
      <c r="AE59" s="2">
        <v>452.14</v>
      </c>
      <c r="AF59" s="1">
        <v>1</v>
      </c>
      <c r="AG59" s="1"/>
      <c r="AH59" s="1" t="s">
        <v>55</v>
      </c>
      <c r="AI59" s="1">
        <v>1</v>
      </c>
      <c r="AJ59" s="1"/>
      <c r="AK59" s="2">
        <v>1771.15</v>
      </c>
      <c r="AL59" s="2">
        <v>0</v>
      </c>
    </row>
    <row r="60" spans="1:38" x14ac:dyDescent="0.2">
      <c r="A60" t="str">
        <f>+VLOOKUP(TEXT(Tabla1[[#This Row],[Socio comercial]],"00000000"),'[1]Clientes PT'!$A:$G,7,0)</f>
        <v>Zona 1</v>
      </c>
      <c r="B60" t="str">
        <f>+VLOOKUP(TEXT(Tabla1[[#This Row],[Socio comercial]],"00000000"),'[1]Clientes PT'!$A:$G,6,0)</f>
        <v>JOSE PINTO (STIHL)</v>
      </c>
      <c r="C60" t="str">
        <f>+VLOOKUP(TEXT(Tabla1[[#This Row],[Socio comercial]],"00000000"),'[1]Clientes PT'!$A:$E,4,0)</f>
        <v>PT/65</v>
      </c>
      <c r="D60" t="str">
        <f>+VLOOKUP(TEXT(Tabla1[[#This Row],[Socio comercial]],"00000000"),'[1]Clientes PT'!$A:$E,5,0)</f>
        <v>Aveiro</v>
      </c>
      <c r="E60" s="1">
        <v>46650010</v>
      </c>
      <c r="F60" s="1" t="s">
        <v>167</v>
      </c>
      <c r="G60" s="1">
        <v>209127612</v>
      </c>
      <c r="H60" s="1">
        <v>3122024</v>
      </c>
      <c r="I60" s="2">
        <v>1437.21</v>
      </c>
      <c r="J60" s="1" t="s">
        <v>40</v>
      </c>
      <c r="K60" s="2">
        <v>31000</v>
      </c>
      <c r="L60" s="1" t="s">
        <v>40</v>
      </c>
      <c r="M60" s="1" t="s">
        <v>41</v>
      </c>
      <c r="N60" s="2">
        <v>13235.5</v>
      </c>
      <c r="O60" s="2">
        <v>16602.54</v>
      </c>
      <c r="P60" s="1" t="s">
        <v>39</v>
      </c>
      <c r="Q60" s="2">
        <v>15509.22</v>
      </c>
      <c r="R60" s="3">
        <v>50</v>
      </c>
      <c r="S60" s="1" t="s">
        <v>169</v>
      </c>
      <c r="T60" s="1">
        <v>2</v>
      </c>
      <c r="U60" s="1" t="s">
        <v>57</v>
      </c>
      <c r="V60" s="1" t="b">
        <v>0</v>
      </c>
      <c r="W60" s="1" t="b">
        <v>0</v>
      </c>
      <c r="X60" s="1" t="b">
        <v>0</v>
      </c>
      <c r="Y60" s="1" t="b">
        <v>1</v>
      </c>
      <c r="Z60" s="1" t="b">
        <v>0</v>
      </c>
      <c r="AA60" s="1" t="s">
        <v>58</v>
      </c>
      <c r="AB60" s="2">
        <v>1237.8</v>
      </c>
      <c r="AC60" s="2">
        <v>6591.25</v>
      </c>
      <c r="AD60" s="2">
        <v>4954.3100000000004</v>
      </c>
      <c r="AE60" s="2">
        <v>452.14</v>
      </c>
      <c r="AF60" s="1">
        <v>1</v>
      </c>
      <c r="AG60" s="1"/>
      <c r="AH60" s="1" t="s">
        <v>55</v>
      </c>
      <c r="AI60" s="1">
        <v>1</v>
      </c>
      <c r="AJ60" s="1"/>
      <c r="AK60" s="2">
        <v>1771.15</v>
      </c>
      <c r="AL60" s="2">
        <v>0</v>
      </c>
    </row>
    <row r="61" spans="1:38" x14ac:dyDescent="0.2">
      <c r="A61" t="str">
        <f>+VLOOKUP(TEXT(Tabla1[[#This Row],[Socio comercial]],"00000000"),'[1]Clientes PT'!$A:$G,7,0)</f>
        <v>Zona 1</v>
      </c>
      <c r="B61" t="str">
        <f>+VLOOKUP(TEXT(Tabla1[[#This Row],[Socio comercial]],"00000000"),'[1]Clientes PT'!$A:$G,6,0)</f>
        <v>JOSE PINTO (STIHL)</v>
      </c>
      <c r="C61" t="str">
        <f>+VLOOKUP(TEXT(Tabla1[[#This Row],[Socio comercial]],"00000000"),'[1]Clientes PT'!$A:$E,4,0)</f>
        <v>PT/65</v>
      </c>
      <c r="D61" t="str">
        <f>+VLOOKUP(TEXT(Tabla1[[#This Row],[Socio comercial]],"00000000"),'[1]Clientes PT'!$A:$E,5,0)</f>
        <v>Aveiro</v>
      </c>
      <c r="E61" s="1">
        <v>46650040</v>
      </c>
      <c r="F61" s="1" t="s">
        <v>170</v>
      </c>
      <c r="G61" s="1">
        <v>209291526</v>
      </c>
      <c r="H61" s="1" t="s">
        <v>171</v>
      </c>
      <c r="I61" s="2">
        <v>27.04</v>
      </c>
      <c r="J61" s="1" t="s">
        <v>40</v>
      </c>
      <c r="K61" s="2">
        <v>8000</v>
      </c>
      <c r="L61" s="1" t="s">
        <v>40</v>
      </c>
      <c r="M61" s="1" t="s">
        <v>41</v>
      </c>
      <c r="N61" s="2">
        <v>3756.78</v>
      </c>
      <c r="O61" s="2">
        <v>333.25</v>
      </c>
      <c r="P61" s="1" t="s">
        <v>39</v>
      </c>
      <c r="Q61" s="2">
        <v>3807.15</v>
      </c>
      <c r="R61" s="3">
        <v>47.6</v>
      </c>
      <c r="S61" s="1" t="s">
        <v>172</v>
      </c>
      <c r="T61" s="1">
        <v>2</v>
      </c>
      <c r="U61" s="1"/>
      <c r="V61" s="1" t="b">
        <v>0</v>
      </c>
      <c r="W61" s="1" t="b">
        <v>0</v>
      </c>
      <c r="X61" s="1" t="b">
        <v>0</v>
      </c>
      <c r="Y61" s="1" t="b">
        <v>1</v>
      </c>
      <c r="Z61" s="1" t="b">
        <v>0</v>
      </c>
      <c r="AA61" s="1"/>
      <c r="AB61" s="2">
        <v>1504.21</v>
      </c>
      <c r="AC61" s="2">
        <v>1510.96</v>
      </c>
      <c r="AD61" s="2">
        <v>579.6</v>
      </c>
      <c r="AE61" s="2">
        <v>162.01</v>
      </c>
      <c r="AF61" s="1">
        <v>1</v>
      </c>
      <c r="AG61" s="1"/>
      <c r="AH61" s="1" t="s">
        <v>55</v>
      </c>
      <c r="AI61" s="1">
        <v>1</v>
      </c>
      <c r="AJ61" s="1"/>
      <c r="AK61" s="2">
        <v>116.72</v>
      </c>
      <c r="AL61" s="2">
        <v>0</v>
      </c>
    </row>
    <row r="62" spans="1:38" x14ac:dyDescent="0.2">
      <c r="A62" t="str">
        <f>+VLOOKUP(TEXT(Tabla1[[#This Row],[Socio comercial]],"00000000"),'[1]Clientes PT'!$A:$G,7,0)</f>
        <v>Zona 1</v>
      </c>
      <c r="B62" t="str">
        <f>+VLOOKUP(TEXT(Tabla1[[#This Row],[Socio comercial]],"00000000"),'[1]Clientes PT'!$A:$G,6,0)</f>
        <v>JOSE PINTO (STIHL)</v>
      </c>
      <c r="C62" t="str">
        <f>+VLOOKUP(TEXT(Tabla1[[#This Row],[Socio comercial]],"00000000"),'[1]Clientes PT'!$A:$E,4,0)</f>
        <v>PT/65</v>
      </c>
      <c r="D62" t="str">
        <f>+VLOOKUP(TEXT(Tabla1[[#This Row],[Socio comercial]],"00000000"),'[1]Clientes PT'!$A:$E,5,0)</f>
        <v>Aveiro</v>
      </c>
      <c r="E62" s="1">
        <v>46650040</v>
      </c>
      <c r="F62" s="1" t="s">
        <v>170</v>
      </c>
      <c r="G62" s="1">
        <v>209109838</v>
      </c>
      <c r="H62" s="1">
        <v>291124</v>
      </c>
      <c r="I62" s="2">
        <v>1434.74</v>
      </c>
      <c r="J62" s="1" t="s">
        <v>40</v>
      </c>
      <c r="K62" s="2">
        <v>8000</v>
      </c>
      <c r="L62" s="1" t="s">
        <v>40</v>
      </c>
      <c r="M62" s="1" t="s">
        <v>41</v>
      </c>
      <c r="N62" s="2">
        <v>3756.78</v>
      </c>
      <c r="O62" s="2">
        <v>333.25</v>
      </c>
      <c r="P62" s="1" t="s">
        <v>39</v>
      </c>
      <c r="Q62" s="2">
        <v>3807.15</v>
      </c>
      <c r="R62" s="3">
        <v>47.6</v>
      </c>
      <c r="S62" s="1" t="s">
        <v>173</v>
      </c>
      <c r="T62" s="1">
        <v>2</v>
      </c>
      <c r="U62" s="1" t="s">
        <v>53</v>
      </c>
      <c r="V62" s="1" t="b">
        <v>0</v>
      </c>
      <c r="W62" s="1" t="b">
        <v>0</v>
      </c>
      <c r="X62" s="1" t="b">
        <v>0</v>
      </c>
      <c r="Y62" s="1" t="b">
        <v>1</v>
      </c>
      <c r="Z62" s="1" t="b">
        <v>0</v>
      </c>
      <c r="AA62" s="1" t="s">
        <v>54</v>
      </c>
      <c r="AB62" s="2">
        <v>1504.21</v>
      </c>
      <c r="AC62" s="2">
        <v>1510.96</v>
      </c>
      <c r="AD62" s="2">
        <v>579.6</v>
      </c>
      <c r="AE62" s="2">
        <v>162.01</v>
      </c>
      <c r="AF62" s="1">
        <v>1</v>
      </c>
      <c r="AG62" s="1"/>
      <c r="AH62" s="1" t="s">
        <v>55</v>
      </c>
      <c r="AI62" s="1">
        <v>1</v>
      </c>
      <c r="AJ62" s="1"/>
      <c r="AK62" s="2">
        <v>116.72</v>
      </c>
      <c r="AL62" s="2">
        <v>0</v>
      </c>
    </row>
    <row r="63" spans="1:38" x14ac:dyDescent="0.2">
      <c r="A63" t="str">
        <f>+VLOOKUP(TEXT(Tabla1[[#This Row],[Socio comercial]],"00000000"),'[1]Clientes PT'!$A:$G,7,0)</f>
        <v>Zona 1</v>
      </c>
      <c r="B63" t="str">
        <f>+VLOOKUP(TEXT(Tabla1[[#This Row],[Socio comercial]],"00000000"),'[1]Clientes PT'!$A:$G,6,0)</f>
        <v>JOSE PINTO (STIHL)</v>
      </c>
      <c r="C63" t="str">
        <f>+VLOOKUP(TEXT(Tabla1[[#This Row],[Socio comercial]],"00000000"),'[1]Clientes PT'!$A:$E,4,0)</f>
        <v>PT/65</v>
      </c>
      <c r="D63" t="str">
        <f>+VLOOKUP(TEXT(Tabla1[[#This Row],[Socio comercial]],"00000000"),'[1]Clientes PT'!$A:$E,5,0)</f>
        <v>Aveiro</v>
      </c>
      <c r="E63" s="1">
        <v>46650110</v>
      </c>
      <c r="F63" s="1" t="s">
        <v>174</v>
      </c>
      <c r="G63" s="1">
        <v>209312517</v>
      </c>
      <c r="H63" s="1" t="s">
        <v>175</v>
      </c>
      <c r="I63" s="2">
        <v>623.58000000000004</v>
      </c>
      <c r="J63" s="1" t="s">
        <v>40</v>
      </c>
      <c r="K63" s="2">
        <v>23000</v>
      </c>
      <c r="L63" s="1" t="s">
        <v>40</v>
      </c>
      <c r="M63" s="1" t="s">
        <v>41</v>
      </c>
      <c r="N63" s="2">
        <v>14748.95</v>
      </c>
      <c r="O63" s="2">
        <v>17589.63</v>
      </c>
      <c r="P63" s="1" t="s">
        <v>39</v>
      </c>
      <c r="Q63" s="2">
        <v>17383.38</v>
      </c>
      <c r="R63" s="3">
        <v>75.599999999999994</v>
      </c>
      <c r="S63" s="1" t="s">
        <v>176</v>
      </c>
      <c r="T63" s="1">
        <v>2</v>
      </c>
      <c r="U63" s="1"/>
      <c r="V63" s="1" t="b">
        <v>0</v>
      </c>
      <c r="W63" s="1" t="b">
        <v>0</v>
      </c>
      <c r="X63" s="1" t="b">
        <v>0</v>
      </c>
      <c r="Y63" s="1" t="b">
        <v>1</v>
      </c>
      <c r="Z63" s="1" t="b">
        <v>0</v>
      </c>
      <c r="AA63" s="1"/>
      <c r="AB63" s="2">
        <v>5545.22</v>
      </c>
      <c r="AC63" s="2">
        <v>3295.46</v>
      </c>
      <c r="AD63" s="2">
        <v>8966.6</v>
      </c>
      <c r="AE63" s="2">
        <v>-3058.33</v>
      </c>
      <c r="AF63" s="1">
        <v>1</v>
      </c>
      <c r="AG63" s="1"/>
      <c r="AH63" s="1" t="s">
        <v>55</v>
      </c>
      <c r="AI63" s="1">
        <v>1</v>
      </c>
      <c r="AJ63" s="1"/>
      <c r="AK63" s="2">
        <v>1585.53</v>
      </c>
      <c r="AL63" s="2">
        <v>0</v>
      </c>
    </row>
    <row r="64" spans="1:38" x14ac:dyDescent="0.2">
      <c r="A64" t="str">
        <f>+VLOOKUP(TEXT(Tabla1[[#This Row],[Socio comercial]],"00000000"),'[1]Clientes PT'!$A:$G,7,0)</f>
        <v>Zona 1</v>
      </c>
      <c r="B64" t="str">
        <f>+VLOOKUP(TEXT(Tabla1[[#This Row],[Socio comercial]],"00000000"),'[1]Clientes PT'!$A:$G,6,0)</f>
        <v>JOSE PINTO (STIHL)</v>
      </c>
      <c r="C64" t="str">
        <f>+VLOOKUP(TEXT(Tabla1[[#This Row],[Socio comercial]],"00000000"),'[1]Clientes PT'!$A:$E,4,0)</f>
        <v>PT/65</v>
      </c>
      <c r="D64" t="str">
        <f>+VLOOKUP(TEXT(Tabla1[[#This Row],[Socio comercial]],"00000000"),'[1]Clientes PT'!$A:$E,5,0)</f>
        <v>Aveiro</v>
      </c>
      <c r="E64" s="1">
        <v>46650110</v>
      </c>
      <c r="F64" s="1" t="s">
        <v>174</v>
      </c>
      <c r="G64" s="1">
        <v>209156668</v>
      </c>
      <c r="H64" s="1" t="s">
        <v>177</v>
      </c>
      <c r="I64" s="2">
        <v>1069.24</v>
      </c>
      <c r="J64" s="1" t="s">
        <v>40</v>
      </c>
      <c r="K64" s="2">
        <v>23000</v>
      </c>
      <c r="L64" s="1" t="s">
        <v>40</v>
      </c>
      <c r="M64" s="1" t="s">
        <v>41</v>
      </c>
      <c r="N64" s="2">
        <v>14748.95</v>
      </c>
      <c r="O64" s="2">
        <v>17589.63</v>
      </c>
      <c r="P64" s="1" t="s">
        <v>39</v>
      </c>
      <c r="Q64" s="2">
        <v>17383.38</v>
      </c>
      <c r="R64" s="3">
        <v>75.599999999999994</v>
      </c>
      <c r="S64" s="1" t="s">
        <v>178</v>
      </c>
      <c r="T64" s="1">
        <v>2</v>
      </c>
      <c r="U64" s="1" t="s">
        <v>53</v>
      </c>
      <c r="V64" s="1" t="b">
        <v>0</v>
      </c>
      <c r="W64" s="1" t="b">
        <v>0</v>
      </c>
      <c r="X64" s="1" t="b">
        <v>0</v>
      </c>
      <c r="Y64" s="1" t="b">
        <v>1</v>
      </c>
      <c r="Z64" s="1" t="b">
        <v>0</v>
      </c>
      <c r="AA64" s="1" t="s">
        <v>54</v>
      </c>
      <c r="AB64" s="2">
        <v>5545.22</v>
      </c>
      <c r="AC64" s="2">
        <v>3295.46</v>
      </c>
      <c r="AD64" s="2">
        <v>8966.6</v>
      </c>
      <c r="AE64" s="2">
        <v>-3058.33</v>
      </c>
      <c r="AF64" s="1">
        <v>1</v>
      </c>
      <c r="AG64" s="1"/>
      <c r="AH64" s="1" t="s">
        <v>55</v>
      </c>
      <c r="AI64" s="1">
        <v>1</v>
      </c>
      <c r="AJ64" s="1"/>
      <c r="AK64" s="2">
        <v>1585.53</v>
      </c>
      <c r="AL64" s="2">
        <v>0</v>
      </c>
    </row>
    <row r="65" spans="1:38" x14ac:dyDescent="0.2">
      <c r="A65" t="str">
        <f>+VLOOKUP(TEXT(Tabla1[[#This Row],[Socio comercial]],"00000000"),'[1]Clientes PT'!$A:$G,7,0)</f>
        <v>Zona 1</v>
      </c>
      <c r="B65" t="str">
        <f>+VLOOKUP(TEXT(Tabla1[[#This Row],[Socio comercial]],"00000000"),'[1]Clientes PT'!$A:$G,6,0)</f>
        <v>JOSE PINTO (STIHL)</v>
      </c>
      <c r="C65" t="str">
        <f>+VLOOKUP(TEXT(Tabla1[[#This Row],[Socio comercial]],"00000000"),'[1]Clientes PT'!$A:$E,4,0)</f>
        <v>PT/65</v>
      </c>
      <c r="D65" t="str">
        <f>+VLOOKUP(TEXT(Tabla1[[#This Row],[Socio comercial]],"00000000"),'[1]Clientes PT'!$A:$E,5,0)</f>
        <v>Aveiro</v>
      </c>
      <c r="E65" s="1">
        <v>46650110</v>
      </c>
      <c r="F65" s="1" t="s">
        <v>174</v>
      </c>
      <c r="G65" s="1">
        <v>209238474</v>
      </c>
      <c r="H65" s="1" t="s">
        <v>179</v>
      </c>
      <c r="I65" s="2">
        <v>925.39</v>
      </c>
      <c r="J65" s="1" t="s">
        <v>40</v>
      </c>
      <c r="K65" s="2">
        <v>23000</v>
      </c>
      <c r="L65" s="1" t="s">
        <v>40</v>
      </c>
      <c r="M65" s="1" t="s">
        <v>41</v>
      </c>
      <c r="N65" s="2">
        <v>14748.95</v>
      </c>
      <c r="O65" s="2">
        <v>17589.63</v>
      </c>
      <c r="P65" s="1" t="s">
        <v>39</v>
      </c>
      <c r="Q65" s="2">
        <v>17383.38</v>
      </c>
      <c r="R65" s="3">
        <v>75.599999999999994</v>
      </c>
      <c r="S65" s="1" t="s">
        <v>180</v>
      </c>
      <c r="T65" s="1">
        <v>2</v>
      </c>
      <c r="U65" s="1" t="s">
        <v>57</v>
      </c>
      <c r="V65" s="1" t="b">
        <v>0</v>
      </c>
      <c r="W65" s="1" t="b">
        <v>0</v>
      </c>
      <c r="X65" s="1" t="b">
        <v>0</v>
      </c>
      <c r="Y65" s="1" t="b">
        <v>1</v>
      </c>
      <c r="Z65" s="1" t="b">
        <v>0</v>
      </c>
      <c r="AA65" s="1" t="s">
        <v>58</v>
      </c>
      <c r="AB65" s="2">
        <v>5545.22</v>
      </c>
      <c r="AC65" s="2">
        <v>3295.46</v>
      </c>
      <c r="AD65" s="2">
        <v>8966.6</v>
      </c>
      <c r="AE65" s="2">
        <v>-3058.33</v>
      </c>
      <c r="AF65" s="1">
        <v>1</v>
      </c>
      <c r="AG65" s="1"/>
      <c r="AH65" s="1" t="s">
        <v>55</v>
      </c>
      <c r="AI65" s="1">
        <v>1</v>
      </c>
      <c r="AJ65" s="1"/>
      <c r="AK65" s="2">
        <v>1585.53</v>
      </c>
      <c r="AL65" s="2">
        <v>0</v>
      </c>
    </row>
    <row r="66" spans="1:38" x14ac:dyDescent="0.2">
      <c r="A66" t="str">
        <f>+VLOOKUP(TEXT(Tabla1[[#This Row],[Socio comercial]],"00000000"),'[1]Clientes PT'!$A:$G,7,0)</f>
        <v>Zona 1</v>
      </c>
      <c r="B66" t="str">
        <f>+VLOOKUP(TEXT(Tabla1[[#This Row],[Socio comercial]],"00000000"),'[1]Clientes PT'!$A:$G,6,0)</f>
        <v>JOSE PINTO (STIHL)</v>
      </c>
      <c r="C66" t="str">
        <f>+VLOOKUP(TEXT(Tabla1[[#This Row],[Socio comercial]],"00000000"),'[1]Clientes PT'!$A:$E,4,0)</f>
        <v>PT/65</v>
      </c>
      <c r="D66" t="str">
        <f>+VLOOKUP(TEXT(Tabla1[[#This Row],[Socio comercial]],"00000000"),'[1]Clientes PT'!$A:$E,5,0)</f>
        <v>Aveiro</v>
      </c>
      <c r="E66" s="1">
        <v>46650110</v>
      </c>
      <c r="F66" s="1" t="s">
        <v>174</v>
      </c>
      <c r="G66" s="1">
        <v>209303886</v>
      </c>
      <c r="H66" s="1" t="s">
        <v>181</v>
      </c>
      <c r="I66" s="2">
        <v>860.75</v>
      </c>
      <c r="J66" s="1" t="s">
        <v>40</v>
      </c>
      <c r="K66" s="2">
        <v>23000</v>
      </c>
      <c r="L66" s="1" t="s">
        <v>40</v>
      </c>
      <c r="M66" s="1" t="s">
        <v>41</v>
      </c>
      <c r="N66" s="2">
        <v>14748.95</v>
      </c>
      <c r="O66" s="2">
        <v>17589.63</v>
      </c>
      <c r="P66" s="1" t="s">
        <v>39</v>
      </c>
      <c r="Q66" s="2">
        <v>17383.38</v>
      </c>
      <c r="R66" s="3">
        <v>75.599999999999994</v>
      </c>
      <c r="S66" s="1" t="s">
        <v>182</v>
      </c>
      <c r="T66" s="1">
        <v>2</v>
      </c>
      <c r="U66" s="1" t="s">
        <v>57</v>
      </c>
      <c r="V66" s="1" t="b">
        <v>0</v>
      </c>
      <c r="W66" s="1" t="b">
        <v>0</v>
      </c>
      <c r="X66" s="1" t="b">
        <v>0</v>
      </c>
      <c r="Y66" s="1" t="b">
        <v>1</v>
      </c>
      <c r="Z66" s="1" t="b">
        <v>0</v>
      </c>
      <c r="AA66" s="1" t="s">
        <v>58</v>
      </c>
      <c r="AB66" s="2">
        <v>5545.22</v>
      </c>
      <c r="AC66" s="2">
        <v>3295.46</v>
      </c>
      <c r="AD66" s="2">
        <v>8966.6</v>
      </c>
      <c r="AE66" s="2">
        <v>-3058.33</v>
      </c>
      <c r="AF66" s="1">
        <v>1</v>
      </c>
      <c r="AG66" s="1"/>
      <c r="AH66" s="1" t="s">
        <v>55</v>
      </c>
      <c r="AI66" s="1">
        <v>1</v>
      </c>
      <c r="AJ66" s="1"/>
      <c r="AK66" s="2">
        <v>1585.53</v>
      </c>
      <c r="AL66" s="2">
        <v>0</v>
      </c>
    </row>
    <row r="67" spans="1:38" x14ac:dyDescent="0.2">
      <c r="A67" t="str">
        <f>+VLOOKUP(TEXT(Tabla1[[#This Row],[Socio comercial]],"00000000"),'[1]Clientes PT'!$A:$G,7,0)</f>
        <v>Zona 1</v>
      </c>
      <c r="B67" t="str">
        <f>+VLOOKUP(TEXT(Tabla1[[#This Row],[Socio comercial]],"00000000"),'[1]Clientes PT'!$A:$G,6,0)</f>
        <v>JOSE PINTO (STIHL)</v>
      </c>
      <c r="C67" t="str">
        <f>+VLOOKUP(TEXT(Tabla1[[#This Row],[Socio comercial]],"00000000"),'[1]Clientes PT'!$A:$E,4,0)</f>
        <v>PT/65</v>
      </c>
      <c r="D67" t="str">
        <f>+VLOOKUP(TEXT(Tabla1[[#This Row],[Socio comercial]],"00000000"),'[1]Clientes PT'!$A:$E,5,0)</f>
        <v>Aveiro</v>
      </c>
      <c r="E67" s="1">
        <v>46650130</v>
      </c>
      <c r="F67" s="1" t="s">
        <v>183</v>
      </c>
      <c r="G67" s="1">
        <v>209232672</v>
      </c>
      <c r="H67" s="1" t="s">
        <v>184</v>
      </c>
      <c r="I67" s="2">
        <v>1277.55</v>
      </c>
      <c r="J67" s="1" t="s">
        <v>40</v>
      </c>
      <c r="K67" s="2">
        <v>6000</v>
      </c>
      <c r="L67" s="1" t="s">
        <v>40</v>
      </c>
      <c r="M67" s="1" t="s">
        <v>41</v>
      </c>
      <c r="N67" s="2">
        <v>16636.599999999999</v>
      </c>
      <c r="O67" s="2">
        <v>5715.12</v>
      </c>
      <c r="P67" s="1" t="s">
        <v>39</v>
      </c>
      <c r="Q67" s="2">
        <v>20361.45</v>
      </c>
      <c r="R67" s="3">
        <v>339.4</v>
      </c>
      <c r="S67" s="1" t="s">
        <v>185</v>
      </c>
      <c r="T67" s="1">
        <v>2</v>
      </c>
      <c r="U67" s="1" t="s">
        <v>53</v>
      </c>
      <c r="V67" s="1" t="b">
        <v>1</v>
      </c>
      <c r="W67" s="1" t="b">
        <v>0</v>
      </c>
      <c r="X67" s="1" t="b">
        <v>0</v>
      </c>
      <c r="Y67" s="1" t="b">
        <v>1</v>
      </c>
      <c r="Z67" s="1" t="b">
        <v>0</v>
      </c>
      <c r="AA67" s="1" t="s">
        <v>54</v>
      </c>
      <c r="AB67" s="2">
        <v>3478.3</v>
      </c>
      <c r="AC67" s="2">
        <v>4532.8</v>
      </c>
      <c r="AD67" s="2">
        <v>8514.7999999999993</v>
      </c>
      <c r="AE67" s="2">
        <v>110.7</v>
      </c>
      <c r="AF67" s="1">
        <v>2</v>
      </c>
      <c r="AG67" s="1"/>
      <c r="AH67" s="1" t="s">
        <v>55</v>
      </c>
      <c r="AI67" s="1">
        <v>1</v>
      </c>
      <c r="AJ67" s="1"/>
      <c r="AK67" s="2">
        <v>1227.54</v>
      </c>
      <c r="AL67" s="2">
        <v>0</v>
      </c>
    </row>
    <row r="68" spans="1:38" x14ac:dyDescent="0.2">
      <c r="A68" t="str">
        <f>+VLOOKUP(TEXT(Tabla1[[#This Row],[Socio comercial]],"00000000"),'[1]Clientes PT'!$A:$G,7,0)</f>
        <v>Zona 1</v>
      </c>
      <c r="B68" t="str">
        <f>+VLOOKUP(TEXT(Tabla1[[#This Row],[Socio comercial]],"00000000"),'[1]Clientes PT'!$A:$G,6,0)</f>
        <v>JOSE PINTO (STIHL)</v>
      </c>
      <c r="C68" t="str">
        <f>+VLOOKUP(TEXT(Tabla1[[#This Row],[Socio comercial]],"00000000"),'[1]Clientes PT'!$A:$E,4,0)</f>
        <v>PT/65</v>
      </c>
      <c r="D68" t="str">
        <f>+VLOOKUP(TEXT(Tabla1[[#This Row],[Socio comercial]],"00000000"),'[1]Clientes PT'!$A:$E,5,0)</f>
        <v>Aveiro</v>
      </c>
      <c r="E68" s="1">
        <v>46650130</v>
      </c>
      <c r="F68" s="1" t="s">
        <v>183</v>
      </c>
      <c r="G68" s="1">
        <v>209255002</v>
      </c>
      <c r="H68" s="1" t="s">
        <v>186</v>
      </c>
      <c r="I68" s="2">
        <v>620.27</v>
      </c>
      <c r="J68" s="1" t="s">
        <v>40</v>
      </c>
      <c r="K68" s="2">
        <v>6000</v>
      </c>
      <c r="L68" s="1" t="s">
        <v>40</v>
      </c>
      <c r="M68" s="1" t="s">
        <v>41</v>
      </c>
      <c r="N68" s="2">
        <v>16636.599999999999</v>
      </c>
      <c r="O68" s="2">
        <v>5715.12</v>
      </c>
      <c r="P68" s="1" t="s">
        <v>39</v>
      </c>
      <c r="Q68" s="2">
        <v>20361.45</v>
      </c>
      <c r="R68" s="3">
        <v>339.4</v>
      </c>
      <c r="S68" s="1" t="s">
        <v>187</v>
      </c>
      <c r="T68" s="1">
        <v>2</v>
      </c>
      <c r="U68" s="1" t="s">
        <v>57</v>
      </c>
      <c r="V68" s="1" t="b">
        <v>1</v>
      </c>
      <c r="W68" s="1" t="b">
        <v>0</v>
      </c>
      <c r="X68" s="1" t="b">
        <v>0</v>
      </c>
      <c r="Y68" s="1" t="b">
        <v>1</v>
      </c>
      <c r="Z68" s="1" t="b">
        <v>0</v>
      </c>
      <c r="AA68" s="1" t="s">
        <v>58</v>
      </c>
      <c r="AB68" s="2">
        <v>3478.3</v>
      </c>
      <c r="AC68" s="2">
        <v>4532.8</v>
      </c>
      <c r="AD68" s="2">
        <v>8514.7999999999993</v>
      </c>
      <c r="AE68" s="2">
        <v>110.7</v>
      </c>
      <c r="AF68" s="1">
        <v>2</v>
      </c>
      <c r="AG68" s="1"/>
      <c r="AH68" s="1" t="s">
        <v>55</v>
      </c>
      <c r="AI68" s="1">
        <v>1</v>
      </c>
      <c r="AJ68" s="1"/>
      <c r="AK68" s="2">
        <v>1227.54</v>
      </c>
      <c r="AL68" s="2">
        <v>0</v>
      </c>
    </row>
    <row r="69" spans="1:38" x14ac:dyDescent="0.2">
      <c r="A69" t="str">
        <f>+VLOOKUP(TEXT(Tabla1[[#This Row],[Socio comercial]],"00000000"),'[1]Clientes PT'!$A:$G,7,0)</f>
        <v>Zona 1</v>
      </c>
      <c r="B69" t="str">
        <f>+VLOOKUP(TEXT(Tabla1[[#This Row],[Socio comercial]],"00000000"),'[1]Clientes PT'!$A:$G,6,0)</f>
        <v>JOSE PINTO (STIHL)</v>
      </c>
      <c r="C69" t="str">
        <f>+VLOOKUP(TEXT(Tabla1[[#This Row],[Socio comercial]],"00000000"),'[1]Clientes PT'!$A:$E,4,0)</f>
        <v>PT/65</v>
      </c>
      <c r="D69" t="str">
        <f>+VLOOKUP(TEXT(Tabla1[[#This Row],[Socio comercial]],"00000000"),'[1]Clientes PT'!$A:$E,5,0)</f>
        <v>Aveiro</v>
      </c>
      <c r="E69" s="1">
        <v>46650130</v>
      </c>
      <c r="F69" s="1" t="s">
        <v>183</v>
      </c>
      <c r="G69" s="1">
        <v>209293951</v>
      </c>
      <c r="H69" s="1" t="s">
        <v>188</v>
      </c>
      <c r="I69" s="2">
        <v>1519.57</v>
      </c>
      <c r="J69" s="1" t="s">
        <v>40</v>
      </c>
      <c r="K69" s="2">
        <v>6000</v>
      </c>
      <c r="L69" s="1" t="s">
        <v>40</v>
      </c>
      <c r="M69" s="1" t="s">
        <v>41</v>
      </c>
      <c r="N69" s="2">
        <v>16636.599999999999</v>
      </c>
      <c r="O69" s="2">
        <v>5715.12</v>
      </c>
      <c r="P69" s="1" t="s">
        <v>39</v>
      </c>
      <c r="Q69" s="2">
        <v>20361.45</v>
      </c>
      <c r="R69" s="3">
        <v>339.4</v>
      </c>
      <c r="S69" s="1" t="s">
        <v>189</v>
      </c>
      <c r="T69" s="1">
        <v>2</v>
      </c>
      <c r="U69" s="1" t="s">
        <v>57</v>
      </c>
      <c r="V69" s="1" t="b">
        <v>1</v>
      </c>
      <c r="W69" s="1" t="b">
        <v>0</v>
      </c>
      <c r="X69" s="1" t="b">
        <v>0</v>
      </c>
      <c r="Y69" s="1" t="b">
        <v>1</v>
      </c>
      <c r="Z69" s="1" t="b">
        <v>0</v>
      </c>
      <c r="AA69" s="1" t="s">
        <v>58</v>
      </c>
      <c r="AB69" s="2">
        <v>3478.3</v>
      </c>
      <c r="AC69" s="2">
        <v>4532.8</v>
      </c>
      <c r="AD69" s="2">
        <v>8514.7999999999993</v>
      </c>
      <c r="AE69" s="2">
        <v>110.7</v>
      </c>
      <c r="AF69" s="1">
        <v>2</v>
      </c>
      <c r="AG69" s="1"/>
      <c r="AH69" s="1" t="s">
        <v>55</v>
      </c>
      <c r="AI69" s="1">
        <v>1</v>
      </c>
      <c r="AJ69" s="1"/>
      <c r="AK69" s="2">
        <v>1227.54</v>
      </c>
      <c r="AL69" s="2">
        <v>0</v>
      </c>
    </row>
    <row r="70" spans="1:38" x14ac:dyDescent="0.2">
      <c r="A70" t="str">
        <f>+VLOOKUP(TEXT(Tabla1[[#This Row],[Socio comercial]],"00000000"),'[1]Clientes PT'!$A:$G,7,0)</f>
        <v>Zona 1</v>
      </c>
      <c r="B70" t="str">
        <f>+VLOOKUP(TEXT(Tabla1[[#This Row],[Socio comercial]],"00000000"),'[1]Clientes PT'!$A:$G,6,0)</f>
        <v>JOSE PINTO (STIHL)</v>
      </c>
      <c r="C70" t="str">
        <f>+VLOOKUP(TEXT(Tabla1[[#This Row],[Socio comercial]],"00000000"),'[1]Clientes PT'!$A:$E,4,0)</f>
        <v>PT/65</v>
      </c>
      <c r="D70" t="str">
        <f>+VLOOKUP(TEXT(Tabla1[[#This Row],[Socio comercial]],"00000000"),'[1]Clientes PT'!$A:$E,5,0)</f>
        <v>Aveiro</v>
      </c>
      <c r="E70" s="1">
        <v>46650130</v>
      </c>
      <c r="F70" s="1" t="s">
        <v>183</v>
      </c>
      <c r="G70" s="1">
        <v>209311923</v>
      </c>
      <c r="H70" s="1" t="s">
        <v>190</v>
      </c>
      <c r="I70" s="2">
        <v>3676.32</v>
      </c>
      <c r="J70" s="1" t="s">
        <v>40</v>
      </c>
      <c r="K70" s="2">
        <v>6000</v>
      </c>
      <c r="L70" s="1" t="s">
        <v>40</v>
      </c>
      <c r="M70" s="1" t="s">
        <v>41</v>
      </c>
      <c r="N70" s="2">
        <v>16636.599999999999</v>
      </c>
      <c r="O70" s="2">
        <v>5715.12</v>
      </c>
      <c r="P70" s="1" t="s">
        <v>39</v>
      </c>
      <c r="Q70" s="2">
        <v>20361.45</v>
      </c>
      <c r="R70" s="3">
        <v>339.4</v>
      </c>
      <c r="S70" s="1" t="s">
        <v>191</v>
      </c>
      <c r="T70" s="1">
        <v>2</v>
      </c>
      <c r="U70" s="1" t="s">
        <v>57</v>
      </c>
      <c r="V70" s="1" t="b">
        <v>1</v>
      </c>
      <c r="W70" s="1" t="b">
        <v>0</v>
      </c>
      <c r="X70" s="1" t="b">
        <v>0</v>
      </c>
      <c r="Y70" s="1" t="b">
        <v>1</v>
      </c>
      <c r="Z70" s="1" t="b">
        <v>0</v>
      </c>
      <c r="AA70" s="1" t="s">
        <v>58</v>
      </c>
      <c r="AB70" s="2">
        <v>3478.3</v>
      </c>
      <c r="AC70" s="2">
        <v>4532.8</v>
      </c>
      <c r="AD70" s="2">
        <v>8514.7999999999993</v>
      </c>
      <c r="AE70" s="2">
        <v>110.7</v>
      </c>
      <c r="AF70" s="1">
        <v>2</v>
      </c>
      <c r="AG70" s="1"/>
      <c r="AH70" s="1" t="s">
        <v>55</v>
      </c>
      <c r="AI70" s="1">
        <v>1</v>
      </c>
      <c r="AJ70" s="1"/>
      <c r="AK70" s="2">
        <v>1227.54</v>
      </c>
      <c r="AL70" s="2">
        <v>0</v>
      </c>
    </row>
    <row r="71" spans="1:38" x14ac:dyDescent="0.2">
      <c r="A71" t="str">
        <f>+VLOOKUP(TEXT(Tabla1[[#This Row],[Socio comercial]],"00000000"),'[1]Clientes PT'!$A:$G,7,0)</f>
        <v>Zona 1</v>
      </c>
      <c r="B71" t="str">
        <f>+VLOOKUP(TEXT(Tabla1[[#This Row],[Socio comercial]],"00000000"),'[1]Clientes PT'!$A:$G,6,0)</f>
        <v>JOSE PINTO (STIHL)</v>
      </c>
      <c r="C71" t="str">
        <f>+VLOOKUP(TEXT(Tabla1[[#This Row],[Socio comercial]],"00000000"),'[1]Clientes PT'!$A:$E,4,0)</f>
        <v>PT/65</v>
      </c>
      <c r="D71" t="str">
        <f>+VLOOKUP(TEXT(Tabla1[[#This Row],[Socio comercial]],"00000000"),'[1]Clientes PT'!$A:$E,5,0)</f>
        <v>Aveiro</v>
      </c>
      <c r="E71" s="1">
        <v>46650160</v>
      </c>
      <c r="F71" s="1" t="s">
        <v>192</v>
      </c>
      <c r="G71" s="1">
        <v>209236060</v>
      </c>
      <c r="H71" s="1">
        <v>3261</v>
      </c>
      <c r="I71" s="2">
        <v>1400.39</v>
      </c>
      <c r="J71" s="1" t="s">
        <v>40</v>
      </c>
      <c r="K71" s="2">
        <v>250000</v>
      </c>
      <c r="L71" s="1" t="s">
        <v>40</v>
      </c>
      <c r="M71" s="1" t="s">
        <v>41</v>
      </c>
      <c r="N71" s="2">
        <v>190526.65</v>
      </c>
      <c r="O71" s="2">
        <v>59294.19</v>
      </c>
      <c r="P71" s="1" t="s">
        <v>39</v>
      </c>
      <c r="Q71" s="2">
        <v>198606.52</v>
      </c>
      <c r="R71" s="3">
        <v>79.400000000000006</v>
      </c>
      <c r="S71" s="1" t="s">
        <v>193</v>
      </c>
      <c r="T71" s="1">
        <v>2</v>
      </c>
      <c r="U71" s="1" t="s">
        <v>57</v>
      </c>
      <c r="V71" s="1" t="b">
        <v>0</v>
      </c>
      <c r="W71" s="1" t="b">
        <v>0</v>
      </c>
      <c r="X71" s="1" t="b">
        <v>0</v>
      </c>
      <c r="Y71" s="1" t="b">
        <v>1</v>
      </c>
      <c r="Z71" s="1" t="b">
        <v>0</v>
      </c>
      <c r="AA71" s="1" t="s">
        <v>58</v>
      </c>
      <c r="AB71" s="2">
        <v>37451.660000000003</v>
      </c>
      <c r="AC71" s="2">
        <v>75340.75</v>
      </c>
      <c r="AD71" s="2">
        <v>58527.75</v>
      </c>
      <c r="AE71" s="2">
        <v>19206.490000000002</v>
      </c>
      <c r="AF71" s="1">
        <v>1</v>
      </c>
      <c r="AG71" s="1"/>
      <c r="AH71" s="1" t="s">
        <v>55</v>
      </c>
      <c r="AI71" s="1">
        <v>1</v>
      </c>
      <c r="AJ71" s="1"/>
      <c r="AK71" s="2">
        <v>50.91</v>
      </c>
      <c r="AL71" s="2">
        <v>0</v>
      </c>
    </row>
    <row r="72" spans="1:38" x14ac:dyDescent="0.2">
      <c r="A72" t="str">
        <f>+VLOOKUP(TEXT(Tabla1[[#This Row],[Socio comercial]],"00000000"),'[1]Clientes PT'!$A:$G,7,0)</f>
        <v>Zona 1</v>
      </c>
      <c r="B72" t="str">
        <f>+VLOOKUP(TEXT(Tabla1[[#This Row],[Socio comercial]],"00000000"),'[1]Clientes PT'!$A:$G,6,0)</f>
        <v>JOSE PINTO (STIHL)</v>
      </c>
      <c r="C72" t="str">
        <f>+VLOOKUP(TEXT(Tabla1[[#This Row],[Socio comercial]],"00000000"),'[1]Clientes PT'!$A:$E,4,0)</f>
        <v>PT/65</v>
      </c>
      <c r="D72" t="str">
        <f>+VLOOKUP(TEXT(Tabla1[[#This Row],[Socio comercial]],"00000000"),'[1]Clientes PT'!$A:$E,5,0)</f>
        <v>Aveiro</v>
      </c>
      <c r="E72" s="1">
        <v>46650160</v>
      </c>
      <c r="F72" s="1" t="s">
        <v>192</v>
      </c>
      <c r="G72" s="1">
        <v>209301117</v>
      </c>
      <c r="H72" s="1">
        <v>3267</v>
      </c>
      <c r="I72" s="2">
        <v>6395.98</v>
      </c>
      <c r="J72" s="1" t="s">
        <v>40</v>
      </c>
      <c r="K72" s="2">
        <v>250000</v>
      </c>
      <c r="L72" s="1" t="s">
        <v>40</v>
      </c>
      <c r="M72" s="1" t="s">
        <v>41</v>
      </c>
      <c r="N72" s="2">
        <v>190526.65</v>
      </c>
      <c r="O72" s="2">
        <v>59294.19</v>
      </c>
      <c r="P72" s="1" t="s">
        <v>39</v>
      </c>
      <c r="Q72" s="2">
        <v>198606.52</v>
      </c>
      <c r="R72" s="3">
        <v>79.400000000000006</v>
      </c>
      <c r="S72" s="1" t="s">
        <v>194</v>
      </c>
      <c r="T72" s="1">
        <v>2</v>
      </c>
      <c r="U72" s="1" t="s">
        <v>57</v>
      </c>
      <c r="V72" s="1" t="b">
        <v>0</v>
      </c>
      <c r="W72" s="1" t="b">
        <v>0</v>
      </c>
      <c r="X72" s="1" t="b">
        <v>0</v>
      </c>
      <c r="Y72" s="1" t="b">
        <v>1</v>
      </c>
      <c r="Z72" s="1" t="b">
        <v>0</v>
      </c>
      <c r="AA72" s="1" t="s">
        <v>58</v>
      </c>
      <c r="AB72" s="2">
        <v>37451.660000000003</v>
      </c>
      <c r="AC72" s="2">
        <v>75340.75</v>
      </c>
      <c r="AD72" s="2">
        <v>58527.75</v>
      </c>
      <c r="AE72" s="2">
        <v>19206.490000000002</v>
      </c>
      <c r="AF72" s="1">
        <v>1</v>
      </c>
      <c r="AG72" s="1"/>
      <c r="AH72" s="1" t="s">
        <v>55</v>
      </c>
      <c r="AI72" s="1">
        <v>1</v>
      </c>
      <c r="AJ72" s="1"/>
      <c r="AK72" s="2">
        <v>50.91</v>
      </c>
      <c r="AL72" s="2">
        <v>0</v>
      </c>
    </row>
    <row r="73" spans="1:38" x14ac:dyDescent="0.2">
      <c r="A73" t="str">
        <f>+VLOOKUP(TEXT(Tabla1[[#This Row],[Socio comercial]],"00000000"),'[1]Clientes PT'!$A:$G,7,0)</f>
        <v>Zona 1</v>
      </c>
      <c r="B73" t="str">
        <f>+VLOOKUP(TEXT(Tabla1[[#This Row],[Socio comercial]],"00000000"),'[1]Clientes PT'!$A:$G,6,0)</f>
        <v>JOSE PINTO (STIHL)</v>
      </c>
      <c r="C73" t="str">
        <f>+VLOOKUP(TEXT(Tabla1[[#This Row],[Socio comercial]],"00000000"),'[1]Clientes PT'!$A:$E,4,0)</f>
        <v>PT/66</v>
      </c>
      <c r="D73" t="str">
        <f>+VLOOKUP(TEXT(Tabla1[[#This Row],[Socio comercial]],"00000000"),'[1]Clientes PT'!$A:$E,5,0)</f>
        <v>Viseu</v>
      </c>
      <c r="E73" s="1">
        <v>46660020</v>
      </c>
      <c r="F73" s="1" t="s">
        <v>195</v>
      </c>
      <c r="G73" s="1">
        <v>209110197</v>
      </c>
      <c r="H73" s="1">
        <v>1706</v>
      </c>
      <c r="I73" s="2">
        <v>1133.75</v>
      </c>
      <c r="J73" s="1" t="s">
        <v>40</v>
      </c>
      <c r="K73" s="2">
        <v>22000</v>
      </c>
      <c r="L73" s="1" t="s">
        <v>40</v>
      </c>
      <c r="M73" s="1" t="s">
        <v>41</v>
      </c>
      <c r="N73" s="2">
        <v>12047.78</v>
      </c>
      <c r="O73" s="2">
        <v>8501.16</v>
      </c>
      <c r="P73" s="1" t="s">
        <v>39</v>
      </c>
      <c r="Q73" s="2">
        <v>15738.6</v>
      </c>
      <c r="R73" s="3">
        <v>71.5</v>
      </c>
      <c r="S73" s="1" t="s">
        <v>196</v>
      </c>
      <c r="T73" s="1">
        <v>2</v>
      </c>
      <c r="U73" s="1"/>
      <c r="V73" s="1" t="b">
        <v>0</v>
      </c>
      <c r="W73" s="1" t="b">
        <v>0</v>
      </c>
      <c r="X73" s="1" t="b">
        <v>0</v>
      </c>
      <c r="Y73" s="1" t="b">
        <v>1</v>
      </c>
      <c r="Z73" s="1" t="b">
        <v>0</v>
      </c>
      <c r="AA73" s="1"/>
      <c r="AB73" s="2">
        <v>9387.9699999999993</v>
      </c>
      <c r="AC73" s="2">
        <v>2671.29</v>
      </c>
      <c r="AD73" s="2">
        <v>0</v>
      </c>
      <c r="AE73" s="2">
        <v>-11.48</v>
      </c>
      <c r="AF73" s="1">
        <v>1</v>
      </c>
      <c r="AG73" s="1"/>
      <c r="AH73" s="1" t="s">
        <v>55</v>
      </c>
      <c r="AI73" s="1">
        <v>1</v>
      </c>
      <c r="AJ73" s="1"/>
      <c r="AK73" s="2">
        <v>1866.57</v>
      </c>
      <c r="AL73" s="2">
        <v>0</v>
      </c>
    </row>
    <row r="74" spans="1:38" x14ac:dyDescent="0.2">
      <c r="A74" t="str">
        <f>+VLOOKUP(TEXT(Tabla1[[#This Row],[Socio comercial]],"00000000"),'[1]Clientes PT'!$A:$G,7,0)</f>
        <v>Zona 1</v>
      </c>
      <c r="B74" t="str">
        <f>+VLOOKUP(TEXT(Tabla1[[#This Row],[Socio comercial]],"00000000"),'[1]Clientes PT'!$A:$G,6,0)</f>
        <v>JOSE PINTO (STIHL)</v>
      </c>
      <c r="C74" t="str">
        <f>+VLOOKUP(TEXT(Tabla1[[#This Row],[Socio comercial]],"00000000"),'[1]Clientes PT'!$A:$E,4,0)</f>
        <v>PT/66</v>
      </c>
      <c r="D74" t="str">
        <f>+VLOOKUP(TEXT(Tabla1[[#This Row],[Socio comercial]],"00000000"),'[1]Clientes PT'!$A:$E,5,0)</f>
        <v>Viseu</v>
      </c>
      <c r="E74" s="1">
        <v>46660020</v>
      </c>
      <c r="F74" s="1" t="s">
        <v>195</v>
      </c>
      <c r="G74" s="1">
        <v>209233108</v>
      </c>
      <c r="H74" s="1">
        <v>1716</v>
      </c>
      <c r="I74" s="2">
        <v>1135.21</v>
      </c>
      <c r="J74" s="1" t="s">
        <v>40</v>
      </c>
      <c r="K74" s="2">
        <v>22000</v>
      </c>
      <c r="L74" s="1" t="s">
        <v>40</v>
      </c>
      <c r="M74" s="1" t="s">
        <v>41</v>
      </c>
      <c r="N74" s="2">
        <v>12047.78</v>
      </c>
      <c r="O74" s="2">
        <v>8501.16</v>
      </c>
      <c r="P74" s="1" t="s">
        <v>39</v>
      </c>
      <c r="Q74" s="2">
        <v>15738.6</v>
      </c>
      <c r="R74" s="3">
        <v>71.5</v>
      </c>
      <c r="S74" s="1" t="s">
        <v>197</v>
      </c>
      <c r="T74" s="1">
        <v>2</v>
      </c>
      <c r="U74" s="1"/>
      <c r="V74" s="1" t="b">
        <v>0</v>
      </c>
      <c r="W74" s="1" t="b">
        <v>0</v>
      </c>
      <c r="X74" s="1" t="b">
        <v>0</v>
      </c>
      <c r="Y74" s="1" t="b">
        <v>1</v>
      </c>
      <c r="Z74" s="1" t="b">
        <v>0</v>
      </c>
      <c r="AA74" s="1"/>
      <c r="AB74" s="2">
        <v>9387.9699999999993</v>
      </c>
      <c r="AC74" s="2">
        <v>2671.29</v>
      </c>
      <c r="AD74" s="2">
        <v>0</v>
      </c>
      <c r="AE74" s="2">
        <v>-11.48</v>
      </c>
      <c r="AF74" s="1">
        <v>1</v>
      </c>
      <c r="AG74" s="1"/>
      <c r="AH74" s="1" t="s">
        <v>55</v>
      </c>
      <c r="AI74" s="1">
        <v>1</v>
      </c>
      <c r="AJ74" s="1"/>
      <c r="AK74" s="2">
        <v>1866.57</v>
      </c>
      <c r="AL74" s="2">
        <v>0</v>
      </c>
    </row>
    <row r="75" spans="1:38" x14ac:dyDescent="0.2">
      <c r="A75" t="str">
        <f>+VLOOKUP(TEXT(Tabla1[[#This Row],[Socio comercial]],"00000000"),'[1]Clientes PT'!$A:$G,7,0)</f>
        <v>Zona 1</v>
      </c>
      <c r="B75" t="str">
        <f>+VLOOKUP(TEXT(Tabla1[[#This Row],[Socio comercial]],"00000000"),'[1]Clientes PT'!$A:$G,6,0)</f>
        <v>JOSE PINTO (STIHL)</v>
      </c>
      <c r="C75" t="str">
        <f>+VLOOKUP(TEXT(Tabla1[[#This Row],[Socio comercial]],"00000000"),'[1]Clientes PT'!$A:$E,4,0)</f>
        <v>PT/66</v>
      </c>
      <c r="D75" t="str">
        <f>+VLOOKUP(TEXT(Tabla1[[#This Row],[Socio comercial]],"00000000"),'[1]Clientes PT'!$A:$E,5,0)</f>
        <v>Viseu</v>
      </c>
      <c r="E75" s="1">
        <v>46660020</v>
      </c>
      <c r="F75" s="1" t="s">
        <v>195</v>
      </c>
      <c r="G75" s="1">
        <v>330044969</v>
      </c>
      <c r="H75" s="1"/>
      <c r="I75" s="2">
        <v>58.62</v>
      </c>
      <c r="J75" s="1" t="s">
        <v>40</v>
      </c>
      <c r="K75" s="2">
        <v>22000</v>
      </c>
      <c r="L75" s="1" t="s">
        <v>40</v>
      </c>
      <c r="M75" s="1" t="s">
        <v>41</v>
      </c>
      <c r="N75" s="2">
        <v>12047.78</v>
      </c>
      <c r="O75" s="2">
        <v>8501.16</v>
      </c>
      <c r="P75" s="1" t="s">
        <v>39</v>
      </c>
      <c r="Q75" s="2">
        <v>15738.6</v>
      </c>
      <c r="R75" s="3">
        <v>71.5</v>
      </c>
      <c r="S75" s="1" t="s">
        <v>198</v>
      </c>
      <c r="T75" s="1">
        <v>2</v>
      </c>
      <c r="U75" s="1"/>
      <c r="V75" s="1" t="b">
        <v>0</v>
      </c>
      <c r="W75" s="1" t="b">
        <v>0</v>
      </c>
      <c r="X75" s="1" t="b">
        <v>0</v>
      </c>
      <c r="Y75" s="1" t="b">
        <v>0</v>
      </c>
      <c r="Z75" s="1" t="b">
        <v>0</v>
      </c>
      <c r="AA75" s="1"/>
      <c r="AB75" s="2">
        <v>9387.9699999999993</v>
      </c>
      <c r="AC75" s="2">
        <v>2671.29</v>
      </c>
      <c r="AD75" s="2">
        <v>0</v>
      </c>
      <c r="AE75" s="2">
        <v>-11.48</v>
      </c>
      <c r="AF75" s="1">
        <v>1</v>
      </c>
      <c r="AG75" s="1"/>
      <c r="AH75" s="1"/>
      <c r="AI75" s="1"/>
      <c r="AJ75" s="1"/>
      <c r="AK75" s="2">
        <v>1866.57</v>
      </c>
      <c r="AL75" s="2">
        <v>0</v>
      </c>
    </row>
    <row r="76" spans="1:38" x14ac:dyDescent="0.2">
      <c r="A76" t="str">
        <f>+VLOOKUP(TEXT(Tabla1[[#This Row],[Socio comercial]],"00000000"),'[1]Clientes PT'!$A:$G,7,0)</f>
        <v>Zona 1</v>
      </c>
      <c r="B76" t="str">
        <f>+VLOOKUP(TEXT(Tabla1[[#This Row],[Socio comercial]],"00000000"),'[1]Clientes PT'!$A:$G,6,0)</f>
        <v>JOSE PINTO (STIHL)</v>
      </c>
      <c r="C76" t="str">
        <f>+VLOOKUP(TEXT(Tabla1[[#This Row],[Socio comercial]],"00000000"),'[1]Clientes PT'!$A:$E,4,0)</f>
        <v>PT/66</v>
      </c>
      <c r="D76" t="str">
        <f>+VLOOKUP(TEXT(Tabla1[[#This Row],[Socio comercial]],"00000000"),'[1]Clientes PT'!$A:$E,5,0)</f>
        <v>Viseu</v>
      </c>
      <c r="E76" s="1">
        <v>46660020</v>
      </c>
      <c r="F76" s="1" t="s">
        <v>195</v>
      </c>
      <c r="G76" s="1">
        <v>209299176</v>
      </c>
      <c r="H76" s="1">
        <v>1720</v>
      </c>
      <c r="I76" s="2">
        <v>1242.79</v>
      </c>
      <c r="J76" s="1" t="s">
        <v>40</v>
      </c>
      <c r="K76" s="2">
        <v>22000</v>
      </c>
      <c r="L76" s="1" t="s">
        <v>40</v>
      </c>
      <c r="M76" s="1" t="s">
        <v>41</v>
      </c>
      <c r="N76" s="2">
        <v>12047.78</v>
      </c>
      <c r="O76" s="2">
        <v>8501.16</v>
      </c>
      <c r="P76" s="1" t="s">
        <v>39</v>
      </c>
      <c r="Q76" s="2">
        <v>15738.6</v>
      </c>
      <c r="R76" s="3">
        <v>71.5</v>
      </c>
      <c r="S76" s="1" t="s">
        <v>199</v>
      </c>
      <c r="T76" s="1">
        <v>2</v>
      </c>
      <c r="U76" s="1" t="s">
        <v>57</v>
      </c>
      <c r="V76" s="1" t="b">
        <v>0</v>
      </c>
      <c r="W76" s="1" t="b">
        <v>0</v>
      </c>
      <c r="X76" s="1" t="b">
        <v>0</v>
      </c>
      <c r="Y76" s="1" t="b">
        <v>1</v>
      </c>
      <c r="Z76" s="1" t="b">
        <v>0</v>
      </c>
      <c r="AA76" s="1" t="s">
        <v>58</v>
      </c>
      <c r="AB76" s="2">
        <v>9387.9699999999993</v>
      </c>
      <c r="AC76" s="2">
        <v>2671.29</v>
      </c>
      <c r="AD76" s="2">
        <v>0</v>
      </c>
      <c r="AE76" s="2">
        <v>-11.48</v>
      </c>
      <c r="AF76" s="1">
        <v>1</v>
      </c>
      <c r="AG76" s="1"/>
      <c r="AH76" s="1" t="s">
        <v>55</v>
      </c>
      <c r="AI76" s="1">
        <v>1</v>
      </c>
      <c r="AJ76" s="1"/>
      <c r="AK76" s="2">
        <v>1866.57</v>
      </c>
      <c r="AL76" s="2">
        <v>0</v>
      </c>
    </row>
    <row r="77" spans="1:38" x14ac:dyDescent="0.2">
      <c r="A77" t="str">
        <f>+VLOOKUP(TEXT(Tabla1[[#This Row],[Socio comercial]],"00000000"),'[1]Clientes PT'!$A:$G,7,0)</f>
        <v>Zona 1</v>
      </c>
      <c r="B77" t="str">
        <f>+VLOOKUP(TEXT(Tabla1[[#This Row],[Socio comercial]],"00000000"),'[1]Clientes PT'!$A:$G,6,0)</f>
        <v>JOSE PINTO (STIHL)</v>
      </c>
      <c r="C77" t="str">
        <f>+VLOOKUP(TEXT(Tabla1[[#This Row],[Socio comercial]],"00000000"),'[1]Clientes PT'!$A:$E,4,0)</f>
        <v>PT/66</v>
      </c>
      <c r="D77" t="str">
        <f>+VLOOKUP(TEXT(Tabla1[[#This Row],[Socio comercial]],"00000000"),'[1]Clientes PT'!$A:$E,5,0)</f>
        <v>Viseu</v>
      </c>
      <c r="E77" s="1">
        <v>46660020</v>
      </c>
      <c r="F77" s="1" t="s">
        <v>195</v>
      </c>
      <c r="G77" s="1">
        <v>209307509</v>
      </c>
      <c r="H77" s="1">
        <v>1721</v>
      </c>
      <c r="I77" s="2">
        <v>3290.52</v>
      </c>
      <c r="J77" s="1" t="s">
        <v>40</v>
      </c>
      <c r="K77" s="2">
        <v>22000</v>
      </c>
      <c r="L77" s="1" t="s">
        <v>40</v>
      </c>
      <c r="M77" s="1" t="s">
        <v>41</v>
      </c>
      <c r="N77" s="2">
        <v>12047.78</v>
      </c>
      <c r="O77" s="2">
        <v>8501.16</v>
      </c>
      <c r="P77" s="1" t="s">
        <v>39</v>
      </c>
      <c r="Q77" s="2">
        <v>15738.6</v>
      </c>
      <c r="R77" s="3">
        <v>71.5</v>
      </c>
      <c r="S77" s="1" t="s">
        <v>200</v>
      </c>
      <c r="T77" s="1">
        <v>2</v>
      </c>
      <c r="U77" s="1" t="s">
        <v>57</v>
      </c>
      <c r="V77" s="1" t="b">
        <v>0</v>
      </c>
      <c r="W77" s="1" t="b">
        <v>0</v>
      </c>
      <c r="X77" s="1" t="b">
        <v>0</v>
      </c>
      <c r="Y77" s="1" t="b">
        <v>1</v>
      </c>
      <c r="Z77" s="1" t="b">
        <v>0</v>
      </c>
      <c r="AA77" s="1" t="s">
        <v>58</v>
      </c>
      <c r="AB77" s="2">
        <v>9387.9699999999993</v>
      </c>
      <c r="AC77" s="2">
        <v>2671.29</v>
      </c>
      <c r="AD77" s="2">
        <v>0</v>
      </c>
      <c r="AE77" s="2">
        <v>-11.48</v>
      </c>
      <c r="AF77" s="1">
        <v>1</v>
      </c>
      <c r="AG77" s="1"/>
      <c r="AH77" s="1" t="s">
        <v>55</v>
      </c>
      <c r="AI77" s="1">
        <v>1</v>
      </c>
      <c r="AJ77" s="1"/>
      <c r="AK77" s="2">
        <v>1866.57</v>
      </c>
      <c r="AL77" s="2">
        <v>0</v>
      </c>
    </row>
    <row r="78" spans="1:38" x14ac:dyDescent="0.2">
      <c r="A78" t="str">
        <f>+VLOOKUP(TEXT(Tabla1[[#This Row],[Socio comercial]],"00000000"),'[1]Clientes PT'!$A:$G,7,0)</f>
        <v>Zona 1</v>
      </c>
      <c r="B78" t="str">
        <f>+VLOOKUP(TEXT(Tabla1[[#This Row],[Socio comercial]],"00000000"),'[1]Clientes PT'!$A:$G,6,0)</f>
        <v>JOSE PINTO (STIHL)</v>
      </c>
      <c r="C78" t="str">
        <f>+VLOOKUP(TEXT(Tabla1[[#This Row],[Socio comercial]],"00000000"),'[1]Clientes PT'!$A:$E,4,0)</f>
        <v>PT/66</v>
      </c>
      <c r="D78" t="str">
        <f>+VLOOKUP(TEXT(Tabla1[[#This Row],[Socio comercial]],"00000000"),'[1]Clientes PT'!$A:$E,5,0)</f>
        <v>Viseu</v>
      </c>
      <c r="E78" s="1">
        <v>46660060</v>
      </c>
      <c r="F78" s="1" t="s">
        <v>201</v>
      </c>
      <c r="G78" s="1">
        <v>209223993</v>
      </c>
      <c r="H78" s="1">
        <v>2012</v>
      </c>
      <c r="I78" s="2">
        <v>2601.92</v>
      </c>
      <c r="J78" s="1" t="s">
        <v>40</v>
      </c>
      <c r="K78" s="2">
        <v>16000</v>
      </c>
      <c r="L78" s="1" t="s">
        <v>40</v>
      </c>
      <c r="M78" s="1" t="s">
        <v>41</v>
      </c>
      <c r="N78" s="2">
        <v>30078.75</v>
      </c>
      <c r="O78" s="2">
        <v>6946.38</v>
      </c>
      <c r="P78" s="1" t="s">
        <v>39</v>
      </c>
      <c r="Q78" s="2">
        <v>30612.13</v>
      </c>
      <c r="R78" s="3">
        <v>191.3</v>
      </c>
      <c r="S78" s="1" t="s">
        <v>202</v>
      </c>
      <c r="T78" s="1">
        <v>2</v>
      </c>
      <c r="U78" s="1" t="s">
        <v>53</v>
      </c>
      <c r="V78" s="1" t="b">
        <v>1</v>
      </c>
      <c r="W78" s="1" t="b">
        <v>0</v>
      </c>
      <c r="X78" s="1" t="b">
        <v>0</v>
      </c>
      <c r="Y78" s="1" t="b">
        <v>0</v>
      </c>
      <c r="Z78" s="1" t="b">
        <v>0</v>
      </c>
      <c r="AA78" s="1" t="s">
        <v>54</v>
      </c>
      <c r="AB78" s="2">
        <v>18250.79</v>
      </c>
      <c r="AC78" s="2">
        <v>19007.919999999998</v>
      </c>
      <c r="AD78" s="2">
        <v>-1317.18</v>
      </c>
      <c r="AE78" s="2">
        <v>-5862.78</v>
      </c>
      <c r="AF78" s="1">
        <v>1</v>
      </c>
      <c r="AG78" s="1"/>
      <c r="AH78" s="1" t="s">
        <v>55</v>
      </c>
      <c r="AI78" s="1">
        <v>1</v>
      </c>
      <c r="AJ78" s="1"/>
      <c r="AK78" s="2">
        <v>162.24</v>
      </c>
      <c r="AL78" s="2">
        <v>0</v>
      </c>
    </row>
    <row r="79" spans="1:38" x14ac:dyDescent="0.2">
      <c r="A79" t="str">
        <f>+VLOOKUP(TEXT(Tabla1[[#This Row],[Socio comercial]],"00000000"),'[1]Clientes PT'!$A:$G,7,0)</f>
        <v>Zona 1</v>
      </c>
      <c r="B79" t="str">
        <f>+VLOOKUP(TEXT(Tabla1[[#This Row],[Socio comercial]],"00000000"),'[1]Clientes PT'!$A:$G,6,0)</f>
        <v>JOSE PINTO (STIHL)</v>
      </c>
      <c r="C79" t="str">
        <f>+VLOOKUP(TEXT(Tabla1[[#This Row],[Socio comercial]],"00000000"),'[1]Clientes PT'!$A:$E,4,0)</f>
        <v>PT/66</v>
      </c>
      <c r="D79" t="str">
        <f>+VLOOKUP(TEXT(Tabla1[[#This Row],[Socio comercial]],"00000000"),'[1]Clientes PT'!$A:$E,5,0)</f>
        <v>Viseu</v>
      </c>
      <c r="E79" s="1">
        <v>46660090</v>
      </c>
      <c r="F79" s="1" t="s">
        <v>203</v>
      </c>
      <c r="G79" s="1">
        <v>209313208</v>
      </c>
      <c r="H79" s="1">
        <v>25011701</v>
      </c>
      <c r="I79" s="2">
        <v>2392.09</v>
      </c>
      <c r="J79" s="1" t="s">
        <v>40</v>
      </c>
      <c r="K79" s="2">
        <v>61000</v>
      </c>
      <c r="L79" s="1" t="s">
        <v>40</v>
      </c>
      <c r="M79" s="1" t="s">
        <v>41</v>
      </c>
      <c r="N79" s="2">
        <v>27169.87</v>
      </c>
      <c r="O79" s="2">
        <v>37542.910000000003</v>
      </c>
      <c r="P79" s="1" t="s">
        <v>39</v>
      </c>
      <c r="Q79" s="2">
        <v>31423.57</v>
      </c>
      <c r="R79" s="3">
        <v>51.5</v>
      </c>
      <c r="S79" s="1" t="s">
        <v>204</v>
      </c>
      <c r="T79" s="1">
        <v>2</v>
      </c>
      <c r="U79" s="1" t="s">
        <v>57</v>
      </c>
      <c r="V79" s="1" t="b">
        <v>0</v>
      </c>
      <c r="W79" s="1" t="b">
        <v>0</v>
      </c>
      <c r="X79" s="1" t="b">
        <v>0</v>
      </c>
      <c r="Y79" s="1" t="b">
        <v>1</v>
      </c>
      <c r="Z79" s="1" t="b">
        <v>0</v>
      </c>
      <c r="AA79" s="1" t="s">
        <v>58</v>
      </c>
      <c r="AB79" s="2">
        <v>7557.66</v>
      </c>
      <c r="AC79" s="2">
        <v>7882.65</v>
      </c>
      <c r="AD79" s="2">
        <v>11592.35</v>
      </c>
      <c r="AE79" s="2">
        <v>137.21</v>
      </c>
      <c r="AF79" s="1">
        <v>1</v>
      </c>
      <c r="AG79" s="1"/>
      <c r="AH79" s="1" t="s">
        <v>55</v>
      </c>
      <c r="AI79" s="1">
        <v>1</v>
      </c>
      <c r="AJ79" s="1"/>
      <c r="AK79" s="2">
        <v>0</v>
      </c>
      <c r="AL79" s="2">
        <v>0</v>
      </c>
    </row>
    <row r="80" spans="1:38" x14ac:dyDescent="0.2">
      <c r="A80" t="str">
        <f>+VLOOKUP(TEXT(Tabla1[[#This Row],[Socio comercial]],"00000000"),'[1]Clientes PT'!$A:$G,7,0)</f>
        <v>Zona 1</v>
      </c>
      <c r="B80" t="str">
        <f>+VLOOKUP(TEXT(Tabla1[[#This Row],[Socio comercial]],"00000000"),'[1]Clientes PT'!$A:$G,6,0)</f>
        <v>JOSE PINTO (STIHL)</v>
      </c>
      <c r="C80" t="str">
        <f>+VLOOKUP(TEXT(Tabla1[[#This Row],[Socio comercial]],"00000000"),'[1]Clientes PT'!$A:$E,4,0)</f>
        <v>PT/66</v>
      </c>
      <c r="D80" t="str">
        <f>+VLOOKUP(TEXT(Tabla1[[#This Row],[Socio comercial]],"00000000"),'[1]Clientes PT'!$A:$E,5,0)</f>
        <v>Viseu</v>
      </c>
      <c r="E80" s="1">
        <v>46660100</v>
      </c>
      <c r="F80" s="1" t="s">
        <v>205</v>
      </c>
      <c r="G80" s="1">
        <v>209233141</v>
      </c>
      <c r="H80" s="1">
        <v>26122024</v>
      </c>
      <c r="I80" s="2">
        <v>12.08</v>
      </c>
      <c r="J80" s="1" t="s">
        <v>40</v>
      </c>
      <c r="K80" s="2">
        <v>71000</v>
      </c>
      <c r="L80" s="1" t="s">
        <v>40</v>
      </c>
      <c r="M80" s="1" t="s">
        <v>41</v>
      </c>
      <c r="N80" s="2">
        <v>15341.59</v>
      </c>
      <c r="O80" s="2">
        <v>3514.6</v>
      </c>
      <c r="P80" s="1" t="s">
        <v>39</v>
      </c>
      <c r="Q80" s="2">
        <v>17290.259999999998</v>
      </c>
      <c r="R80" s="3">
        <v>24.4</v>
      </c>
      <c r="S80" s="1" t="s">
        <v>206</v>
      </c>
      <c r="T80" s="1">
        <v>2</v>
      </c>
      <c r="U80" s="1"/>
      <c r="V80" s="1" t="b">
        <v>0</v>
      </c>
      <c r="W80" s="1" t="b">
        <v>0</v>
      </c>
      <c r="X80" s="1" t="b">
        <v>0</v>
      </c>
      <c r="Y80" s="1" t="b">
        <v>1</v>
      </c>
      <c r="Z80" s="1" t="b">
        <v>0</v>
      </c>
      <c r="AA80" s="1"/>
      <c r="AB80" s="2">
        <v>11500.81</v>
      </c>
      <c r="AC80" s="2">
        <v>123.52</v>
      </c>
      <c r="AD80" s="2">
        <v>0</v>
      </c>
      <c r="AE80" s="2">
        <v>3717.26</v>
      </c>
      <c r="AF80" s="1">
        <v>1</v>
      </c>
      <c r="AG80" s="1"/>
      <c r="AH80" s="1" t="s">
        <v>55</v>
      </c>
      <c r="AI80" s="1">
        <v>1</v>
      </c>
      <c r="AJ80" s="1"/>
      <c r="AK80" s="2">
        <v>0</v>
      </c>
      <c r="AL80" s="2">
        <v>0</v>
      </c>
    </row>
    <row r="81" spans="1:38" x14ac:dyDescent="0.2">
      <c r="A81" t="str">
        <f>+VLOOKUP(TEXT(Tabla1[[#This Row],[Socio comercial]],"00000000"),'[1]Clientes PT'!$A:$G,7,0)</f>
        <v>Zona 1</v>
      </c>
      <c r="B81" t="str">
        <f>+VLOOKUP(TEXT(Tabla1[[#This Row],[Socio comercial]],"00000000"),'[1]Clientes PT'!$A:$G,6,0)</f>
        <v>JOSE PINTO (STIHL)</v>
      </c>
      <c r="C81" t="str">
        <f>+VLOOKUP(TEXT(Tabla1[[#This Row],[Socio comercial]],"00000000"),'[1]Clientes PT'!$A:$E,4,0)</f>
        <v>PT/66</v>
      </c>
      <c r="D81" t="str">
        <f>+VLOOKUP(TEXT(Tabla1[[#This Row],[Socio comercial]],"00000000"),'[1]Clientes PT'!$A:$E,5,0)</f>
        <v>Viseu</v>
      </c>
      <c r="E81" s="1">
        <v>46660100</v>
      </c>
      <c r="F81" s="1" t="s">
        <v>205</v>
      </c>
      <c r="G81" s="1">
        <v>209307554</v>
      </c>
      <c r="H81" s="1">
        <v>14012025</v>
      </c>
      <c r="I81" s="2">
        <v>2736.66</v>
      </c>
      <c r="J81" s="1" t="s">
        <v>40</v>
      </c>
      <c r="K81" s="2">
        <v>71000</v>
      </c>
      <c r="L81" s="1" t="s">
        <v>40</v>
      </c>
      <c r="M81" s="1" t="s">
        <v>41</v>
      </c>
      <c r="N81" s="2">
        <v>15341.59</v>
      </c>
      <c r="O81" s="2">
        <v>3514.6</v>
      </c>
      <c r="P81" s="1" t="s">
        <v>39</v>
      </c>
      <c r="Q81" s="2">
        <v>17290.259999999998</v>
      </c>
      <c r="R81" s="3">
        <v>24.4</v>
      </c>
      <c r="S81" s="1" t="s">
        <v>207</v>
      </c>
      <c r="T81" s="1">
        <v>2</v>
      </c>
      <c r="U81" s="1" t="s">
        <v>57</v>
      </c>
      <c r="V81" s="1" t="b">
        <v>0</v>
      </c>
      <c r="W81" s="1" t="b">
        <v>0</v>
      </c>
      <c r="X81" s="1" t="b">
        <v>0</v>
      </c>
      <c r="Y81" s="1" t="b">
        <v>1</v>
      </c>
      <c r="Z81" s="1" t="b">
        <v>0</v>
      </c>
      <c r="AA81" s="1" t="s">
        <v>58</v>
      </c>
      <c r="AB81" s="2">
        <v>11500.81</v>
      </c>
      <c r="AC81" s="2">
        <v>123.52</v>
      </c>
      <c r="AD81" s="2">
        <v>0</v>
      </c>
      <c r="AE81" s="2">
        <v>3717.26</v>
      </c>
      <c r="AF81" s="1">
        <v>1</v>
      </c>
      <c r="AG81" s="1"/>
      <c r="AH81" s="1" t="s">
        <v>55</v>
      </c>
      <c r="AI81" s="1">
        <v>1</v>
      </c>
      <c r="AJ81" s="1"/>
      <c r="AK81" s="2">
        <v>0</v>
      </c>
      <c r="AL81" s="2">
        <v>0</v>
      </c>
    </row>
    <row r="82" spans="1:38" x14ac:dyDescent="0.2">
      <c r="A82" t="str">
        <f>+VLOOKUP(TEXT(Tabla1[[#This Row],[Socio comercial]],"00000000"),'[1]Clientes PT'!$A:$G,7,0)</f>
        <v>Zona 1</v>
      </c>
      <c r="B82" t="str">
        <f>+VLOOKUP(TEXT(Tabla1[[#This Row],[Socio comercial]],"00000000"),'[1]Clientes PT'!$A:$G,6,0)</f>
        <v>JOSE PINTO (STIHL)</v>
      </c>
      <c r="C82" t="str">
        <f>+VLOOKUP(TEXT(Tabla1[[#This Row],[Socio comercial]],"00000000"),'[1]Clientes PT'!$A:$E,4,0)</f>
        <v>PT/66</v>
      </c>
      <c r="D82" t="str">
        <f>+VLOOKUP(TEXT(Tabla1[[#This Row],[Socio comercial]],"00000000"),'[1]Clientes PT'!$A:$E,5,0)</f>
        <v>Viseu</v>
      </c>
      <c r="E82" s="1">
        <v>46660150</v>
      </c>
      <c r="F82" s="1" t="s">
        <v>208</v>
      </c>
      <c r="G82" s="1">
        <v>209181174</v>
      </c>
      <c r="H82" s="1" t="s">
        <v>209</v>
      </c>
      <c r="I82" s="2">
        <v>1168.19</v>
      </c>
      <c r="J82" s="1" t="s">
        <v>40</v>
      </c>
      <c r="K82" s="2">
        <v>107000</v>
      </c>
      <c r="L82" s="1" t="s">
        <v>40</v>
      </c>
      <c r="M82" s="1" t="s">
        <v>41</v>
      </c>
      <c r="N82" s="2">
        <v>86174.63</v>
      </c>
      <c r="O82" s="2">
        <v>11449.3</v>
      </c>
      <c r="P82" s="1" t="s">
        <v>39</v>
      </c>
      <c r="Q82" s="2">
        <v>94956.33</v>
      </c>
      <c r="R82" s="3">
        <v>88.7</v>
      </c>
      <c r="S82" s="1" t="s">
        <v>210</v>
      </c>
      <c r="T82" s="1">
        <v>2</v>
      </c>
      <c r="U82" s="1"/>
      <c r="V82" s="1" t="b">
        <v>0</v>
      </c>
      <c r="W82" s="1" t="b">
        <v>0</v>
      </c>
      <c r="X82" s="1" t="b">
        <v>0</v>
      </c>
      <c r="Y82" s="1" t="b">
        <v>1</v>
      </c>
      <c r="Z82" s="1" t="b">
        <v>0</v>
      </c>
      <c r="AA82" s="1"/>
      <c r="AB82" s="2">
        <v>20120.91</v>
      </c>
      <c r="AC82" s="2">
        <v>49858.47</v>
      </c>
      <c r="AD82" s="2">
        <v>51946.85</v>
      </c>
      <c r="AE82" s="2">
        <v>-35751.599999999999</v>
      </c>
      <c r="AF82" s="1">
        <v>2</v>
      </c>
      <c r="AG82" s="1"/>
      <c r="AH82" s="1" t="s">
        <v>55</v>
      </c>
      <c r="AI82" s="1">
        <v>1</v>
      </c>
      <c r="AJ82" s="1"/>
      <c r="AK82" s="2">
        <v>1999.96</v>
      </c>
      <c r="AL82" s="2">
        <v>0</v>
      </c>
    </row>
    <row r="83" spans="1:38" x14ac:dyDescent="0.2">
      <c r="A83" t="str">
        <f>+VLOOKUP(TEXT(Tabla1[[#This Row],[Socio comercial]],"00000000"),'[1]Clientes PT'!$A:$G,7,0)</f>
        <v>Zona 1</v>
      </c>
      <c r="B83" t="str">
        <f>+VLOOKUP(TEXT(Tabla1[[#This Row],[Socio comercial]],"00000000"),'[1]Clientes PT'!$A:$G,6,0)</f>
        <v>JOSE PINTO (STIHL)</v>
      </c>
      <c r="C83" t="str">
        <f>+VLOOKUP(TEXT(Tabla1[[#This Row],[Socio comercial]],"00000000"),'[1]Clientes PT'!$A:$E,4,0)</f>
        <v>PT/66</v>
      </c>
      <c r="D83" t="str">
        <f>+VLOOKUP(TEXT(Tabla1[[#This Row],[Socio comercial]],"00000000"),'[1]Clientes PT'!$A:$E,5,0)</f>
        <v>Viseu</v>
      </c>
      <c r="E83" s="1">
        <v>46660150</v>
      </c>
      <c r="F83" s="1" t="s">
        <v>208</v>
      </c>
      <c r="G83" s="1">
        <v>209234478</v>
      </c>
      <c r="H83" s="1" t="s">
        <v>211</v>
      </c>
      <c r="I83" s="2">
        <v>2329.4299999999998</v>
      </c>
      <c r="J83" s="1" t="s">
        <v>40</v>
      </c>
      <c r="K83" s="2">
        <v>107000</v>
      </c>
      <c r="L83" s="1" t="s">
        <v>40</v>
      </c>
      <c r="M83" s="1" t="s">
        <v>41</v>
      </c>
      <c r="N83" s="2">
        <v>86174.63</v>
      </c>
      <c r="O83" s="2">
        <v>11449.3</v>
      </c>
      <c r="P83" s="1" t="s">
        <v>39</v>
      </c>
      <c r="Q83" s="2">
        <v>94956.33</v>
      </c>
      <c r="R83" s="3">
        <v>88.7</v>
      </c>
      <c r="S83" s="1" t="s">
        <v>212</v>
      </c>
      <c r="T83" s="1">
        <v>2</v>
      </c>
      <c r="U83" s="1"/>
      <c r="V83" s="1" t="b">
        <v>0</v>
      </c>
      <c r="W83" s="1" t="b">
        <v>0</v>
      </c>
      <c r="X83" s="1" t="b">
        <v>0</v>
      </c>
      <c r="Y83" s="1" t="b">
        <v>1</v>
      </c>
      <c r="Z83" s="1" t="b">
        <v>0</v>
      </c>
      <c r="AA83" s="1"/>
      <c r="AB83" s="2">
        <v>20120.91</v>
      </c>
      <c r="AC83" s="2">
        <v>49858.47</v>
      </c>
      <c r="AD83" s="2">
        <v>51946.85</v>
      </c>
      <c r="AE83" s="2">
        <v>-35751.599999999999</v>
      </c>
      <c r="AF83" s="1">
        <v>2</v>
      </c>
      <c r="AG83" s="1"/>
      <c r="AH83" s="1" t="s">
        <v>55</v>
      </c>
      <c r="AI83" s="1">
        <v>1</v>
      </c>
      <c r="AJ83" s="1"/>
      <c r="AK83" s="2">
        <v>1999.96</v>
      </c>
      <c r="AL83" s="2">
        <v>0</v>
      </c>
    </row>
    <row r="84" spans="1:38" x14ac:dyDescent="0.2">
      <c r="A84" t="str">
        <f>+VLOOKUP(TEXT(Tabla1[[#This Row],[Socio comercial]],"00000000"),'[1]Clientes PT'!$A:$G,7,0)</f>
        <v>Zona 1</v>
      </c>
      <c r="B84" t="str">
        <f>+VLOOKUP(TEXT(Tabla1[[#This Row],[Socio comercial]],"00000000"),'[1]Clientes PT'!$A:$G,6,0)</f>
        <v>JOSE PINTO (STIHL)</v>
      </c>
      <c r="C84" t="str">
        <f>+VLOOKUP(TEXT(Tabla1[[#This Row],[Socio comercial]],"00000000"),'[1]Clientes PT'!$A:$E,4,0)</f>
        <v>PT/66</v>
      </c>
      <c r="D84" t="str">
        <f>+VLOOKUP(TEXT(Tabla1[[#This Row],[Socio comercial]],"00000000"),'[1]Clientes PT'!$A:$E,5,0)</f>
        <v>Viseu</v>
      </c>
      <c r="E84" s="1">
        <v>46660150</v>
      </c>
      <c r="F84" s="1" t="s">
        <v>208</v>
      </c>
      <c r="G84" s="1">
        <v>209107694</v>
      </c>
      <c r="H84" s="1" t="s">
        <v>213</v>
      </c>
      <c r="I84" s="2">
        <v>2197.64</v>
      </c>
      <c r="J84" s="1" t="s">
        <v>40</v>
      </c>
      <c r="K84" s="2">
        <v>107000</v>
      </c>
      <c r="L84" s="1" t="s">
        <v>40</v>
      </c>
      <c r="M84" s="1" t="s">
        <v>41</v>
      </c>
      <c r="N84" s="2">
        <v>86174.63</v>
      </c>
      <c r="O84" s="2">
        <v>11449.3</v>
      </c>
      <c r="P84" s="1" t="s">
        <v>39</v>
      </c>
      <c r="Q84" s="2">
        <v>94956.33</v>
      </c>
      <c r="R84" s="3">
        <v>88.7</v>
      </c>
      <c r="S84" s="1" t="s">
        <v>214</v>
      </c>
      <c r="T84" s="1">
        <v>2</v>
      </c>
      <c r="U84" s="1" t="s">
        <v>53</v>
      </c>
      <c r="V84" s="1" t="b">
        <v>0</v>
      </c>
      <c r="W84" s="1" t="b">
        <v>0</v>
      </c>
      <c r="X84" s="1" t="b">
        <v>0</v>
      </c>
      <c r="Y84" s="1" t="b">
        <v>1</v>
      </c>
      <c r="Z84" s="1" t="b">
        <v>0</v>
      </c>
      <c r="AA84" s="1" t="s">
        <v>54</v>
      </c>
      <c r="AB84" s="2">
        <v>20120.91</v>
      </c>
      <c r="AC84" s="2">
        <v>49858.47</v>
      </c>
      <c r="AD84" s="2">
        <v>51946.85</v>
      </c>
      <c r="AE84" s="2">
        <v>-35751.599999999999</v>
      </c>
      <c r="AF84" s="1">
        <v>2</v>
      </c>
      <c r="AG84" s="1"/>
      <c r="AH84" s="1" t="s">
        <v>55</v>
      </c>
      <c r="AI84" s="1">
        <v>1</v>
      </c>
      <c r="AJ84" s="1"/>
      <c r="AK84" s="2">
        <v>1999.96</v>
      </c>
      <c r="AL84" s="2">
        <v>0</v>
      </c>
    </row>
    <row r="85" spans="1:38" x14ac:dyDescent="0.2">
      <c r="A85" t="str">
        <f>+VLOOKUP(TEXT(Tabla1[[#This Row],[Socio comercial]],"00000000"),'[1]Clientes PT'!$A:$G,7,0)</f>
        <v>Zona 1</v>
      </c>
      <c r="B85" t="str">
        <f>+VLOOKUP(TEXT(Tabla1[[#This Row],[Socio comercial]],"00000000"),'[1]Clientes PT'!$A:$G,6,0)</f>
        <v>JOSE PINTO (STIHL)</v>
      </c>
      <c r="C85" t="str">
        <f>+VLOOKUP(TEXT(Tabla1[[#This Row],[Socio comercial]],"00000000"),'[1]Clientes PT'!$A:$E,4,0)</f>
        <v>PT/66</v>
      </c>
      <c r="D85" t="str">
        <f>+VLOOKUP(TEXT(Tabla1[[#This Row],[Socio comercial]],"00000000"),'[1]Clientes PT'!$A:$E,5,0)</f>
        <v>Viseu</v>
      </c>
      <c r="E85" s="1">
        <v>46660150</v>
      </c>
      <c r="F85" s="1" t="s">
        <v>208</v>
      </c>
      <c r="G85" s="1">
        <v>209119775</v>
      </c>
      <c r="H85" s="1" t="s">
        <v>215</v>
      </c>
      <c r="I85" s="2">
        <v>5195.7</v>
      </c>
      <c r="J85" s="1" t="s">
        <v>40</v>
      </c>
      <c r="K85" s="2">
        <v>107000</v>
      </c>
      <c r="L85" s="1" t="s">
        <v>40</v>
      </c>
      <c r="M85" s="1" t="s">
        <v>41</v>
      </c>
      <c r="N85" s="2">
        <v>86174.63</v>
      </c>
      <c r="O85" s="2">
        <v>11449.3</v>
      </c>
      <c r="P85" s="1" t="s">
        <v>39</v>
      </c>
      <c r="Q85" s="2">
        <v>94956.33</v>
      </c>
      <c r="R85" s="3">
        <v>88.7</v>
      </c>
      <c r="S85" s="1" t="s">
        <v>216</v>
      </c>
      <c r="T85" s="1">
        <v>2</v>
      </c>
      <c r="U85" s="1" t="s">
        <v>53</v>
      </c>
      <c r="V85" s="1" t="b">
        <v>0</v>
      </c>
      <c r="W85" s="1" t="b">
        <v>0</v>
      </c>
      <c r="X85" s="1" t="b">
        <v>0</v>
      </c>
      <c r="Y85" s="1" t="b">
        <v>1</v>
      </c>
      <c r="Z85" s="1" t="b">
        <v>0</v>
      </c>
      <c r="AA85" s="1" t="s">
        <v>54</v>
      </c>
      <c r="AB85" s="2">
        <v>20120.91</v>
      </c>
      <c r="AC85" s="2">
        <v>49858.47</v>
      </c>
      <c r="AD85" s="2">
        <v>51946.85</v>
      </c>
      <c r="AE85" s="2">
        <v>-35751.599999999999</v>
      </c>
      <c r="AF85" s="1">
        <v>2</v>
      </c>
      <c r="AG85" s="1"/>
      <c r="AH85" s="1" t="s">
        <v>55</v>
      </c>
      <c r="AI85" s="1">
        <v>1</v>
      </c>
      <c r="AJ85" s="1"/>
      <c r="AK85" s="2">
        <v>1999.96</v>
      </c>
      <c r="AL85" s="2">
        <v>0</v>
      </c>
    </row>
    <row r="86" spans="1:38" x14ac:dyDescent="0.2">
      <c r="A86" t="str">
        <f>+VLOOKUP(TEXT(Tabla1[[#This Row],[Socio comercial]],"00000000"),'[1]Clientes PT'!$A:$G,7,0)</f>
        <v>Zona 1</v>
      </c>
      <c r="B86" t="str">
        <f>+VLOOKUP(TEXT(Tabla1[[#This Row],[Socio comercial]],"00000000"),'[1]Clientes PT'!$A:$G,6,0)</f>
        <v>JOSE PINTO (STIHL)</v>
      </c>
      <c r="C86" t="str">
        <f>+VLOOKUP(TEXT(Tabla1[[#This Row],[Socio comercial]],"00000000"),'[1]Clientes PT'!$A:$E,4,0)</f>
        <v>PT/66</v>
      </c>
      <c r="D86" t="str">
        <f>+VLOOKUP(TEXT(Tabla1[[#This Row],[Socio comercial]],"00000000"),'[1]Clientes PT'!$A:$E,5,0)</f>
        <v>Viseu</v>
      </c>
      <c r="E86" s="1">
        <v>46660160</v>
      </c>
      <c r="F86" s="1" t="s">
        <v>217</v>
      </c>
      <c r="G86" s="1">
        <v>209317487</v>
      </c>
      <c r="H86" s="12">
        <v>45689</v>
      </c>
      <c r="I86" s="2">
        <v>2189.5700000000002</v>
      </c>
      <c r="J86" s="1" t="s">
        <v>40</v>
      </c>
      <c r="K86" s="2">
        <v>25000</v>
      </c>
      <c r="L86" s="1" t="s">
        <v>40</v>
      </c>
      <c r="M86" s="1" t="s">
        <v>41</v>
      </c>
      <c r="N86" s="2">
        <v>3243.58</v>
      </c>
      <c r="O86" s="2">
        <v>3425.68</v>
      </c>
      <c r="P86" s="1" t="s">
        <v>39</v>
      </c>
      <c r="Q86" s="2">
        <v>4927.97</v>
      </c>
      <c r="R86" s="3">
        <v>19.7</v>
      </c>
      <c r="S86" s="1" t="s">
        <v>218</v>
      </c>
      <c r="T86" s="1">
        <v>2</v>
      </c>
      <c r="U86" s="1" t="s">
        <v>57</v>
      </c>
      <c r="V86" s="1" t="b">
        <v>0</v>
      </c>
      <c r="W86" s="1" t="b">
        <v>0</v>
      </c>
      <c r="X86" s="1" t="b">
        <v>0</v>
      </c>
      <c r="Y86" s="1" t="b">
        <v>1</v>
      </c>
      <c r="Z86" s="1" t="b">
        <v>0</v>
      </c>
      <c r="AA86" s="1" t="s">
        <v>58</v>
      </c>
      <c r="AB86" s="2">
        <v>3146.61</v>
      </c>
      <c r="AC86" s="2">
        <v>10.87</v>
      </c>
      <c r="AD86" s="2">
        <v>0</v>
      </c>
      <c r="AE86" s="2">
        <v>86.1</v>
      </c>
      <c r="AF86" s="1">
        <v>2</v>
      </c>
      <c r="AG86" s="1"/>
      <c r="AH86" s="1" t="s">
        <v>50</v>
      </c>
      <c r="AI86" s="1">
        <v>1</v>
      </c>
      <c r="AJ86" s="1"/>
      <c r="AK86" s="2">
        <v>0</v>
      </c>
      <c r="AL86" s="2">
        <v>0</v>
      </c>
    </row>
    <row r="87" spans="1:38" x14ac:dyDescent="0.2">
      <c r="A87" t="str">
        <f>+VLOOKUP(TEXT(Tabla1[[#This Row],[Socio comercial]],"00000000"),'[1]Clientes PT'!$A:$G,7,0)</f>
        <v>Zona 1</v>
      </c>
      <c r="B87" t="str">
        <f>+VLOOKUP(TEXT(Tabla1[[#This Row],[Socio comercial]],"00000000"),'[1]Clientes PT'!$A:$G,6,0)</f>
        <v>JOSE PINTO (STIHL)</v>
      </c>
      <c r="C87" t="str">
        <f>+VLOOKUP(TEXT(Tabla1[[#This Row],[Socio comercial]],"00000000"),'[1]Clientes PT'!$A:$E,4,0)</f>
        <v>PT/66</v>
      </c>
      <c r="D87" t="str">
        <f>+VLOOKUP(TEXT(Tabla1[[#This Row],[Socio comercial]],"00000000"),'[1]Clientes PT'!$A:$E,5,0)</f>
        <v>Viseu</v>
      </c>
      <c r="E87" s="1">
        <v>46660190</v>
      </c>
      <c r="F87" s="1" t="s">
        <v>219</v>
      </c>
      <c r="G87" s="1">
        <v>209190097</v>
      </c>
      <c r="H87" s="10">
        <v>45639</v>
      </c>
      <c r="I87" s="2">
        <v>632.58000000000004</v>
      </c>
      <c r="J87" s="1" t="s">
        <v>40</v>
      </c>
      <c r="K87" s="2">
        <v>11000</v>
      </c>
      <c r="L87" s="1" t="s">
        <v>40</v>
      </c>
      <c r="M87" s="1" t="s">
        <v>41</v>
      </c>
      <c r="N87" s="2">
        <v>9708.8700000000008</v>
      </c>
      <c r="O87" s="2">
        <v>7246.99</v>
      </c>
      <c r="P87" s="1" t="s">
        <v>39</v>
      </c>
      <c r="Q87" s="2">
        <v>14642.37</v>
      </c>
      <c r="R87" s="3">
        <v>133.1</v>
      </c>
      <c r="S87" s="1" t="s">
        <v>220</v>
      </c>
      <c r="T87" s="1">
        <v>2</v>
      </c>
      <c r="U87" s="1" t="s">
        <v>57</v>
      </c>
      <c r="V87" s="1" t="b">
        <v>1</v>
      </c>
      <c r="W87" s="1" t="b">
        <v>0</v>
      </c>
      <c r="X87" s="1" t="b">
        <v>0</v>
      </c>
      <c r="Y87" s="1" t="b">
        <v>1</v>
      </c>
      <c r="Z87" s="1" t="b">
        <v>0</v>
      </c>
      <c r="AA87" s="1" t="s">
        <v>58</v>
      </c>
      <c r="AB87" s="2">
        <v>6151.4</v>
      </c>
      <c r="AC87" s="2">
        <v>337.54</v>
      </c>
      <c r="AD87" s="2">
        <v>3133.83</v>
      </c>
      <c r="AE87" s="2">
        <v>86.1</v>
      </c>
      <c r="AF87" s="1">
        <v>1</v>
      </c>
      <c r="AG87" s="1"/>
      <c r="AH87" s="1" t="s">
        <v>55</v>
      </c>
      <c r="AI87" s="1">
        <v>1</v>
      </c>
      <c r="AJ87" s="1"/>
      <c r="AK87" s="2">
        <v>0</v>
      </c>
      <c r="AL87" s="2">
        <v>0</v>
      </c>
    </row>
    <row r="88" spans="1:38" x14ac:dyDescent="0.2">
      <c r="A88" t="str">
        <f>+VLOOKUP(TEXT(Tabla1[[#This Row],[Socio comercial]],"00000000"),'[1]Clientes PT'!$A:$G,7,0)</f>
        <v>Zona 1</v>
      </c>
      <c r="B88" t="str">
        <f>+VLOOKUP(TEXT(Tabla1[[#This Row],[Socio comercial]],"00000000"),'[1]Clientes PT'!$A:$G,6,0)</f>
        <v>JOSE PINTO (STIHL)</v>
      </c>
      <c r="C88" t="str">
        <f>+VLOOKUP(TEXT(Tabla1[[#This Row],[Socio comercial]],"00000000"),'[1]Clientes PT'!$A:$E,4,0)</f>
        <v>PT/66</v>
      </c>
      <c r="D88" t="str">
        <f>+VLOOKUP(TEXT(Tabla1[[#This Row],[Socio comercial]],"00000000"),'[1]Clientes PT'!$A:$E,5,0)</f>
        <v>Viseu</v>
      </c>
      <c r="E88" s="1">
        <v>46660220</v>
      </c>
      <c r="F88" s="1" t="s">
        <v>221</v>
      </c>
      <c r="G88" s="1">
        <v>209261476</v>
      </c>
      <c r="H88" s="1" t="s">
        <v>222</v>
      </c>
      <c r="I88" s="2">
        <v>1230.3499999999999</v>
      </c>
      <c r="J88" s="1" t="s">
        <v>40</v>
      </c>
      <c r="K88" s="2">
        <v>20000</v>
      </c>
      <c r="L88" s="1" t="s">
        <v>40</v>
      </c>
      <c r="M88" s="1" t="s">
        <v>41</v>
      </c>
      <c r="N88" s="2">
        <v>2662.18</v>
      </c>
      <c r="O88" s="2">
        <v>10630.3</v>
      </c>
      <c r="P88" s="1" t="s">
        <v>39</v>
      </c>
      <c r="Q88" s="2">
        <v>10040.23</v>
      </c>
      <c r="R88" s="3">
        <v>50.2</v>
      </c>
      <c r="S88" s="1" t="s">
        <v>223</v>
      </c>
      <c r="T88" s="1">
        <v>2</v>
      </c>
      <c r="U88" s="1" t="s">
        <v>57</v>
      </c>
      <c r="V88" s="1" t="b">
        <v>0</v>
      </c>
      <c r="W88" s="1" t="b">
        <v>0</v>
      </c>
      <c r="X88" s="1" t="b">
        <v>0</v>
      </c>
      <c r="Y88" s="1" t="b">
        <v>1</v>
      </c>
      <c r="Z88" s="1" t="b">
        <v>0</v>
      </c>
      <c r="AA88" s="1" t="s">
        <v>58</v>
      </c>
      <c r="AB88" s="2">
        <v>2589.83</v>
      </c>
      <c r="AC88" s="2">
        <v>16.02</v>
      </c>
      <c r="AD88" s="2">
        <v>-78.97</v>
      </c>
      <c r="AE88" s="2">
        <v>135.30000000000001</v>
      </c>
      <c r="AF88" s="1">
        <v>0</v>
      </c>
      <c r="AG88" s="1"/>
      <c r="AH88" s="1" t="s">
        <v>55</v>
      </c>
      <c r="AI88" s="1">
        <v>1</v>
      </c>
      <c r="AJ88" s="1"/>
      <c r="AK88" s="2">
        <v>594.97</v>
      </c>
      <c r="AL88" s="2">
        <v>0</v>
      </c>
    </row>
    <row r="89" spans="1:38" x14ac:dyDescent="0.2">
      <c r="A89" t="str">
        <f>+VLOOKUP(TEXT(Tabla1[[#This Row],[Socio comercial]],"00000000"),'[1]Clientes PT'!$A:$G,7,0)</f>
        <v>Zona 1</v>
      </c>
      <c r="B89" t="str">
        <f>+VLOOKUP(TEXT(Tabla1[[#This Row],[Socio comercial]],"00000000"),'[1]Clientes PT'!$A:$G,6,0)</f>
        <v>JOSE PINTO (STIHL)</v>
      </c>
      <c r="C89" t="str">
        <f>+VLOOKUP(TEXT(Tabla1[[#This Row],[Socio comercial]],"00000000"),'[1]Clientes PT'!$A:$E,4,0)</f>
        <v>PT/66</v>
      </c>
      <c r="D89" t="str">
        <f>+VLOOKUP(TEXT(Tabla1[[#This Row],[Socio comercial]],"00000000"),'[1]Clientes PT'!$A:$E,5,0)</f>
        <v>Viseu</v>
      </c>
      <c r="E89" s="1">
        <v>46660220</v>
      </c>
      <c r="F89" s="1" t="s">
        <v>221</v>
      </c>
      <c r="G89" s="1">
        <v>209312227</v>
      </c>
      <c r="H89" s="1" t="s">
        <v>224</v>
      </c>
      <c r="I89" s="2">
        <v>1098.56</v>
      </c>
      <c r="J89" s="1" t="s">
        <v>40</v>
      </c>
      <c r="K89" s="2">
        <v>20000</v>
      </c>
      <c r="L89" s="1" t="s">
        <v>40</v>
      </c>
      <c r="M89" s="1" t="s">
        <v>41</v>
      </c>
      <c r="N89" s="2">
        <v>2662.18</v>
      </c>
      <c r="O89" s="2">
        <v>10630.3</v>
      </c>
      <c r="P89" s="1" t="s">
        <v>39</v>
      </c>
      <c r="Q89" s="2">
        <v>10040.23</v>
      </c>
      <c r="R89" s="3">
        <v>50.2</v>
      </c>
      <c r="S89" s="1" t="s">
        <v>225</v>
      </c>
      <c r="T89" s="1">
        <v>2</v>
      </c>
      <c r="U89" s="1" t="s">
        <v>57</v>
      </c>
      <c r="V89" s="1" t="b">
        <v>0</v>
      </c>
      <c r="W89" s="1" t="b">
        <v>0</v>
      </c>
      <c r="X89" s="1" t="b">
        <v>0</v>
      </c>
      <c r="Y89" s="1" t="b">
        <v>1</v>
      </c>
      <c r="Z89" s="1" t="b">
        <v>0</v>
      </c>
      <c r="AA89" s="1" t="s">
        <v>58</v>
      </c>
      <c r="AB89" s="2">
        <v>2589.83</v>
      </c>
      <c r="AC89" s="2">
        <v>16.02</v>
      </c>
      <c r="AD89" s="2">
        <v>-78.97</v>
      </c>
      <c r="AE89" s="2">
        <v>135.30000000000001</v>
      </c>
      <c r="AF89" s="1">
        <v>0</v>
      </c>
      <c r="AG89" s="1"/>
      <c r="AH89" s="1" t="s">
        <v>55</v>
      </c>
      <c r="AI89" s="1">
        <v>1</v>
      </c>
      <c r="AJ89" s="1"/>
      <c r="AK89" s="2">
        <v>594.97</v>
      </c>
      <c r="AL89" s="2">
        <v>0</v>
      </c>
    </row>
    <row r="90" spans="1:38" x14ac:dyDescent="0.2">
      <c r="A90" t="str">
        <f>+VLOOKUP(TEXT(Tabla1[[#This Row],[Socio comercial]],"00000000"),'[1]Clientes PT'!$A:$G,7,0)</f>
        <v>Zona 1</v>
      </c>
      <c r="B90" t="str">
        <f>+VLOOKUP(TEXT(Tabla1[[#This Row],[Socio comercial]],"00000000"),'[1]Clientes PT'!$A:$G,6,0)</f>
        <v>JOSE PINTO (STIHL)</v>
      </c>
      <c r="C90" t="str">
        <f>+VLOOKUP(TEXT(Tabla1[[#This Row],[Socio comercial]],"00000000"),'[1]Clientes PT'!$A:$E,4,0)</f>
        <v>PT/66</v>
      </c>
      <c r="D90" t="str">
        <f>+VLOOKUP(TEXT(Tabla1[[#This Row],[Socio comercial]],"00000000"),'[1]Clientes PT'!$A:$E,5,0)</f>
        <v>Viseu</v>
      </c>
      <c r="E90" s="1">
        <v>46660230</v>
      </c>
      <c r="F90" s="1" t="s">
        <v>226</v>
      </c>
      <c r="G90" s="1">
        <v>209305722</v>
      </c>
      <c r="H90" s="12">
        <v>45689</v>
      </c>
      <c r="I90" s="2">
        <v>2140.9499999999998</v>
      </c>
      <c r="J90" s="1" t="s">
        <v>40</v>
      </c>
      <c r="K90" s="2">
        <v>25000</v>
      </c>
      <c r="L90" s="1" t="s">
        <v>40</v>
      </c>
      <c r="M90" s="1" t="s">
        <v>41</v>
      </c>
      <c r="N90" s="2">
        <v>36861.620000000003</v>
      </c>
      <c r="O90" s="2">
        <v>13962.01</v>
      </c>
      <c r="P90" s="1" t="s">
        <v>39</v>
      </c>
      <c r="Q90" s="2">
        <v>39305.08</v>
      </c>
      <c r="R90" s="3">
        <v>157.19999999999999</v>
      </c>
      <c r="S90" s="1" t="s">
        <v>227</v>
      </c>
      <c r="T90" s="1"/>
      <c r="U90" s="1" t="s">
        <v>57</v>
      </c>
      <c r="V90" s="1" t="b">
        <v>1</v>
      </c>
      <c r="W90" s="1" t="b">
        <v>0</v>
      </c>
      <c r="X90" s="1" t="b">
        <v>0</v>
      </c>
      <c r="Y90" s="1" t="b">
        <v>1</v>
      </c>
      <c r="Z90" s="1" t="b">
        <v>0</v>
      </c>
      <c r="AA90" s="1" t="s">
        <v>58</v>
      </c>
      <c r="AB90" s="2">
        <v>8685.7999999999993</v>
      </c>
      <c r="AC90" s="2">
        <v>461.09</v>
      </c>
      <c r="AD90" s="2">
        <v>8580.9599999999991</v>
      </c>
      <c r="AE90" s="2">
        <v>19133.77</v>
      </c>
      <c r="AF90" s="1">
        <v>0</v>
      </c>
      <c r="AG90" s="1"/>
      <c r="AH90" s="1" t="s">
        <v>55</v>
      </c>
      <c r="AI90" s="1">
        <v>1</v>
      </c>
      <c r="AJ90" s="1"/>
      <c r="AK90" s="2">
        <v>0</v>
      </c>
      <c r="AL90" s="2">
        <v>0</v>
      </c>
    </row>
    <row r="91" spans="1:38" x14ac:dyDescent="0.2">
      <c r="A91" t="str">
        <f>+VLOOKUP(TEXT(Tabla1[[#This Row],[Socio comercial]],"00000000"),'[1]Clientes PT'!$A:$G,7,0)</f>
        <v>Zona 1</v>
      </c>
      <c r="B91" t="str">
        <f>+VLOOKUP(TEXT(Tabla1[[#This Row],[Socio comercial]],"00000000"),'[1]Clientes PT'!$A:$G,6,0)</f>
        <v>JOSE PINTO (STIHL)</v>
      </c>
      <c r="C91" t="str">
        <f>+VLOOKUP(TEXT(Tabla1[[#This Row],[Socio comercial]],"00000000"),'[1]Clientes PT'!$A:$E,4,0)</f>
        <v>PT/67</v>
      </c>
      <c r="D91" t="str">
        <f>+VLOOKUP(TEXT(Tabla1[[#This Row],[Socio comercial]],"00000000"),'[1]Clientes PT'!$A:$E,5,0)</f>
        <v>Guarda</v>
      </c>
      <c r="E91" s="1">
        <v>46670050</v>
      </c>
      <c r="F91" s="1" t="s">
        <v>228</v>
      </c>
      <c r="G91" s="1">
        <v>209232740</v>
      </c>
      <c r="H91" s="1" t="s">
        <v>229</v>
      </c>
      <c r="I91" s="2">
        <v>1952.86</v>
      </c>
      <c r="J91" s="1" t="s">
        <v>40</v>
      </c>
      <c r="K91" s="2">
        <v>31000</v>
      </c>
      <c r="L91" s="1" t="s">
        <v>40</v>
      </c>
      <c r="M91" s="1" t="s">
        <v>41</v>
      </c>
      <c r="N91" s="2">
        <v>2242.42</v>
      </c>
      <c r="O91" s="2">
        <v>6092.75</v>
      </c>
      <c r="P91" s="1" t="s">
        <v>39</v>
      </c>
      <c r="Q91" s="2">
        <v>8048.84</v>
      </c>
      <c r="R91" s="3">
        <v>26</v>
      </c>
      <c r="S91" s="1" t="s">
        <v>230</v>
      </c>
      <c r="T91" s="1">
        <v>2</v>
      </c>
      <c r="U91" s="1" t="s">
        <v>53</v>
      </c>
      <c r="V91" s="1" t="b">
        <v>0</v>
      </c>
      <c r="W91" s="1" t="b">
        <v>0</v>
      </c>
      <c r="X91" s="1" t="b">
        <v>0</v>
      </c>
      <c r="Y91" s="1" t="b">
        <v>1</v>
      </c>
      <c r="Z91" s="1" t="b">
        <v>0</v>
      </c>
      <c r="AA91" s="1" t="s">
        <v>54</v>
      </c>
      <c r="AB91" s="2">
        <v>2152.21</v>
      </c>
      <c r="AC91" s="2">
        <v>59.46</v>
      </c>
      <c r="AD91" s="2">
        <v>0</v>
      </c>
      <c r="AE91" s="2">
        <v>30.75</v>
      </c>
      <c r="AF91" s="1">
        <v>1</v>
      </c>
      <c r="AG91" s="1"/>
      <c r="AH91" s="1" t="s">
        <v>55</v>
      </c>
      <c r="AI91" s="1">
        <v>1</v>
      </c>
      <c r="AJ91" s="1"/>
      <c r="AK91" s="2">
        <v>4933.76</v>
      </c>
      <c r="AL91" s="2">
        <v>0</v>
      </c>
    </row>
    <row r="92" spans="1:38" x14ac:dyDescent="0.2">
      <c r="A92" t="str">
        <f>+VLOOKUP(TEXT(Tabla1[[#This Row],[Socio comercial]],"00000000"),'[1]Clientes PT'!$A:$G,7,0)</f>
        <v>Zona 1</v>
      </c>
      <c r="B92" t="str">
        <f>+VLOOKUP(TEXT(Tabla1[[#This Row],[Socio comercial]],"00000000"),'[1]Clientes PT'!$A:$G,6,0)</f>
        <v>JOSE PINTO (STIHL)</v>
      </c>
      <c r="C92" t="str">
        <f>+VLOOKUP(TEXT(Tabla1[[#This Row],[Socio comercial]],"00000000"),'[1]Clientes PT'!$A:$E,4,0)</f>
        <v>PT/67</v>
      </c>
      <c r="D92" t="str">
        <f>+VLOOKUP(TEXT(Tabla1[[#This Row],[Socio comercial]],"00000000"),'[1]Clientes PT'!$A:$E,5,0)</f>
        <v>Guarda</v>
      </c>
      <c r="E92" s="1">
        <v>46670050</v>
      </c>
      <c r="F92" s="1" t="s">
        <v>228</v>
      </c>
      <c r="G92" s="1">
        <v>209312988</v>
      </c>
      <c r="H92" s="1" t="s">
        <v>231</v>
      </c>
      <c r="I92" s="2">
        <v>1206.79</v>
      </c>
      <c r="J92" s="1" t="s">
        <v>40</v>
      </c>
      <c r="K92" s="2">
        <v>31000</v>
      </c>
      <c r="L92" s="1" t="s">
        <v>40</v>
      </c>
      <c r="M92" s="1" t="s">
        <v>41</v>
      </c>
      <c r="N92" s="2">
        <v>2242.42</v>
      </c>
      <c r="O92" s="2">
        <v>6092.75</v>
      </c>
      <c r="P92" s="1" t="s">
        <v>39</v>
      </c>
      <c r="Q92" s="2">
        <v>8048.84</v>
      </c>
      <c r="R92" s="3">
        <v>26</v>
      </c>
      <c r="S92" s="1" t="s">
        <v>232</v>
      </c>
      <c r="T92" s="1">
        <v>2</v>
      </c>
      <c r="U92" s="1" t="s">
        <v>57</v>
      </c>
      <c r="V92" s="1" t="b">
        <v>0</v>
      </c>
      <c r="W92" s="1" t="b">
        <v>0</v>
      </c>
      <c r="X92" s="1" t="b">
        <v>0</v>
      </c>
      <c r="Y92" s="1" t="b">
        <v>1</v>
      </c>
      <c r="Z92" s="1" t="b">
        <v>0</v>
      </c>
      <c r="AA92" s="1" t="s">
        <v>58</v>
      </c>
      <c r="AB92" s="2">
        <v>2152.21</v>
      </c>
      <c r="AC92" s="2">
        <v>59.46</v>
      </c>
      <c r="AD92" s="2">
        <v>0</v>
      </c>
      <c r="AE92" s="2">
        <v>30.75</v>
      </c>
      <c r="AF92" s="1">
        <v>1</v>
      </c>
      <c r="AG92" s="1"/>
      <c r="AH92" s="1" t="s">
        <v>50</v>
      </c>
      <c r="AI92" s="1">
        <v>1</v>
      </c>
      <c r="AJ92" s="1"/>
      <c r="AK92" s="2">
        <v>4933.76</v>
      </c>
      <c r="AL92" s="2">
        <v>0</v>
      </c>
    </row>
    <row r="93" spans="1:38" x14ac:dyDescent="0.2">
      <c r="A93" t="str">
        <f>+VLOOKUP(TEXT(Tabla1[[#This Row],[Socio comercial]],"00000000"),'[1]Clientes PT'!$A:$G,7,0)</f>
        <v>Zona 1</v>
      </c>
      <c r="B93" t="str">
        <f>+VLOOKUP(TEXT(Tabla1[[#This Row],[Socio comercial]],"00000000"),'[1]Clientes PT'!$A:$G,6,0)</f>
        <v>JOSE PINTO (STIHL)</v>
      </c>
      <c r="C93" t="str">
        <f>+VLOOKUP(TEXT(Tabla1[[#This Row],[Socio comercial]],"00000000"),'[1]Clientes PT'!$A:$E,4,0)</f>
        <v>PT/67</v>
      </c>
      <c r="D93" t="str">
        <f>+VLOOKUP(TEXT(Tabla1[[#This Row],[Socio comercial]],"00000000"),'[1]Clientes PT'!$A:$E,5,0)</f>
        <v>Guarda</v>
      </c>
      <c r="E93" s="1">
        <v>46670130</v>
      </c>
      <c r="F93" s="1" t="s">
        <v>233</v>
      </c>
      <c r="G93" s="1">
        <v>209231119</v>
      </c>
      <c r="H93" s="1">
        <v>25</v>
      </c>
      <c r="I93" s="2">
        <v>3629.87</v>
      </c>
      <c r="J93" s="1" t="s">
        <v>40</v>
      </c>
      <c r="K93" s="2">
        <v>26000</v>
      </c>
      <c r="L93" s="1" t="s">
        <v>40</v>
      </c>
      <c r="M93" s="1" t="s">
        <v>41</v>
      </c>
      <c r="N93" s="2">
        <v>56339.58</v>
      </c>
      <c r="O93" s="2">
        <v>3116.3</v>
      </c>
      <c r="P93" s="1" t="s">
        <v>39</v>
      </c>
      <c r="Q93" s="2">
        <v>59391.26</v>
      </c>
      <c r="R93" s="3">
        <v>228.4</v>
      </c>
      <c r="S93" s="1" t="s">
        <v>234</v>
      </c>
      <c r="T93" s="1">
        <v>2</v>
      </c>
      <c r="U93" s="1"/>
      <c r="V93" s="1" t="b">
        <v>1</v>
      </c>
      <c r="W93" s="1" t="b">
        <v>0</v>
      </c>
      <c r="X93" s="1" t="b">
        <v>0</v>
      </c>
      <c r="Y93" s="1" t="b">
        <v>1</v>
      </c>
      <c r="Z93" s="1" t="b">
        <v>0</v>
      </c>
      <c r="AA93" s="1"/>
      <c r="AB93" s="2">
        <v>8458.5300000000007</v>
      </c>
      <c r="AC93" s="2">
        <v>13777.11</v>
      </c>
      <c r="AD93" s="2">
        <v>4751.16</v>
      </c>
      <c r="AE93" s="2">
        <v>29352.78</v>
      </c>
      <c r="AF93" s="1">
        <v>1</v>
      </c>
      <c r="AG93" s="1"/>
      <c r="AH93" s="1" t="s">
        <v>55</v>
      </c>
      <c r="AI93" s="1">
        <v>1</v>
      </c>
      <c r="AJ93" s="1"/>
      <c r="AK93" s="2">
        <v>0</v>
      </c>
      <c r="AL93" s="2">
        <v>0</v>
      </c>
    </row>
    <row r="94" spans="1:38" x14ac:dyDescent="0.2">
      <c r="A94" t="str">
        <f>+VLOOKUP(TEXT(Tabla1[[#This Row],[Socio comercial]],"00000000"),'[1]Clientes PT'!$A:$G,7,0)</f>
        <v>Zona 1</v>
      </c>
      <c r="B94" t="str">
        <f>+VLOOKUP(TEXT(Tabla1[[#This Row],[Socio comercial]],"00000000"),'[1]Clientes PT'!$A:$G,6,0)</f>
        <v>JOSE PINTO (STIHL)</v>
      </c>
      <c r="C94" t="str">
        <f>+VLOOKUP(TEXT(Tabla1[[#This Row],[Socio comercial]],"00000000"),'[1]Clientes PT'!$A:$E,4,0)</f>
        <v>PT/67</v>
      </c>
      <c r="D94" t="str">
        <f>+VLOOKUP(TEXT(Tabla1[[#This Row],[Socio comercial]],"00000000"),'[1]Clientes PT'!$A:$E,5,0)</f>
        <v>Guarda</v>
      </c>
      <c r="E94" s="1">
        <v>46670130</v>
      </c>
      <c r="F94" s="1" t="s">
        <v>233</v>
      </c>
      <c r="G94" s="1">
        <v>209088343</v>
      </c>
      <c r="H94" s="1">
        <v>23</v>
      </c>
      <c r="I94" s="2">
        <v>3498.77</v>
      </c>
      <c r="J94" s="1" t="s">
        <v>40</v>
      </c>
      <c r="K94" s="2">
        <v>26000</v>
      </c>
      <c r="L94" s="1" t="s">
        <v>40</v>
      </c>
      <c r="M94" s="1" t="s">
        <v>41</v>
      </c>
      <c r="N94" s="2">
        <v>56339.58</v>
      </c>
      <c r="O94" s="2">
        <v>3116.3</v>
      </c>
      <c r="P94" s="1" t="s">
        <v>39</v>
      </c>
      <c r="Q94" s="2">
        <v>59391.26</v>
      </c>
      <c r="R94" s="3">
        <v>228.4</v>
      </c>
      <c r="S94" s="1" t="s">
        <v>235</v>
      </c>
      <c r="T94" s="1">
        <v>2</v>
      </c>
      <c r="U94" s="1" t="s">
        <v>57</v>
      </c>
      <c r="V94" s="1" t="b">
        <v>1</v>
      </c>
      <c r="W94" s="1" t="b">
        <v>0</v>
      </c>
      <c r="X94" s="1" t="b">
        <v>0</v>
      </c>
      <c r="Y94" s="1" t="b">
        <v>0</v>
      </c>
      <c r="Z94" s="1" t="b">
        <v>0</v>
      </c>
      <c r="AA94" s="1" t="s">
        <v>58</v>
      </c>
      <c r="AB94" s="2">
        <v>8458.5300000000007</v>
      </c>
      <c r="AC94" s="2">
        <v>13777.11</v>
      </c>
      <c r="AD94" s="2">
        <v>4751.16</v>
      </c>
      <c r="AE94" s="2">
        <v>29352.78</v>
      </c>
      <c r="AF94" s="1">
        <v>1</v>
      </c>
      <c r="AG94" s="1"/>
      <c r="AH94" s="1" t="s">
        <v>55</v>
      </c>
      <c r="AI94" s="1">
        <v>1</v>
      </c>
      <c r="AJ94" s="1"/>
      <c r="AK94" s="2">
        <v>0</v>
      </c>
      <c r="AL94" s="2">
        <v>0</v>
      </c>
    </row>
    <row r="95" spans="1:38" x14ac:dyDescent="0.2">
      <c r="A95" t="str">
        <f>+VLOOKUP(TEXT(Tabla1[[#This Row],[Socio comercial]],"00000000"),'[1]Clientes PT'!$A:$G,7,0)</f>
        <v>Zona 1</v>
      </c>
      <c r="B95" t="str">
        <f>+VLOOKUP(TEXT(Tabla1[[#This Row],[Socio comercial]],"00000000"),'[1]Clientes PT'!$A:$G,6,0)</f>
        <v>JOSE PINTO (STIHL)</v>
      </c>
      <c r="C95" t="str">
        <f>+VLOOKUP(TEXT(Tabla1[[#This Row],[Socio comercial]],"00000000"),'[1]Clientes PT'!$A:$E,4,0)</f>
        <v>PT/67</v>
      </c>
      <c r="D95" t="str">
        <f>+VLOOKUP(TEXT(Tabla1[[#This Row],[Socio comercial]],"00000000"),'[1]Clientes PT'!$A:$E,5,0)</f>
        <v>Guarda</v>
      </c>
      <c r="E95" s="1">
        <v>46670140</v>
      </c>
      <c r="F95" s="1" t="s">
        <v>236</v>
      </c>
      <c r="G95" s="1">
        <v>209135299</v>
      </c>
      <c r="H95" s="10">
        <v>45363</v>
      </c>
      <c r="I95" s="2">
        <v>5426.6</v>
      </c>
      <c r="J95" s="1" t="s">
        <v>40</v>
      </c>
      <c r="K95" s="2">
        <v>26000</v>
      </c>
      <c r="L95" s="1" t="s">
        <v>40</v>
      </c>
      <c r="M95" s="1" t="s">
        <v>41</v>
      </c>
      <c r="N95" s="2">
        <v>43705.16</v>
      </c>
      <c r="O95" s="2">
        <v>11523.42</v>
      </c>
      <c r="P95" s="1" t="s">
        <v>39</v>
      </c>
      <c r="Q95" s="2">
        <v>47901.02</v>
      </c>
      <c r="R95" s="3">
        <v>184.2</v>
      </c>
      <c r="S95" s="1" t="s">
        <v>237</v>
      </c>
      <c r="T95" s="1">
        <v>2</v>
      </c>
      <c r="U95" s="1" t="s">
        <v>57</v>
      </c>
      <c r="V95" s="1" t="b">
        <v>1</v>
      </c>
      <c r="W95" s="1" t="b">
        <v>0</v>
      </c>
      <c r="X95" s="1" t="b">
        <v>0</v>
      </c>
      <c r="Y95" s="1" t="b">
        <v>1</v>
      </c>
      <c r="Z95" s="1" t="b">
        <v>0</v>
      </c>
      <c r="AA95" s="1" t="s">
        <v>58</v>
      </c>
      <c r="AB95" s="2">
        <v>10986.14</v>
      </c>
      <c r="AC95" s="2">
        <v>251</v>
      </c>
      <c r="AD95" s="2">
        <v>-1105.27</v>
      </c>
      <c r="AE95" s="2">
        <v>33573.29</v>
      </c>
      <c r="AF95" s="1">
        <v>1</v>
      </c>
      <c r="AG95" s="1"/>
      <c r="AH95" s="1" t="s">
        <v>55</v>
      </c>
      <c r="AI95" s="1">
        <v>1</v>
      </c>
      <c r="AJ95" s="1"/>
      <c r="AK95" s="2">
        <v>2159.27</v>
      </c>
      <c r="AL95" s="2">
        <v>0</v>
      </c>
    </row>
    <row r="96" spans="1:38" x14ac:dyDescent="0.2">
      <c r="A96" t="str">
        <f>+VLOOKUP(TEXT(Tabla1[[#This Row],[Socio comercial]],"00000000"),'[1]Clientes PT'!$A:$G,7,0)</f>
        <v>Zona 1</v>
      </c>
      <c r="B96" t="str">
        <f>+VLOOKUP(TEXT(Tabla1[[#This Row],[Socio comercial]],"00000000"),'[1]Clientes PT'!$A:$G,6,0)</f>
        <v>JOSE PINTO (STIHL)</v>
      </c>
      <c r="C96" t="str">
        <f>+VLOOKUP(TEXT(Tabla1[[#This Row],[Socio comercial]],"00000000"),'[1]Clientes PT'!$A:$E,4,0)</f>
        <v>PT/67</v>
      </c>
      <c r="D96" t="str">
        <f>+VLOOKUP(TEXT(Tabla1[[#This Row],[Socio comercial]],"00000000"),'[1]Clientes PT'!$A:$E,5,0)</f>
        <v>Guarda</v>
      </c>
      <c r="E96" s="1">
        <v>46670140</v>
      </c>
      <c r="F96" s="1" t="s">
        <v>236</v>
      </c>
      <c r="G96" s="1">
        <v>209166826</v>
      </c>
      <c r="H96" s="10">
        <v>45577</v>
      </c>
      <c r="I96" s="2">
        <v>1278.44</v>
      </c>
      <c r="J96" s="1" t="s">
        <v>40</v>
      </c>
      <c r="K96" s="2">
        <v>26000</v>
      </c>
      <c r="L96" s="1" t="s">
        <v>40</v>
      </c>
      <c r="M96" s="1" t="s">
        <v>41</v>
      </c>
      <c r="N96" s="2">
        <v>43705.16</v>
      </c>
      <c r="O96" s="2">
        <v>11523.42</v>
      </c>
      <c r="P96" s="1" t="s">
        <v>39</v>
      </c>
      <c r="Q96" s="2">
        <v>47901.02</v>
      </c>
      <c r="R96" s="3">
        <v>184.2</v>
      </c>
      <c r="S96" s="1" t="s">
        <v>238</v>
      </c>
      <c r="T96" s="1">
        <v>2</v>
      </c>
      <c r="U96" s="1" t="s">
        <v>57</v>
      </c>
      <c r="V96" s="1" t="b">
        <v>1</v>
      </c>
      <c r="W96" s="1" t="b">
        <v>0</v>
      </c>
      <c r="X96" s="1" t="b">
        <v>0</v>
      </c>
      <c r="Y96" s="1" t="b">
        <v>1</v>
      </c>
      <c r="Z96" s="1" t="b">
        <v>0</v>
      </c>
      <c r="AA96" s="1" t="s">
        <v>58</v>
      </c>
      <c r="AB96" s="2">
        <v>10986.14</v>
      </c>
      <c r="AC96" s="2">
        <v>251</v>
      </c>
      <c r="AD96" s="2">
        <v>-1105.27</v>
      </c>
      <c r="AE96" s="2">
        <v>33573.29</v>
      </c>
      <c r="AF96" s="1">
        <v>1</v>
      </c>
      <c r="AG96" s="1"/>
      <c r="AH96" s="1" t="s">
        <v>55</v>
      </c>
      <c r="AI96" s="1">
        <v>1</v>
      </c>
      <c r="AJ96" s="1"/>
      <c r="AK96" s="2">
        <v>2159.27</v>
      </c>
      <c r="AL96" s="2">
        <v>0</v>
      </c>
    </row>
    <row r="97" spans="1:38" x14ac:dyDescent="0.2">
      <c r="A97" t="str">
        <f>+VLOOKUP(TEXT(Tabla1[[#This Row],[Socio comercial]],"00000000"),'[1]Clientes PT'!$A:$G,7,0)</f>
        <v>Zona 1</v>
      </c>
      <c r="B97" t="str">
        <f>+VLOOKUP(TEXT(Tabla1[[#This Row],[Socio comercial]],"00000000"),'[1]Clientes PT'!$A:$G,6,0)</f>
        <v>JOSE PINTO (STIHL)</v>
      </c>
      <c r="C97" t="str">
        <f>+VLOOKUP(TEXT(Tabla1[[#This Row],[Socio comercial]],"00000000"),'[1]Clientes PT'!$A:$E,4,0)</f>
        <v>PT/67</v>
      </c>
      <c r="D97" t="str">
        <f>+VLOOKUP(TEXT(Tabla1[[#This Row],[Socio comercial]],"00000000"),'[1]Clientes PT'!$A:$E,5,0)</f>
        <v>Guarda</v>
      </c>
      <c r="E97" s="1">
        <v>46670140</v>
      </c>
      <c r="F97" s="1" t="s">
        <v>236</v>
      </c>
      <c r="G97" s="1">
        <v>209232797</v>
      </c>
      <c r="H97" s="1" t="s">
        <v>239</v>
      </c>
      <c r="I97" s="2">
        <v>1281.9000000000001</v>
      </c>
      <c r="J97" s="1" t="s">
        <v>40</v>
      </c>
      <c r="K97" s="2">
        <v>26000</v>
      </c>
      <c r="L97" s="1" t="s">
        <v>40</v>
      </c>
      <c r="M97" s="1" t="s">
        <v>41</v>
      </c>
      <c r="N97" s="2">
        <v>43705.16</v>
      </c>
      <c r="O97" s="2">
        <v>11523.42</v>
      </c>
      <c r="P97" s="1" t="s">
        <v>39</v>
      </c>
      <c r="Q97" s="2">
        <v>47901.02</v>
      </c>
      <c r="R97" s="3">
        <v>184.2</v>
      </c>
      <c r="S97" s="1" t="s">
        <v>240</v>
      </c>
      <c r="T97" s="1">
        <v>2</v>
      </c>
      <c r="U97" s="1" t="s">
        <v>53</v>
      </c>
      <c r="V97" s="1" t="b">
        <v>1</v>
      </c>
      <c r="W97" s="1" t="b">
        <v>0</v>
      </c>
      <c r="X97" s="1" t="b">
        <v>0</v>
      </c>
      <c r="Y97" s="1" t="b">
        <v>1</v>
      </c>
      <c r="Z97" s="1" t="b">
        <v>0</v>
      </c>
      <c r="AA97" s="1" t="s">
        <v>54</v>
      </c>
      <c r="AB97" s="2">
        <v>10986.14</v>
      </c>
      <c r="AC97" s="2">
        <v>251</v>
      </c>
      <c r="AD97" s="2">
        <v>-1105.27</v>
      </c>
      <c r="AE97" s="2">
        <v>33573.29</v>
      </c>
      <c r="AF97" s="1">
        <v>1</v>
      </c>
      <c r="AG97" s="1"/>
      <c r="AH97" s="1" t="s">
        <v>55</v>
      </c>
      <c r="AI97" s="1">
        <v>1</v>
      </c>
      <c r="AJ97" s="1"/>
      <c r="AK97" s="2">
        <v>2159.27</v>
      </c>
      <c r="AL97" s="2">
        <v>0</v>
      </c>
    </row>
    <row r="98" spans="1:38" x14ac:dyDescent="0.2">
      <c r="A98" t="str">
        <f>+VLOOKUP(TEXT(Tabla1[[#This Row],[Socio comercial]],"00000000"),'[1]Clientes PT'!$A:$G,7,0)</f>
        <v>Zona 1</v>
      </c>
      <c r="B98" t="str">
        <f>+VLOOKUP(TEXT(Tabla1[[#This Row],[Socio comercial]],"00000000"),'[1]Clientes PT'!$A:$G,6,0)</f>
        <v>JOSE PINTO (STIHL)</v>
      </c>
      <c r="C98" t="str">
        <f>+VLOOKUP(TEXT(Tabla1[[#This Row],[Socio comercial]],"00000000"),'[1]Clientes PT'!$A:$E,4,0)</f>
        <v>PT/67</v>
      </c>
      <c r="D98" t="str">
        <f>+VLOOKUP(TEXT(Tabla1[[#This Row],[Socio comercial]],"00000000"),'[1]Clientes PT'!$A:$E,5,0)</f>
        <v>Guarda</v>
      </c>
      <c r="E98" s="1">
        <v>46670170</v>
      </c>
      <c r="F98" s="1" t="s">
        <v>241</v>
      </c>
      <c r="G98" s="1">
        <v>209307480</v>
      </c>
      <c r="H98" s="1" t="s">
        <v>242</v>
      </c>
      <c r="I98" s="2">
        <v>9519.74</v>
      </c>
      <c r="J98" s="1" t="s">
        <v>40</v>
      </c>
      <c r="K98" s="2">
        <v>51000</v>
      </c>
      <c r="L98" s="1" t="s">
        <v>40</v>
      </c>
      <c r="M98" s="1" t="s">
        <v>41</v>
      </c>
      <c r="N98" s="2">
        <v>5520.76</v>
      </c>
      <c r="O98" s="2">
        <v>23444.27</v>
      </c>
      <c r="P98" s="1" t="s">
        <v>39</v>
      </c>
      <c r="Q98" s="2">
        <v>12821.09</v>
      </c>
      <c r="R98" s="3">
        <v>25.1</v>
      </c>
      <c r="S98" s="1" t="s">
        <v>243</v>
      </c>
      <c r="T98" s="1">
        <v>2</v>
      </c>
      <c r="U98" s="1" t="s">
        <v>57</v>
      </c>
      <c r="V98" s="1" t="b">
        <v>0</v>
      </c>
      <c r="W98" s="1" t="b">
        <v>0</v>
      </c>
      <c r="X98" s="1" t="b">
        <v>0</v>
      </c>
      <c r="Y98" s="1" t="b">
        <v>1</v>
      </c>
      <c r="Z98" s="1" t="b">
        <v>0</v>
      </c>
      <c r="AA98" s="1" t="s">
        <v>58</v>
      </c>
      <c r="AB98" s="2">
        <v>5520.76</v>
      </c>
      <c r="AC98" s="2">
        <v>977.05</v>
      </c>
      <c r="AD98" s="2">
        <v>-977.05</v>
      </c>
      <c r="AE98" s="2">
        <v>0</v>
      </c>
      <c r="AF98" s="1">
        <v>1</v>
      </c>
      <c r="AG98" s="1"/>
      <c r="AH98" s="1" t="s">
        <v>55</v>
      </c>
      <c r="AI98" s="1">
        <v>1</v>
      </c>
      <c r="AJ98" s="1"/>
      <c r="AK98" s="2">
        <v>0</v>
      </c>
      <c r="AL98" s="2">
        <v>0</v>
      </c>
    </row>
    <row r="99" spans="1:38" x14ac:dyDescent="0.2">
      <c r="A99" t="str">
        <f>+VLOOKUP(TEXT(Tabla1[[#This Row],[Socio comercial]],"00000000"),'[1]Clientes PT'!$A:$G,7,0)</f>
        <v>Zona 1</v>
      </c>
      <c r="B99" t="str">
        <f>+VLOOKUP(TEXT(Tabla1[[#This Row],[Socio comercial]],"00000000"),'[1]Clientes PT'!$A:$G,6,0)</f>
        <v>JOSE PINTO (STIHL)</v>
      </c>
      <c r="C99" t="str">
        <f>+VLOOKUP(TEXT(Tabla1[[#This Row],[Socio comercial]],"00000000"),'[1]Clientes PT'!$A:$E,4,0)</f>
        <v>PT/68</v>
      </c>
      <c r="D99" t="str">
        <f>+VLOOKUP(TEXT(Tabla1[[#This Row],[Socio comercial]],"00000000"),'[1]Clientes PT'!$A:$E,5,0)</f>
        <v>Coimbra</v>
      </c>
      <c r="E99" s="1">
        <v>46680110</v>
      </c>
      <c r="F99" s="1" t="s">
        <v>244</v>
      </c>
      <c r="G99" s="1">
        <v>209290612</v>
      </c>
      <c r="H99" s="11">
        <v>45717</v>
      </c>
      <c r="I99" s="2">
        <v>482.39</v>
      </c>
      <c r="J99" s="1" t="s">
        <v>40</v>
      </c>
      <c r="K99" s="2">
        <v>26000</v>
      </c>
      <c r="L99" s="1" t="s">
        <v>40</v>
      </c>
      <c r="M99" s="1" t="s">
        <v>41</v>
      </c>
      <c r="N99" s="2">
        <v>16323.11</v>
      </c>
      <c r="O99" s="2">
        <v>12969.81</v>
      </c>
      <c r="P99" s="1" t="s">
        <v>39</v>
      </c>
      <c r="Q99" s="2">
        <v>18061.98</v>
      </c>
      <c r="R99" s="3">
        <v>69.5</v>
      </c>
      <c r="S99" s="1" t="s">
        <v>245</v>
      </c>
      <c r="T99" s="1">
        <v>2</v>
      </c>
      <c r="U99" s="1"/>
      <c r="V99" s="1" t="b">
        <v>0</v>
      </c>
      <c r="W99" s="1" t="b">
        <v>0</v>
      </c>
      <c r="X99" s="1" t="b">
        <v>0</v>
      </c>
      <c r="Y99" s="1" t="b">
        <v>1</v>
      </c>
      <c r="Z99" s="1" t="b">
        <v>0</v>
      </c>
      <c r="AA99" s="1"/>
      <c r="AB99" s="2">
        <v>5471.61</v>
      </c>
      <c r="AC99" s="2">
        <v>0</v>
      </c>
      <c r="AD99" s="2">
        <v>0</v>
      </c>
      <c r="AE99" s="2">
        <v>10851.5</v>
      </c>
      <c r="AF99" s="1">
        <v>1</v>
      </c>
      <c r="AG99" s="1"/>
      <c r="AH99" s="1" t="s">
        <v>55</v>
      </c>
      <c r="AI99" s="1">
        <v>1</v>
      </c>
      <c r="AJ99" s="1"/>
      <c r="AK99" s="2">
        <v>1439.65</v>
      </c>
      <c r="AL99" s="2">
        <v>0</v>
      </c>
    </row>
    <row r="100" spans="1:38" x14ac:dyDescent="0.2">
      <c r="A100" t="str">
        <f>+VLOOKUP(TEXT(Tabla1[[#This Row],[Socio comercial]],"00000000"),'[1]Clientes PT'!$A:$G,7,0)</f>
        <v>Zona 1</v>
      </c>
      <c r="B100" t="str">
        <f>+VLOOKUP(TEXT(Tabla1[[#This Row],[Socio comercial]],"00000000"),'[1]Clientes PT'!$A:$G,6,0)</f>
        <v>JOSE PINTO (STIHL)</v>
      </c>
      <c r="C100" t="str">
        <f>+VLOOKUP(TEXT(Tabla1[[#This Row],[Socio comercial]],"00000000"),'[1]Clientes PT'!$A:$E,4,0)</f>
        <v>PT/68</v>
      </c>
      <c r="D100" t="str">
        <f>+VLOOKUP(TEXT(Tabla1[[#This Row],[Socio comercial]],"00000000"),'[1]Clientes PT'!$A:$E,5,0)</f>
        <v>Coimbra</v>
      </c>
      <c r="E100" s="1">
        <v>46680110</v>
      </c>
      <c r="F100" s="1" t="s">
        <v>244</v>
      </c>
      <c r="G100" s="1">
        <v>209117764</v>
      </c>
      <c r="H100" s="11">
        <v>45669</v>
      </c>
      <c r="I100" s="2">
        <v>2358.7800000000002</v>
      </c>
      <c r="J100" s="1" t="s">
        <v>40</v>
      </c>
      <c r="K100" s="2">
        <v>26000</v>
      </c>
      <c r="L100" s="1" t="s">
        <v>40</v>
      </c>
      <c r="M100" s="1" t="s">
        <v>41</v>
      </c>
      <c r="N100" s="2">
        <v>16323.11</v>
      </c>
      <c r="O100" s="2">
        <v>12969.81</v>
      </c>
      <c r="P100" s="1" t="s">
        <v>39</v>
      </c>
      <c r="Q100" s="2">
        <v>18061.98</v>
      </c>
      <c r="R100" s="3">
        <v>69.5</v>
      </c>
      <c r="S100" s="1" t="s">
        <v>246</v>
      </c>
      <c r="T100" s="1">
        <v>2</v>
      </c>
      <c r="U100" s="1" t="s">
        <v>53</v>
      </c>
      <c r="V100" s="1" t="b">
        <v>0</v>
      </c>
      <c r="W100" s="1" t="b">
        <v>0</v>
      </c>
      <c r="X100" s="1" t="b">
        <v>0</v>
      </c>
      <c r="Y100" s="1" t="b">
        <v>1</v>
      </c>
      <c r="Z100" s="1" t="b">
        <v>0</v>
      </c>
      <c r="AA100" s="1" t="s">
        <v>54</v>
      </c>
      <c r="AB100" s="2">
        <v>5471.61</v>
      </c>
      <c r="AC100" s="2">
        <v>0</v>
      </c>
      <c r="AD100" s="2">
        <v>0</v>
      </c>
      <c r="AE100" s="2">
        <v>10851.5</v>
      </c>
      <c r="AF100" s="1">
        <v>1</v>
      </c>
      <c r="AG100" s="1"/>
      <c r="AH100" s="1" t="s">
        <v>55</v>
      </c>
      <c r="AI100" s="1">
        <v>1</v>
      </c>
      <c r="AJ100" s="1"/>
      <c r="AK100" s="2">
        <v>1439.65</v>
      </c>
      <c r="AL100" s="2">
        <v>0</v>
      </c>
    </row>
    <row r="101" spans="1:38" x14ac:dyDescent="0.2">
      <c r="A101" t="str">
        <f>+VLOOKUP(TEXT(Tabla1[[#This Row],[Socio comercial]],"00000000"),'[1]Clientes PT'!$A:$G,7,0)</f>
        <v>Zona 1</v>
      </c>
      <c r="B101" t="str">
        <f>+VLOOKUP(TEXT(Tabla1[[#This Row],[Socio comercial]],"00000000"),'[1]Clientes PT'!$A:$G,6,0)</f>
        <v>JOSE PINTO (STIHL)</v>
      </c>
      <c r="C101" t="str">
        <f>+VLOOKUP(TEXT(Tabla1[[#This Row],[Socio comercial]],"00000000"),'[1]Clientes PT'!$A:$E,4,0)</f>
        <v>PT/68</v>
      </c>
      <c r="D101" t="str">
        <f>+VLOOKUP(TEXT(Tabla1[[#This Row],[Socio comercial]],"00000000"),'[1]Clientes PT'!$A:$E,5,0)</f>
        <v>Coimbra</v>
      </c>
      <c r="E101" s="1">
        <v>46680110</v>
      </c>
      <c r="F101" s="1" t="s">
        <v>244</v>
      </c>
      <c r="G101" s="1">
        <v>209312405</v>
      </c>
      <c r="H101" s="11">
        <v>45748</v>
      </c>
      <c r="I101" s="2">
        <v>1974.39</v>
      </c>
      <c r="J101" s="1" t="s">
        <v>40</v>
      </c>
      <c r="K101" s="2">
        <v>26000</v>
      </c>
      <c r="L101" s="1" t="s">
        <v>40</v>
      </c>
      <c r="M101" s="1" t="s">
        <v>41</v>
      </c>
      <c r="N101" s="2">
        <v>16323.11</v>
      </c>
      <c r="O101" s="2">
        <v>12969.81</v>
      </c>
      <c r="P101" s="1" t="s">
        <v>39</v>
      </c>
      <c r="Q101" s="2">
        <v>18061.98</v>
      </c>
      <c r="R101" s="3">
        <v>69.5</v>
      </c>
      <c r="S101" s="1" t="s">
        <v>247</v>
      </c>
      <c r="T101" s="1">
        <v>2</v>
      </c>
      <c r="U101" s="1" t="s">
        <v>57</v>
      </c>
      <c r="V101" s="1" t="b">
        <v>0</v>
      </c>
      <c r="W101" s="1" t="b">
        <v>0</v>
      </c>
      <c r="X101" s="1" t="b">
        <v>0</v>
      </c>
      <c r="Y101" s="1" t="b">
        <v>1</v>
      </c>
      <c r="Z101" s="1" t="b">
        <v>0</v>
      </c>
      <c r="AA101" s="1" t="s">
        <v>58</v>
      </c>
      <c r="AB101" s="2">
        <v>5471.61</v>
      </c>
      <c r="AC101" s="2">
        <v>0</v>
      </c>
      <c r="AD101" s="2">
        <v>0</v>
      </c>
      <c r="AE101" s="2">
        <v>10851.5</v>
      </c>
      <c r="AF101" s="1">
        <v>1</v>
      </c>
      <c r="AG101" s="1"/>
      <c r="AH101" s="1" t="s">
        <v>55</v>
      </c>
      <c r="AI101" s="1">
        <v>1</v>
      </c>
      <c r="AJ101" s="1"/>
      <c r="AK101" s="2">
        <v>1439.65</v>
      </c>
      <c r="AL101" s="2">
        <v>0</v>
      </c>
    </row>
    <row r="102" spans="1:38" x14ac:dyDescent="0.2">
      <c r="A102" t="str">
        <f>+VLOOKUP(TEXT(Tabla1[[#This Row],[Socio comercial]],"00000000"),'[1]Clientes PT'!$A:$G,7,0)</f>
        <v>Zona 1</v>
      </c>
      <c r="B102" t="str">
        <f>+VLOOKUP(TEXT(Tabla1[[#This Row],[Socio comercial]],"00000000"),'[1]Clientes PT'!$A:$G,6,0)</f>
        <v>JOSE PINTO (STIHL)</v>
      </c>
      <c r="C102" t="str">
        <f>+VLOOKUP(TEXT(Tabla1[[#This Row],[Socio comercial]],"00000000"),'[1]Clientes PT'!$A:$E,4,0)</f>
        <v>PT/68</v>
      </c>
      <c r="D102" t="str">
        <f>+VLOOKUP(TEXT(Tabla1[[#This Row],[Socio comercial]],"00000000"),'[1]Clientes PT'!$A:$E,5,0)</f>
        <v>Coimbra</v>
      </c>
      <c r="E102" s="1">
        <v>46680120</v>
      </c>
      <c r="F102" s="1" t="s">
        <v>248</v>
      </c>
      <c r="G102" s="1">
        <v>208893107</v>
      </c>
      <c r="H102" s="1">
        <v>2310</v>
      </c>
      <c r="I102" s="2">
        <v>142.05000000000001</v>
      </c>
      <c r="J102" s="1" t="s">
        <v>40</v>
      </c>
      <c r="K102" s="2">
        <v>10000</v>
      </c>
      <c r="L102" s="1" t="s">
        <v>40</v>
      </c>
      <c r="M102" s="1" t="s">
        <v>41</v>
      </c>
      <c r="N102" s="2">
        <v>18510.2</v>
      </c>
      <c r="O102" s="2">
        <v>55.35</v>
      </c>
      <c r="P102" s="1" t="s">
        <v>39</v>
      </c>
      <c r="Q102" s="2">
        <v>18565.55</v>
      </c>
      <c r="R102" s="3">
        <v>185.7</v>
      </c>
      <c r="S102" s="1" t="s">
        <v>249</v>
      </c>
      <c r="T102" s="1">
        <v>2</v>
      </c>
      <c r="U102" s="1"/>
      <c r="V102" s="1" t="b">
        <v>1</v>
      </c>
      <c r="W102" s="1" t="b">
        <v>0</v>
      </c>
      <c r="X102" s="1" t="b">
        <v>0</v>
      </c>
      <c r="Y102" s="1" t="b">
        <v>1</v>
      </c>
      <c r="Z102" s="1" t="b">
        <v>0</v>
      </c>
      <c r="AA102" s="1"/>
      <c r="AB102" s="2">
        <v>1201.0899999999999</v>
      </c>
      <c r="AC102" s="2">
        <v>2112.66</v>
      </c>
      <c r="AD102" s="2">
        <v>-3.1</v>
      </c>
      <c r="AE102" s="2">
        <v>15199.55</v>
      </c>
      <c r="AF102" s="1">
        <v>1</v>
      </c>
      <c r="AG102" s="1"/>
      <c r="AH102" s="1" t="s">
        <v>55</v>
      </c>
      <c r="AI102" s="1">
        <v>1</v>
      </c>
      <c r="AJ102" s="1"/>
      <c r="AK102" s="2">
        <v>0</v>
      </c>
      <c r="AL102" s="2">
        <v>0</v>
      </c>
    </row>
    <row r="103" spans="1:38" x14ac:dyDescent="0.2">
      <c r="A103" t="str">
        <f>+VLOOKUP(TEXT(Tabla1[[#This Row],[Socio comercial]],"00000000"),'[1]Clientes PT'!$A:$G,7,0)</f>
        <v>Zona 1</v>
      </c>
      <c r="B103" t="str">
        <f>+VLOOKUP(TEXT(Tabla1[[#This Row],[Socio comercial]],"00000000"),'[1]Clientes PT'!$A:$G,6,0)</f>
        <v>JOSE PINTO (STIHL)</v>
      </c>
      <c r="C103" t="str">
        <f>+VLOOKUP(TEXT(Tabla1[[#This Row],[Socio comercial]],"00000000"),'[1]Clientes PT'!$A:$E,4,0)</f>
        <v>PT/68</v>
      </c>
      <c r="D103" t="str">
        <f>+VLOOKUP(TEXT(Tabla1[[#This Row],[Socio comercial]],"00000000"),'[1]Clientes PT'!$A:$E,5,0)</f>
        <v>Coimbra</v>
      </c>
      <c r="E103" s="1">
        <v>46680120</v>
      </c>
      <c r="F103" s="1" t="s">
        <v>248</v>
      </c>
      <c r="G103" s="1">
        <v>209229453</v>
      </c>
      <c r="H103" s="1">
        <v>2412</v>
      </c>
      <c r="I103" s="2">
        <v>1148.08</v>
      </c>
      <c r="J103" s="1" t="s">
        <v>40</v>
      </c>
      <c r="K103" s="2">
        <v>10000</v>
      </c>
      <c r="L103" s="1" t="s">
        <v>40</v>
      </c>
      <c r="M103" s="1" t="s">
        <v>41</v>
      </c>
      <c r="N103" s="2">
        <v>18510.2</v>
      </c>
      <c r="O103" s="2">
        <v>55.35</v>
      </c>
      <c r="P103" s="1" t="s">
        <v>39</v>
      </c>
      <c r="Q103" s="2">
        <v>18565.55</v>
      </c>
      <c r="R103" s="3">
        <v>185.7</v>
      </c>
      <c r="S103" s="1" t="s">
        <v>250</v>
      </c>
      <c r="T103" s="1">
        <v>2</v>
      </c>
      <c r="U103" s="1"/>
      <c r="V103" s="1" t="b">
        <v>1</v>
      </c>
      <c r="W103" s="1" t="b">
        <v>0</v>
      </c>
      <c r="X103" s="1" t="b">
        <v>0</v>
      </c>
      <c r="Y103" s="1" t="b">
        <v>1</v>
      </c>
      <c r="Z103" s="1" t="b">
        <v>0</v>
      </c>
      <c r="AA103" s="1"/>
      <c r="AB103" s="2">
        <v>1201.0899999999999</v>
      </c>
      <c r="AC103" s="2">
        <v>2112.66</v>
      </c>
      <c r="AD103" s="2">
        <v>-3.1</v>
      </c>
      <c r="AE103" s="2">
        <v>15199.55</v>
      </c>
      <c r="AF103" s="1">
        <v>1</v>
      </c>
      <c r="AG103" s="1"/>
      <c r="AH103" s="1" t="s">
        <v>55</v>
      </c>
      <c r="AI103" s="1">
        <v>1</v>
      </c>
      <c r="AJ103" s="1"/>
      <c r="AK103" s="2">
        <v>0</v>
      </c>
      <c r="AL103" s="2">
        <v>0</v>
      </c>
    </row>
    <row r="104" spans="1:38" x14ac:dyDescent="0.2">
      <c r="A104" t="str">
        <f>+VLOOKUP(TEXT(Tabla1[[#This Row],[Socio comercial]],"00000000"),'[1]Clientes PT'!$A:$G,7,0)</f>
        <v>Zona 1</v>
      </c>
      <c r="B104" t="str">
        <f>+VLOOKUP(TEXT(Tabla1[[#This Row],[Socio comercial]],"00000000"),'[1]Clientes PT'!$A:$G,6,0)</f>
        <v>JOSE PINTO (STIHL)</v>
      </c>
      <c r="C104" t="str">
        <f>+VLOOKUP(TEXT(Tabla1[[#This Row],[Socio comercial]],"00000000"),'[1]Clientes PT'!$A:$E,4,0)</f>
        <v>PT/68</v>
      </c>
      <c r="D104" t="str">
        <f>+VLOOKUP(TEXT(Tabla1[[#This Row],[Socio comercial]],"00000000"),'[1]Clientes PT'!$A:$E,5,0)</f>
        <v>Coimbra</v>
      </c>
      <c r="E104" s="1">
        <v>46680120</v>
      </c>
      <c r="F104" s="1" t="s">
        <v>248</v>
      </c>
      <c r="G104" s="1">
        <v>209251710</v>
      </c>
      <c r="H104" s="1">
        <v>60125</v>
      </c>
      <c r="I104" s="2">
        <v>1261.0999999999999</v>
      </c>
      <c r="J104" s="1" t="s">
        <v>40</v>
      </c>
      <c r="K104" s="2">
        <v>10000</v>
      </c>
      <c r="L104" s="1" t="s">
        <v>40</v>
      </c>
      <c r="M104" s="1" t="s">
        <v>41</v>
      </c>
      <c r="N104" s="2">
        <v>18510.2</v>
      </c>
      <c r="O104" s="2">
        <v>55.35</v>
      </c>
      <c r="P104" s="1" t="s">
        <v>39</v>
      </c>
      <c r="Q104" s="2">
        <v>18565.55</v>
      </c>
      <c r="R104" s="3">
        <v>185.7</v>
      </c>
      <c r="S104" s="1" t="s">
        <v>251</v>
      </c>
      <c r="T104" s="1">
        <v>2</v>
      </c>
      <c r="U104" s="1"/>
      <c r="V104" s="1" t="b">
        <v>1</v>
      </c>
      <c r="W104" s="1" t="b">
        <v>0</v>
      </c>
      <c r="X104" s="1" t="b">
        <v>0</v>
      </c>
      <c r="Y104" s="1" t="b">
        <v>1</v>
      </c>
      <c r="Z104" s="1" t="b">
        <v>0</v>
      </c>
      <c r="AA104" s="1"/>
      <c r="AB104" s="2">
        <v>1201.0899999999999</v>
      </c>
      <c r="AC104" s="2">
        <v>2112.66</v>
      </c>
      <c r="AD104" s="2">
        <v>-3.1</v>
      </c>
      <c r="AE104" s="2">
        <v>15199.55</v>
      </c>
      <c r="AF104" s="1">
        <v>1</v>
      </c>
      <c r="AG104" s="1"/>
      <c r="AH104" s="1" t="s">
        <v>55</v>
      </c>
      <c r="AI104" s="1">
        <v>1</v>
      </c>
      <c r="AJ104" s="1"/>
      <c r="AK104" s="2">
        <v>0</v>
      </c>
      <c r="AL104" s="2">
        <v>0</v>
      </c>
    </row>
    <row r="105" spans="1:38" x14ac:dyDescent="0.2">
      <c r="A105" t="str">
        <f>+VLOOKUP(TEXT(Tabla1[[#This Row],[Socio comercial]],"00000000"),'[1]Clientes PT'!$A:$G,7,0)</f>
        <v>Zona 1</v>
      </c>
      <c r="B105" t="str">
        <f>+VLOOKUP(TEXT(Tabla1[[#This Row],[Socio comercial]],"00000000"),'[1]Clientes PT'!$A:$G,6,0)</f>
        <v>JOSE PINTO (STIHL)</v>
      </c>
      <c r="C105" t="str">
        <f>+VLOOKUP(TEXT(Tabla1[[#This Row],[Socio comercial]],"00000000"),'[1]Clientes PT'!$A:$E,4,0)</f>
        <v>PT/68</v>
      </c>
      <c r="D105" t="str">
        <f>+VLOOKUP(TEXT(Tabla1[[#This Row],[Socio comercial]],"00000000"),'[1]Clientes PT'!$A:$E,5,0)</f>
        <v>Coimbra</v>
      </c>
      <c r="E105" s="1">
        <v>46680130</v>
      </c>
      <c r="F105" s="1" t="s">
        <v>252</v>
      </c>
      <c r="G105" s="1">
        <v>209233114</v>
      </c>
      <c r="H105" s="1">
        <v>164</v>
      </c>
      <c r="I105" s="2">
        <v>6.81</v>
      </c>
      <c r="J105" s="1" t="s">
        <v>40</v>
      </c>
      <c r="K105" s="2">
        <v>23000</v>
      </c>
      <c r="L105" s="1" t="s">
        <v>40</v>
      </c>
      <c r="M105" s="1" t="s">
        <v>41</v>
      </c>
      <c r="N105" s="2">
        <v>14803.45</v>
      </c>
      <c r="O105" s="2">
        <v>3075.07</v>
      </c>
      <c r="P105" s="1" t="s">
        <v>39</v>
      </c>
      <c r="Q105" s="2">
        <v>15528.89</v>
      </c>
      <c r="R105" s="3">
        <v>67.5</v>
      </c>
      <c r="S105" s="1" t="s">
        <v>253</v>
      </c>
      <c r="T105" s="1">
        <v>2</v>
      </c>
      <c r="U105" s="1"/>
      <c r="V105" s="1" t="b">
        <v>0</v>
      </c>
      <c r="W105" s="1" t="b">
        <v>0</v>
      </c>
      <c r="X105" s="1" t="b">
        <v>0</v>
      </c>
      <c r="Y105" s="1" t="b">
        <v>1</v>
      </c>
      <c r="Z105" s="1" t="b">
        <v>0</v>
      </c>
      <c r="AA105" s="1"/>
      <c r="AB105" s="2">
        <v>14085.91</v>
      </c>
      <c r="AC105" s="2">
        <v>-151.78</v>
      </c>
      <c r="AD105" s="2">
        <v>0</v>
      </c>
      <c r="AE105" s="2">
        <v>869.32</v>
      </c>
      <c r="AF105" s="1">
        <v>1</v>
      </c>
      <c r="AG105" s="1"/>
      <c r="AH105" s="1" t="s">
        <v>55</v>
      </c>
      <c r="AI105" s="1">
        <v>1</v>
      </c>
      <c r="AJ105" s="1"/>
      <c r="AK105" s="2">
        <v>98.91</v>
      </c>
      <c r="AL105" s="2">
        <v>0</v>
      </c>
    </row>
    <row r="106" spans="1:38" x14ac:dyDescent="0.2">
      <c r="A106" t="str">
        <f>+VLOOKUP(TEXT(Tabla1[[#This Row],[Socio comercial]],"00000000"),'[1]Clientes PT'!$A:$G,7,0)</f>
        <v>Zona 1</v>
      </c>
      <c r="B106" t="str">
        <f>+VLOOKUP(TEXT(Tabla1[[#This Row],[Socio comercial]],"00000000"),'[1]Clientes PT'!$A:$G,6,0)</f>
        <v>JOSE PINTO (STIHL)</v>
      </c>
      <c r="C106" t="str">
        <f>+VLOOKUP(TEXT(Tabla1[[#This Row],[Socio comercial]],"00000000"),'[1]Clientes PT'!$A:$E,4,0)</f>
        <v>PT/68</v>
      </c>
      <c r="D106" t="str">
        <f>+VLOOKUP(TEXT(Tabla1[[#This Row],[Socio comercial]],"00000000"),'[1]Clientes PT'!$A:$E,5,0)</f>
        <v>Coimbra</v>
      </c>
      <c r="E106" s="1">
        <v>46680130</v>
      </c>
      <c r="F106" s="1" t="s">
        <v>252</v>
      </c>
      <c r="G106" s="1">
        <v>209244322</v>
      </c>
      <c r="H106" s="1">
        <v>165</v>
      </c>
      <c r="I106" s="2">
        <v>1700.68</v>
      </c>
      <c r="J106" s="1" t="s">
        <v>40</v>
      </c>
      <c r="K106" s="2">
        <v>23000</v>
      </c>
      <c r="L106" s="1" t="s">
        <v>40</v>
      </c>
      <c r="M106" s="1" t="s">
        <v>41</v>
      </c>
      <c r="N106" s="2">
        <v>14803.45</v>
      </c>
      <c r="O106" s="2">
        <v>3075.07</v>
      </c>
      <c r="P106" s="1" t="s">
        <v>39</v>
      </c>
      <c r="Q106" s="2">
        <v>15528.89</v>
      </c>
      <c r="R106" s="3">
        <v>67.5</v>
      </c>
      <c r="S106" s="1" t="s">
        <v>254</v>
      </c>
      <c r="T106" s="1">
        <v>2</v>
      </c>
      <c r="U106" s="1"/>
      <c r="V106" s="1" t="b">
        <v>0</v>
      </c>
      <c r="W106" s="1" t="b">
        <v>0</v>
      </c>
      <c r="X106" s="1" t="b">
        <v>0</v>
      </c>
      <c r="Y106" s="1" t="b">
        <v>1</v>
      </c>
      <c r="Z106" s="1" t="b">
        <v>0</v>
      </c>
      <c r="AA106" s="1"/>
      <c r="AB106" s="2">
        <v>14085.91</v>
      </c>
      <c r="AC106" s="2">
        <v>-151.78</v>
      </c>
      <c r="AD106" s="2">
        <v>0</v>
      </c>
      <c r="AE106" s="2">
        <v>869.32</v>
      </c>
      <c r="AF106" s="1">
        <v>1</v>
      </c>
      <c r="AG106" s="1"/>
      <c r="AH106" s="1" t="s">
        <v>55</v>
      </c>
      <c r="AI106" s="1">
        <v>1</v>
      </c>
      <c r="AJ106" s="1"/>
      <c r="AK106" s="2">
        <v>98.91</v>
      </c>
      <c r="AL106" s="2">
        <v>0</v>
      </c>
    </row>
    <row r="107" spans="1:38" x14ac:dyDescent="0.2">
      <c r="A107" t="str">
        <f>+VLOOKUP(TEXT(Tabla1[[#This Row],[Socio comercial]],"00000000"),'[1]Clientes PT'!$A:$G,7,0)</f>
        <v>Zona 1</v>
      </c>
      <c r="B107" t="str">
        <f>+VLOOKUP(TEXT(Tabla1[[#This Row],[Socio comercial]],"00000000"),'[1]Clientes PT'!$A:$G,6,0)</f>
        <v>JOSE PINTO (STIHL)</v>
      </c>
      <c r="C107" t="str">
        <f>+VLOOKUP(TEXT(Tabla1[[#This Row],[Socio comercial]],"00000000"),'[1]Clientes PT'!$A:$E,4,0)</f>
        <v>PT/68</v>
      </c>
      <c r="D107" t="str">
        <f>+VLOOKUP(TEXT(Tabla1[[#This Row],[Socio comercial]],"00000000"),'[1]Clientes PT'!$A:$E,5,0)</f>
        <v>Coimbra</v>
      </c>
      <c r="E107" s="1">
        <v>46680130</v>
      </c>
      <c r="F107" s="1" t="s">
        <v>252</v>
      </c>
      <c r="G107" s="1">
        <v>209319783</v>
      </c>
      <c r="H107" s="1">
        <v>172</v>
      </c>
      <c r="I107" s="2">
        <v>230.18</v>
      </c>
      <c r="J107" s="1" t="s">
        <v>40</v>
      </c>
      <c r="K107" s="2">
        <v>23000</v>
      </c>
      <c r="L107" s="1" t="s">
        <v>40</v>
      </c>
      <c r="M107" s="1" t="s">
        <v>41</v>
      </c>
      <c r="N107" s="2">
        <v>14803.45</v>
      </c>
      <c r="O107" s="2">
        <v>3075.07</v>
      </c>
      <c r="P107" s="1" t="s">
        <v>39</v>
      </c>
      <c r="Q107" s="2">
        <v>15528.89</v>
      </c>
      <c r="R107" s="3">
        <v>67.5</v>
      </c>
      <c r="S107" s="1" t="s">
        <v>255</v>
      </c>
      <c r="T107" s="1">
        <v>2</v>
      </c>
      <c r="U107" s="1"/>
      <c r="V107" s="1" t="b">
        <v>0</v>
      </c>
      <c r="W107" s="1" t="b">
        <v>0</v>
      </c>
      <c r="X107" s="1" t="b">
        <v>0</v>
      </c>
      <c r="Y107" s="1" t="b">
        <v>1</v>
      </c>
      <c r="Z107" s="1" t="b">
        <v>0</v>
      </c>
      <c r="AA107" s="1"/>
      <c r="AB107" s="2">
        <v>14085.91</v>
      </c>
      <c r="AC107" s="2">
        <v>-151.78</v>
      </c>
      <c r="AD107" s="2">
        <v>0</v>
      </c>
      <c r="AE107" s="2">
        <v>869.32</v>
      </c>
      <c r="AF107" s="1">
        <v>1</v>
      </c>
      <c r="AG107" s="1"/>
      <c r="AH107" s="1" t="s">
        <v>55</v>
      </c>
      <c r="AI107" s="1">
        <v>1</v>
      </c>
      <c r="AJ107" s="1"/>
      <c r="AK107" s="2">
        <v>98.91</v>
      </c>
      <c r="AL107" s="2">
        <v>0</v>
      </c>
    </row>
    <row r="108" spans="1:38" x14ac:dyDescent="0.2">
      <c r="A108" t="str">
        <f>+VLOOKUP(TEXT(Tabla1[[#This Row],[Socio comercial]],"00000000"),'[1]Clientes PT'!$A:$G,7,0)</f>
        <v>Zona 1</v>
      </c>
      <c r="B108" t="str">
        <f>+VLOOKUP(TEXT(Tabla1[[#This Row],[Socio comercial]],"00000000"),'[1]Clientes PT'!$A:$G,6,0)</f>
        <v>JOSE PINTO (STIHL)</v>
      </c>
      <c r="C108" t="str">
        <f>+VLOOKUP(TEXT(Tabla1[[#This Row],[Socio comercial]],"00000000"),'[1]Clientes PT'!$A:$E,4,0)</f>
        <v>PT/68</v>
      </c>
      <c r="D108" t="str">
        <f>+VLOOKUP(TEXT(Tabla1[[#This Row],[Socio comercial]],"00000000"),'[1]Clientes PT'!$A:$E,5,0)</f>
        <v>Coimbra</v>
      </c>
      <c r="E108" s="1">
        <v>46680130</v>
      </c>
      <c r="F108" s="1" t="s">
        <v>252</v>
      </c>
      <c r="G108" s="1">
        <v>209307144</v>
      </c>
      <c r="H108" s="1">
        <v>170</v>
      </c>
      <c r="I108" s="2">
        <v>2679.53</v>
      </c>
      <c r="J108" s="1" t="s">
        <v>40</v>
      </c>
      <c r="K108" s="2">
        <v>23000</v>
      </c>
      <c r="L108" s="1" t="s">
        <v>40</v>
      </c>
      <c r="M108" s="1" t="s">
        <v>41</v>
      </c>
      <c r="N108" s="2">
        <v>14803.45</v>
      </c>
      <c r="O108" s="2">
        <v>3075.07</v>
      </c>
      <c r="P108" s="1" t="s">
        <v>39</v>
      </c>
      <c r="Q108" s="2">
        <v>15528.89</v>
      </c>
      <c r="R108" s="3">
        <v>67.5</v>
      </c>
      <c r="S108" s="1" t="s">
        <v>256</v>
      </c>
      <c r="T108" s="1">
        <v>2</v>
      </c>
      <c r="U108" s="1" t="s">
        <v>57</v>
      </c>
      <c r="V108" s="1" t="b">
        <v>0</v>
      </c>
      <c r="W108" s="1" t="b">
        <v>0</v>
      </c>
      <c r="X108" s="1" t="b">
        <v>0</v>
      </c>
      <c r="Y108" s="1" t="b">
        <v>1</v>
      </c>
      <c r="Z108" s="1" t="b">
        <v>0</v>
      </c>
      <c r="AA108" s="1" t="s">
        <v>58</v>
      </c>
      <c r="AB108" s="2">
        <v>14085.91</v>
      </c>
      <c r="AC108" s="2">
        <v>-151.78</v>
      </c>
      <c r="AD108" s="2">
        <v>0</v>
      </c>
      <c r="AE108" s="2">
        <v>869.32</v>
      </c>
      <c r="AF108" s="1">
        <v>1</v>
      </c>
      <c r="AG108" s="1"/>
      <c r="AH108" s="1" t="s">
        <v>55</v>
      </c>
      <c r="AI108" s="1">
        <v>1</v>
      </c>
      <c r="AJ108" s="1"/>
      <c r="AK108" s="2">
        <v>98.91</v>
      </c>
      <c r="AL108" s="2">
        <v>0</v>
      </c>
    </row>
    <row r="109" spans="1:38" x14ac:dyDescent="0.2">
      <c r="A109" t="str">
        <f>+VLOOKUP(TEXT(Tabla1[[#This Row],[Socio comercial]],"00000000"),'[1]Clientes PT'!$A:$G,7,0)</f>
        <v>Zona 1</v>
      </c>
      <c r="B109" t="str">
        <f>+VLOOKUP(TEXT(Tabla1[[#This Row],[Socio comercial]],"00000000"),'[1]Clientes PT'!$A:$G,6,0)</f>
        <v>JOSE PINTO (STIHL)</v>
      </c>
      <c r="C109" t="str">
        <f>+VLOOKUP(TEXT(Tabla1[[#This Row],[Socio comercial]],"00000000"),'[1]Clientes PT'!$A:$E,4,0)</f>
        <v>PT/68</v>
      </c>
      <c r="D109" t="str">
        <f>+VLOOKUP(TEXT(Tabla1[[#This Row],[Socio comercial]],"00000000"),'[1]Clientes PT'!$A:$E,5,0)</f>
        <v>Coimbra</v>
      </c>
      <c r="E109" s="1">
        <v>46680190</v>
      </c>
      <c r="F109" s="1" t="s">
        <v>257</v>
      </c>
      <c r="G109" s="1">
        <v>203474381</v>
      </c>
      <c r="H109" s="1" t="s">
        <v>258</v>
      </c>
      <c r="I109" s="2">
        <v>11137.39</v>
      </c>
      <c r="J109" s="1" t="s">
        <v>40</v>
      </c>
      <c r="K109" s="2">
        <v>129000</v>
      </c>
      <c r="L109" s="1" t="s">
        <v>40</v>
      </c>
      <c r="M109" s="1" t="s">
        <v>41</v>
      </c>
      <c r="N109" s="2">
        <v>84959.51</v>
      </c>
      <c r="O109" s="2">
        <v>91039.15</v>
      </c>
      <c r="P109" s="1" t="s">
        <v>39</v>
      </c>
      <c r="Q109" s="2">
        <v>175998.66</v>
      </c>
      <c r="R109" s="3">
        <v>136.4</v>
      </c>
      <c r="S109" s="1" t="s">
        <v>259</v>
      </c>
      <c r="T109" s="1">
        <v>2</v>
      </c>
      <c r="U109" s="1"/>
      <c r="V109" s="1" t="b">
        <v>1</v>
      </c>
      <c r="W109" s="1" t="b">
        <v>0</v>
      </c>
      <c r="X109" s="1" t="b">
        <v>0</v>
      </c>
      <c r="Y109" s="1" t="b">
        <v>1</v>
      </c>
      <c r="Z109" s="1" t="b">
        <v>0</v>
      </c>
      <c r="AA109" s="1"/>
      <c r="AB109" s="2">
        <v>44429.52</v>
      </c>
      <c r="AC109" s="2">
        <v>21217.58</v>
      </c>
      <c r="AD109" s="2">
        <v>2864.81</v>
      </c>
      <c r="AE109" s="2">
        <v>16447.599999999999</v>
      </c>
      <c r="AF109" s="1">
        <v>1</v>
      </c>
      <c r="AG109" s="1"/>
      <c r="AH109" s="1"/>
      <c r="AI109" s="1">
        <v>1</v>
      </c>
      <c r="AJ109" s="1"/>
      <c r="AK109" s="2">
        <v>0</v>
      </c>
      <c r="AL109" s="2">
        <v>0</v>
      </c>
    </row>
    <row r="110" spans="1:38" x14ac:dyDescent="0.2">
      <c r="A110" t="str">
        <f>+VLOOKUP(TEXT(Tabla1[[#This Row],[Socio comercial]],"00000000"),'[1]Clientes PT'!$A:$G,7,0)</f>
        <v>Zona 1</v>
      </c>
      <c r="B110" t="str">
        <f>+VLOOKUP(TEXT(Tabla1[[#This Row],[Socio comercial]],"00000000"),'[1]Clientes PT'!$A:$G,6,0)</f>
        <v>JOSE PINTO (STIHL)</v>
      </c>
      <c r="C110" t="str">
        <f>+VLOOKUP(TEXT(Tabla1[[#This Row],[Socio comercial]],"00000000"),'[1]Clientes PT'!$A:$E,4,0)</f>
        <v>PT/68</v>
      </c>
      <c r="D110" t="str">
        <f>+VLOOKUP(TEXT(Tabla1[[#This Row],[Socio comercial]],"00000000"),'[1]Clientes PT'!$A:$E,5,0)</f>
        <v>Coimbra</v>
      </c>
      <c r="E110" s="1">
        <v>46680190</v>
      </c>
      <c r="F110" s="1" t="s">
        <v>257</v>
      </c>
      <c r="G110" s="1">
        <v>208770488</v>
      </c>
      <c r="H110" s="1">
        <v>240127</v>
      </c>
      <c r="I110" s="2">
        <v>4152.97</v>
      </c>
      <c r="J110" s="1" t="s">
        <v>40</v>
      </c>
      <c r="K110" s="2">
        <v>129000</v>
      </c>
      <c r="L110" s="1" t="s">
        <v>40</v>
      </c>
      <c r="M110" s="1" t="s">
        <v>41</v>
      </c>
      <c r="N110" s="2">
        <v>84959.51</v>
      </c>
      <c r="O110" s="2">
        <v>91039.15</v>
      </c>
      <c r="P110" s="1" t="s">
        <v>39</v>
      </c>
      <c r="Q110" s="2">
        <v>175998.66</v>
      </c>
      <c r="R110" s="3">
        <v>136.4</v>
      </c>
      <c r="S110" s="1" t="s">
        <v>260</v>
      </c>
      <c r="T110" s="1">
        <v>2</v>
      </c>
      <c r="U110" s="1"/>
      <c r="V110" s="1" t="b">
        <v>1</v>
      </c>
      <c r="W110" s="1" t="b">
        <v>0</v>
      </c>
      <c r="X110" s="1" t="b">
        <v>0</v>
      </c>
      <c r="Y110" s="1" t="b">
        <v>1</v>
      </c>
      <c r="Z110" s="1" t="b">
        <v>0</v>
      </c>
      <c r="AA110" s="1"/>
      <c r="AB110" s="2">
        <v>44429.52</v>
      </c>
      <c r="AC110" s="2">
        <v>21217.58</v>
      </c>
      <c r="AD110" s="2">
        <v>2864.81</v>
      </c>
      <c r="AE110" s="2">
        <v>16447.599999999999</v>
      </c>
      <c r="AF110" s="1">
        <v>1</v>
      </c>
      <c r="AG110" s="1"/>
      <c r="AH110" s="1" t="s">
        <v>50</v>
      </c>
      <c r="AI110" s="1">
        <v>1</v>
      </c>
      <c r="AJ110" s="1"/>
      <c r="AK110" s="2">
        <v>0</v>
      </c>
      <c r="AL110" s="2">
        <v>0</v>
      </c>
    </row>
    <row r="111" spans="1:38" x14ac:dyDescent="0.2">
      <c r="A111" t="str">
        <f>+VLOOKUP(TEXT(Tabla1[[#This Row],[Socio comercial]],"00000000"),'[1]Clientes PT'!$A:$G,7,0)</f>
        <v>Zona 1</v>
      </c>
      <c r="B111" t="str">
        <f>+VLOOKUP(TEXT(Tabla1[[#This Row],[Socio comercial]],"00000000"),'[1]Clientes PT'!$A:$G,6,0)</f>
        <v>JOSE PINTO (STIHL)</v>
      </c>
      <c r="C111" t="str">
        <f>+VLOOKUP(TEXT(Tabla1[[#This Row],[Socio comercial]],"00000000"),'[1]Clientes PT'!$A:$E,4,0)</f>
        <v>PT/68</v>
      </c>
      <c r="D111" t="str">
        <f>+VLOOKUP(TEXT(Tabla1[[#This Row],[Socio comercial]],"00000000"),'[1]Clientes PT'!$A:$E,5,0)</f>
        <v>Coimbra</v>
      </c>
      <c r="E111" s="1">
        <v>46680190</v>
      </c>
      <c r="F111" s="1" t="s">
        <v>257</v>
      </c>
      <c r="G111" s="1">
        <v>208845610</v>
      </c>
      <c r="H111" s="1" t="s">
        <v>261</v>
      </c>
      <c r="I111" s="2">
        <v>1047.4000000000001</v>
      </c>
      <c r="J111" s="1" t="s">
        <v>40</v>
      </c>
      <c r="K111" s="2">
        <v>129000</v>
      </c>
      <c r="L111" s="1" t="s">
        <v>40</v>
      </c>
      <c r="M111" s="1" t="s">
        <v>41</v>
      </c>
      <c r="N111" s="2">
        <v>84959.51</v>
      </c>
      <c r="O111" s="2">
        <v>91039.15</v>
      </c>
      <c r="P111" s="1" t="s">
        <v>39</v>
      </c>
      <c r="Q111" s="2">
        <v>175998.66</v>
      </c>
      <c r="R111" s="3">
        <v>136.4</v>
      </c>
      <c r="S111" s="1" t="s">
        <v>262</v>
      </c>
      <c r="T111" s="1">
        <v>2</v>
      </c>
      <c r="U111" s="1"/>
      <c r="V111" s="1" t="b">
        <v>1</v>
      </c>
      <c r="W111" s="1" t="b">
        <v>0</v>
      </c>
      <c r="X111" s="1" t="b">
        <v>0</v>
      </c>
      <c r="Y111" s="1" t="b">
        <v>1</v>
      </c>
      <c r="Z111" s="1" t="b">
        <v>0</v>
      </c>
      <c r="AA111" s="1"/>
      <c r="AB111" s="2">
        <v>44429.52</v>
      </c>
      <c r="AC111" s="2">
        <v>21217.58</v>
      </c>
      <c r="AD111" s="2">
        <v>2864.81</v>
      </c>
      <c r="AE111" s="2">
        <v>16447.599999999999</v>
      </c>
      <c r="AF111" s="1">
        <v>1</v>
      </c>
      <c r="AG111" s="1"/>
      <c r="AH111" s="1"/>
      <c r="AI111" s="1">
        <v>1</v>
      </c>
      <c r="AJ111" s="1"/>
      <c r="AK111" s="2">
        <v>0</v>
      </c>
      <c r="AL111" s="2">
        <v>0</v>
      </c>
    </row>
    <row r="112" spans="1:38" x14ac:dyDescent="0.2">
      <c r="A112" t="str">
        <f>+VLOOKUP(TEXT(Tabla1[[#This Row],[Socio comercial]],"00000000"),'[1]Clientes PT'!$A:$G,7,0)</f>
        <v>Zona 1</v>
      </c>
      <c r="B112" t="str">
        <f>+VLOOKUP(TEXT(Tabla1[[#This Row],[Socio comercial]],"00000000"),'[1]Clientes PT'!$A:$G,6,0)</f>
        <v>JOSE PINTO (STIHL)</v>
      </c>
      <c r="C112" t="str">
        <f>+VLOOKUP(TEXT(Tabla1[[#This Row],[Socio comercial]],"00000000"),'[1]Clientes PT'!$A:$E,4,0)</f>
        <v>PT/68</v>
      </c>
      <c r="D112" t="str">
        <f>+VLOOKUP(TEXT(Tabla1[[#This Row],[Socio comercial]],"00000000"),'[1]Clientes PT'!$A:$E,5,0)</f>
        <v>Coimbra</v>
      </c>
      <c r="E112" s="1">
        <v>46680190</v>
      </c>
      <c r="F112" s="1" t="s">
        <v>257</v>
      </c>
      <c r="G112" s="1">
        <v>209202597</v>
      </c>
      <c r="H112" s="1">
        <v>240180</v>
      </c>
      <c r="I112" s="2">
        <v>8430.9599999999991</v>
      </c>
      <c r="J112" s="1" t="s">
        <v>40</v>
      </c>
      <c r="K112" s="2">
        <v>129000</v>
      </c>
      <c r="L112" s="1" t="s">
        <v>40</v>
      </c>
      <c r="M112" s="1" t="s">
        <v>41</v>
      </c>
      <c r="N112" s="2">
        <v>84959.51</v>
      </c>
      <c r="O112" s="2">
        <v>91039.15</v>
      </c>
      <c r="P112" s="1" t="s">
        <v>39</v>
      </c>
      <c r="Q112" s="2">
        <v>175998.66</v>
      </c>
      <c r="R112" s="3">
        <v>136.4</v>
      </c>
      <c r="S112" s="1" t="s">
        <v>263</v>
      </c>
      <c r="T112" s="1">
        <v>2</v>
      </c>
      <c r="U112" s="1"/>
      <c r="V112" s="1" t="b">
        <v>1</v>
      </c>
      <c r="W112" s="1" t="b">
        <v>0</v>
      </c>
      <c r="X112" s="1" t="b">
        <v>0</v>
      </c>
      <c r="Y112" s="1" t="b">
        <v>1</v>
      </c>
      <c r="Z112" s="1" t="b">
        <v>0</v>
      </c>
      <c r="AA112" s="1"/>
      <c r="AB112" s="2">
        <v>44429.52</v>
      </c>
      <c r="AC112" s="2">
        <v>21217.58</v>
      </c>
      <c r="AD112" s="2">
        <v>2864.81</v>
      </c>
      <c r="AE112" s="2">
        <v>16447.599999999999</v>
      </c>
      <c r="AF112" s="1">
        <v>1</v>
      </c>
      <c r="AG112" s="1"/>
      <c r="AH112" s="1" t="s">
        <v>55</v>
      </c>
      <c r="AI112" s="1">
        <v>1</v>
      </c>
      <c r="AJ112" s="1"/>
      <c r="AK112" s="2">
        <v>0</v>
      </c>
      <c r="AL112" s="2">
        <v>0</v>
      </c>
    </row>
    <row r="113" spans="1:38" x14ac:dyDescent="0.2">
      <c r="A113" t="str">
        <f>+VLOOKUP(TEXT(Tabla1[[#This Row],[Socio comercial]],"00000000"),'[1]Clientes PT'!$A:$G,7,0)</f>
        <v>Zona 1</v>
      </c>
      <c r="B113" t="str">
        <f>+VLOOKUP(TEXT(Tabla1[[#This Row],[Socio comercial]],"00000000"),'[1]Clientes PT'!$A:$G,6,0)</f>
        <v>JOSE PINTO (STIHL)</v>
      </c>
      <c r="C113" t="str">
        <f>+VLOOKUP(TEXT(Tabla1[[#This Row],[Socio comercial]],"00000000"),'[1]Clientes PT'!$A:$E,4,0)</f>
        <v>PT/68</v>
      </c>
      <c r="D113" t="str">
        <f>+VLOOKUP(TEXT(Tabla1[[#This Row],[Socio comercial]],"00000000"),'[1]Clientes PT'!$A:$E,5,0)</f>
        <v>Coimbra</v>
      </c>
      <c r="E113" s="1">
        <v>46680190</v>
      </c>
      <c r="F113" s="1" t="s">
        <v>257</v>
      </c>
      <c r="G113" s="1">
        <v>207784335</v>
      </c>
      <c r="H113" s="1">
        <v>240052</v>
      </c>
      <c r="I113" s="2">
        <v>2.1800000000000002</v>
      </c>
      <c r="J113" s="1" t="s">
        <v>40</v>
      </c>
      <c r="K113" s="2">
        <v>129000</v>
      </c>
      <c r="L113" s="1" t="s">
        <v>40</v>
      </c>
      <c r="M113" s="1" t="s">
        <v>41</v>
      </c>
      <c r="N113" s="2">
        <v>84959.51</v>
      </c>
      <c r="O113" s="2">
        <v>91039.15</v>
      </c>
      <c r="P113" s="1" t="s">
        <v>39</v>
      </c>
      <c r="Q113" s="2">
        <v>175998.66</v>
      </c>
      <c r="R113" s="3">
        <v>136.4</v>
      </c>
      <c r="S113" s="1" t="s">
        <v>264</v>
      </c>
      <c r="T113" s="1">
        <v>2</v>
      </c>
      <c r="U113" s="1"/>
      <c r="V113" s="1" t="b">
        <v>1</v>
      </c>
      <c r="W113" s="1" t="b">
        <v>0</v>
      </c>
      <c r="X113" s="1" t="b">
        <v>0</v>
      </c>
      <c r="Y113" s="1" t="b">
        <v>1</v>
      </c>
      <c r="Z113" s="1" t="b">
        <v>0</v>
      </c>
      <c r="AA113" s="1"/>
      <c r="AB113" s="2">
        <v>44429.52</v>
      </c>
      <c r="AC113" s="2">
        <v>21217.58</v>
      </c>
      <c r="AD113" s="2">
        <v>2864.81</v>
      </c>
      <c r="AE113" s="2">
        <v>16447.599999999999</v>
      </c>
      <c r="AF113" s="1">
        <v>1</v>
      </c>
      <c r="AG113" s="1"/>
      <c r="AH113" s="1" t="s">
        <v>55</v>
      </c>
      <c r="AI113" s="1">
        <v>1</v>
      </c>
      <c r="AJ113" s="1"/>
      <c r="AK113" s="2">
        <v>0</v>
      </c>
      <c r="AL113" s="2">
        <v>0</v>
      </c>
    </row>
    <row r="114" spans="1:38" x14ac:dyDescent="0.2">
      <c r="A114" t="str">
        <f>+VLOOKUP(TEXT(Tabla1[[#This Row],[Socio comercial]],"00000000"),'[1]Clientes PT'!$A:$G,7,0)</f>
        <v>Zona 1</v>
      </c>
      <c r="B114" t="str">
        <f>+VLOOKUP(TEXT(Tabla1[[#This Row],[Socio comercial]],"00000000"),'[1]Clientes PT'!$A:$G,6,0)</f>
        <v>JOSE PINTO (STIHL)</v>
      </c>
      <c r="C114" t="str">
        <f>+VLOOKUP(TEXT(Tabla1[[#This Row],[Socio comercial]],"00000000"),'[1]Clientes PT'!$A:$E,4,0)</f>
        <v>PT/68</v>
      </c>
      <c r="D114" t="str">
        <f>+VLOOKUP(TEXT(Tabla1[[#This Row],[Socio comercial]],"00000000"),'[1]Clientes PT'!$A:$E,5,0)</f>
        <v>Coimbra</v>
      </c>
      <c r="E114" s="1">
        <v>46680190</v>
      </c>
      <c r="F114" s="1" t="s">
        <v>257</v>
      </c>
      <c r="G114" s="1">
        <v>209220448</v>
      </c>
      <c r="H114" s="1">
        <v>240188</v>
      </c>
      <c r="I114" s="2">
        <v>236.41</v>
      </c>
      <c r="J114" s="1" t="s">
        <v>40</v>
      </c>
      <c r="K114" s="2">
        <v>129000</v>
      </c>
      <c r="L114" s="1" t="s">
        <v>40</v>
      </c>
      <c r="M114" s="1" t="s">
        <v>41</v>
      </c>
      <c r="N114" s="2">
        <v>84959.51</v>
      </c>
      <c r="O114" s="2">
        <v>91039.15</v>
      </c>
      <c r="P114" s="1" t="s">
        <v>39</v>
      </c>
      <c r="Q114" s="2">
        <v>175998.66</v>
      </c>
      <c r="R114" s="3">
        <v>136.4</v>
      </c>
      <c r="S114" s="1" t="s">
        <v>265</v>
      </c>
      <c r="T114" s="1">
        <v>2</v>
      </c>
      <c r="U114" s="1"/>
      <c r="V114" s="1" t="b">
        <v>1</v>
      </c>
      <c r="W114" s="1" t="b">
        <v>0</v>
      </c>
      <c r="X114" s="1" t="b">
        <v>0</v>
      </c>
      <c r="Y114" s="1" t="b">
        <v>1</v>
      </c>
      <c r="Z114" s="1" t="b">
        <v>0</v>
      </c>
      <c r="AA114" s="1"/>
      <c r="AB114" s="2">
        <v>44429.52</v>
      </c>
      <c r="AC114" s="2">
        <v>21217.58</v>
      </c>
      <c r="AD114" s="2">
        <v>2864.81</v>
      </c>
      <c r="AE114" s="2">
        <v>16447.599999999999</v>
      </c>
      <c r="AF114" s="1">
        <v>1</v>
      </c>
      <c r="AG114" s="1"/>
      <c r="AH114" s="1" t="s">
        <v>55</v>
      </c>
      <c r="AI114" s="1">
        <v>1</v>
      </c>
      <c r="AJ114" s="1"/>
      <c r="AK114" s="2">
        <v>0</v>
      </c>
      <c r="AL114" s="2">
        <v>0</v>
      </c>
    </row>
    <row r="115" spans="1:38" x14ac:dyDescent="0.2">
      <c r="A115" t="str">
        <f>+VLOOKUP(TEXT(Tabla1[[#This Row],[Socio comercial]],"00000000"),'[1]Clientes PT'!$A:$G,7,0)</f>
        <v>Zona 1</v>
      </c>
      <c r="B115" t="str">
        <f>+VLOOKUP(TEXT(Tabla1[[#This Row],[Socio comercial]],"00000000"),'[1]Clientes PT'!$A:$G,6,0)</f>
        <v>JOSE PINTO (STIHL)</v>
      </c>
      <c r="C115" t="str">
        <f>+VLOOKUP(TEXT(Tabla1[[#This Row],[Socio comercial]],"00000000"),'[1]Clientes PT'!$A:$E,4,0)</f>
        <v>PT/68</v>
      </c>
      <c r="D115" t="str">
        <f>+VLOOKUP(TEXT(Tabla1[[#This Row],[Socio comercial]],"00000000"),'[1]Clientes PT'!$A:$E,5,0)</f>
        <v>Coimbra</v>
      </c>
      <c r="E115" s="1">
        <v>46680190</v>
      </c>
      <c r="F115" s="1" t="s">
        <v>257</v>
      </c>
      <c r="G115" s="1">
        <v>208971855</v>
      </c>
      <c r="H115" s="1">
        <v>240155</v>
      </c>
      <c r="I115" s="2">
        <v>12263.77</v>
      </c>
      <c r="J115" s="1" t="s">
        <v>40</v>
      </c>
      <c r="K115" s="2">
        <v>129000</v>
      </c>
      <c r="L115" s="1" t="s">
        <v>40</v>
      </c>
      <c r="M115" s="1" t="s">
        <v>41</v>
      </c>
      <c r="N115" s="2">
        <v>84959.51</v>
      </c>
      <c r="O115" s="2">
        <v>91039.15</v>
      </c>
      <c r="P115" s="1" t="s">
        <v>39</v>
      </c>
      <c r="Q115" s="2">
        <v>175998.66</v>
      </c>
      <c r="R115" s="3">
        <v>136.4</v>
      </c>
      <c r="S115" s="1" t="s">
        <v>266</v>
      </c>
      <c r="T115" s="1">
        <v>2</v>
      </c>
      <c r="U115" s="1"/>
      <c r="V115" s="1" t="b">
        <v>1</v>
      </c>
      <c r="W115" s="1" t="b">
        <v>0</v>
      </c>
      <c r="X115" s="1" t="b">
        <v>0</v>
      </c>
      <c r="Y115" s="1" t="b">
        <v>1</v>
      </c>
      <c r="Z115" s="1" t="b">
        <v>0</v>
      </c>
      <c r="AA115" s="1"/>
      <c r="AB115" s="2">
        <v>44429.52</v>
      </c>
      <c r="AC115" s="2">
        <v>21217.58</v>
      </c>
      <c r="AD115" s="2">
        <v>2864.81</v>
      </c>
      <c r="AE115" s="2">
        <v>16447.599999999999</v>
      </c>
      <c r="AF115" s="1">
        <v>1</v>
      </c>
      <c r="AG115" s="1"/>
      <c r="AH115" s="1" t="s">
        <v>55</v>
      </c>
      <c r="AI115" s="1">
        <v>1</v>
      </c>
      <c r="AJ115" s="1"/>
      <c r="AK115" s="2">
        <v>0</v>
      </c>
      <c r="AL115" s="2">
        <v>0</v>
      </c>
    </row>
    <row r="116" spans="1:38" x14ac:dyDescent="0.2">
      <c r="A116" t="str">
        <f>+VLOOKUP(TEXT(Tabla1[[#This Row],[Socio comercial]],"00000000"),'[1]Clientes PT'!$A:$G,7,0)</f>
        <v>Zona 1</v>
      </c>
      <c r="B116" t="str">
        <f>+VLOOKUP(TEXT(Tabla1[[#This Row],[Socio comercial]],"00000000"),'[1]Clientes PT'!$A:$G,6,0)</f>
        <v>JOSE PINTO (STIHL)</v>
      </c>
      <c r="C116" t="str">
        <f>+VLOOKUP(TEXT(Tabla1[[#This Row],[Socio comercial]],"00000000"),'[1]Clientes PT'!$A:$E,4,0)</f>
        <v>PT/68</v>
      </c>
      <c r="D116" t="str">
        <f>+VLOOKUP(TEXT(Tabla1[[#This Row],[Socio comercial]],"00000000"),'[1]Clientes PT'!$A:$E,5,0)</f>
        <v>Coimbra</v>
      </c>
      <c r="E116" s="1">
        <v>46680190</v>
      </c>
      <c r="F116" s="1" t="s">
        <v>257</v>
      </c>
      <c r="G116" s="1">
        <v>209102809</v>
      </c>
      <c r="H116" s="1">
        <v>240166</v>
      </c>
      <c r="I116" s="2">
        <v>5794.37</v>
      </c>
      <c r="J116" s="1" t="s">
        <v>40</v>
      </c>
      <c r="K116" s="2">
        <v>129000</v>
      </c>
      <c r="L116" s="1" t="s">
        <v>40</v>
      </c>
      <c r="M116" s="1" t="s">
        <v>41</v>
      </c>
      <c r="N116" s="2">
        <v>84959.51</v>
      </c>
      <c r="O116" s="2">
        <v>91039.15</v>
      </c>
      <c r="P116" s="1" t="s">
        <v>39</v>
      </c>
      <c r="Q116" s="2">
        <v>175998.66</v>
      </c>
      <c r="R116" s="3">
        <v>136.4</v>
      </c>
      <c r="S116" s="1" t="s">
        <v>267</v>
      </c>
      <c r="T116" s="1">
        <v>2</v>
      </c>
      <c r="U116" s="1"/>
      <c r="V116" s="1" t="b">
        <v>1</v>
      </c>
      <c r="W116" s="1" t="b">
        <v>0</v>
      </c>
      <c r="X116" s="1" t="b">
        <v>0</v>
      </c>
      <c r="Y116" s="1" t="b">
        <v>1</v>
      </c>
      <c r="Z116" s="1" t="b">
        <v>0</v>
      </c>
      <c r="AA116" s="1"/>
      <c r="AB116" s="2">
        <v>44429.52</v>
      </c>
      <c r="AC116" s="2">
        <v>21217.58</v>
      </c>
      <c r="AD116" s="2">
        <v>2864.81</v>
      </c>
      <c r="AE116" s="2">
        <v>16447.599999999999</v>
      </c>
      <c r="AF116" s="1">
        <v>1</v>
      </c>
      <c r="AG116" s="1"/>
      <c r="AH116" s="1" t="s">
        <v>50</v>
      </c>
      <c r="AI116" s="1">
        <v>1</v>
      </c>
      <c r="AJ116" s="1"/>
      <c r="AK116" s="2">
        <v>0</v>
      </c>
      <c r="AL116" s="2">
        <v>0</v>
      </c>
    </row>
    <row r="117" spans="1:38" x14ac:dyDescent="0.2">
      <c r="A117" t="str">
        <f>+VLOOKUP(TEXT(Tabla1[[#This Row],[Socio comercial]],"00000000"),'[1]Clientes PT'!$A:$G,7,0)</f>
        <v>Zona 1</v>
      </c>
      <c r="B117" t="str">
        <f>+VLOOKUP(TEXT(Tabla1[[#This Row],[Socio comercial]],"00000000"),'[1]Clientes PT'!$A:$G,6,0)</f>
        <v>JOSE PINTO (STIHL)</v>
      </c>
      <c r="C117" t="str">
        <f>+VLOOKUP(TEXT(Tabla1[[#This Row],[Socio comercial]],"00000000"),'[1]Clientes PT'!$A:$E,4,0)</f>
        <v>PT/68</v>
      </c>
      <c r="D117" t="str">
        <f>+VLOOKUP(TEXT(Tabla1[[#This Row],[Socio comercial]],"00000000"),'[1]Clientes PT'!$A:$E,5,0)</f>
        <v>Coimbra</v>
      </c>
      <c r="E117" s="1">
        <v>46680190</v>
      </c>
      <c r="F117" s="1" t="s">
        <v>257</v>
      </c>
      <c r="G117" s="1">
        <v>203900777</v>
      </c>
      <c r="H117" s="1">
        <v>210066</v>
      </c>
      <c r="I117" s="2">
        <v>1232.04</v>
      </c>
      <c r="J117" s="1" t="s">
        <v>40</v>
      </c>
      <c r="K117" s="2">
        <v>129000</v>
      </c>
      <c r="L117" s="1" t="s">
        <v>40</v>
      </c>
      <c r="M117" s="1" t="s">
        <v>41</v>
      </c>
      <c r="N117" s="2">
        <v>84959.51</v>
      </c>
      <c r="O117" s="2">
        <v>91039.15</v>
      </c>
      <c r="P117" s="1" t="s">
        <v>39</v>
      </c>
      <c r="Q117" s="2">
        <v>175998.66</v>
      </c>
      <c r="R117" s="3">
        <v>136.4</v>
      </c>
      <c r="S117" s="1" t="s">
        <v>268</v>
      </c>
      <c r="T117" s="1">
        <v>2</v>
      </c>
      <c r="U117" s="1"/>
      <c r="V117" s="1" t="b">
        <v>1</v>
      </c>
      <c r="W117" s="1" t="b">
        <v>0</v>
      </c>
      <c r="X117" s="1" t="b">
        <v>0</v>
      </c>
      <c r="Y117" s="1" t="b">
        <v>1</v>
      </c>
      <c r="Z117" s="1" t="b">
        <v>0</v>
      </c>
      <c r="AA117" s="1"/>
      <c r="AB117" s="2">
        <v>44429.52</v>
      </c>
      <c r="AC117" s="2">
        <v>21217.58</v>
      </c>
      <c r="AD117" s="2">
        <v>2864.81</v>
      </c>
      <c r="AE117" s="2">
        <v>16447.599999999999</v>
      </c>
      <c r="AF117" s="1">
        <v>1</v>
      </c>
      <c r="AG117" s="1"/>
      <c r="AH117" s="1" t="s">
        <v>50</v>
      </c>
      <c r="AI117" s="1">
        <v>1</v>
      </c>
      <c r="AJ117" s="1"/>
      <c r="AK117" s="2">
        <v>0</v>
      </c>
      <c r="AL117" s="2">
        <v>0</v>
      </c>
    </row>
    <row r="118" spans="1:38" x14ac:dyDescent="0.2">
      <c r="A118" t="str">
        <f>+VLOOKUP(TEXT(Tabla1[[#This Row],[Socio comercial]],"00000000"),'[1]Clientes PT'!$A:$G,7,0)</f>
        <v>Zona 1</v>
      </c>
      <c r="B118" t="str">
        <f>+VLOOKUP(TEXT(Tabla1[[#This Row],[Socio comercial]],"00000000"),'[1]Clientes PT'!$A:$G,6,0)</f>
        <v>JOSE PINTO (STIHL)</v>
      </c>
      <c r="C118" t="str">
        <f>+VLOOKUP(TEXT(Tabla1[[#This Row],[Socio comercial]],"00000000"),'[1]Clientes PT'!$A:$E,4,0)</f>
        <v>PT/68</v>
      </c>
      <c r="D118" t="str">
        <f>+VLOOKUP(TEXT(Tabla1[[#This Row],[Socio comercial]],"00000000"),'[1]Clientes PT'!$A:$E,5,0)</f>
        <v>Coimbra</v>
      </c>
      <c r="E118" s="1">
        <v>46680190</v>
      </c>
      <c r="F118" s="1" t="s">
        <v>257</v>
      </c>
      <c r="G118" s="1">
        <v>208629727</v>
      </c>
      <c r="H118" s="1">
        <v>240115</v>
      </c>
      <c r="I118" s="2">
        <v>5890.97</v>
      </c>
      <c r="J118" s="1" t="s">
        <v>40</v>
      </c>
      <c r="K118" s="2">
        <v>129000</v>
      </c>
      <c r="L118" s="1" t="s">
        <v>40</v>
      </c>
      <c r="M118" s="1" t="s">
        <v>41</v>
      </c>
      <c r="N118" s="2">
        <v>84959.51</v>
      </c>
      <c r="O118" s="2">
        <v>91039.15</v>
      </c>
      <c r="P118" s="1" t="s">
        <v>39</v>
      </c>
      <c r="Q118" s="2">
        <v>175998.66</v>
      </c>
      <c r="R118" s="3">
        <v>136.4</v>
      </c>
      <c r="S118" s="1" t="s">
        <v>269</v>
      </c>
      <c r="T118" s="1">
        <v>2</v>
      </c>
      <c r="U118" s="1"/>
      <c r="V118" s="1" t="b">
        <v>1</v>
      </c>
      <c r="W118" s="1" t="b">
        <v>0</v>
      </c>
      <c r="X118" s="1" t="b">
        <v>0</v>
      </c>
      <c r="Y118" s="1" t="b">
        <v>1</v>
      </c>
      <c r="Z118" s="1" t="b">
        <v>0</v>
      </c>
      <c r="AA118" s="1"/>
      <c r="AB118" s="2">
        <v>44429.52</v>
      </c>
      <c r="AC118" s="2">
        <v>21217.58</v>
      </c>
      <c r="AD118" s="2">
        <v>2864.81</v>
      </c>
      <c r="AE118" s="2">
        <v>16447.599999999999</v>
      </c>
      <c r="AF118" s="1">
        <v>1</v>
      </c>
      <c r="AG118" s="1"/>
      <c r="AH118" s="1" t="s">
        <v>55</v>
      </c>
      <c r="AI118" s="1">
        <v>1</v>
      </c>
      <c r="AJ118" s="1"/>
      <c r="AK118" s="2">
        <v>0</v>
      </c>
      <c r="AL118" s="2">
        <v>0</v>
      </c>
    </row>
    <row r="119" spans="1:38" x14ac:dyDescent="0.2">
      <c r="A119" t="str">
        <f>+VLOOKUP(TEXT(Tabla1[[#This Row],[Socio comercial]],"00000000"),'[1]Clientes PT'!$A:$G,7,0)</f>
        <v>Zona 1</v>
      </c>
      <c r="B119" t="str">
        <f>+VLOOKUP(TEXT(Tabla1[[#This Row],[Socio comercial]],"00000000"),'[1]Clientes PT'!$A:$G,6,0)</f>
        <v>JOSE PINTO (STIHL)</v>
      </c>
      <c r="C119" t="str">
        <f>+VLOOKUP(TEXT(Tabla1[[#This Row],[Socio comercial]],"00000000"),'[1]Clientes PT'!$A:$E,4,0)</f>
        <v>PT/68</v>
      </c>
      <c r="D119" t="str">
        <f>+VLOOKUP(TEXT(Tabla1[[#This Row],[Socio comercial]],"00000000"),'[1]Clientes PT'!$A:$E,5,0)</f>
        <v>Coimbra</v>
      </c>
      <c r="E119" s="1">
        <v>46680190</v>
      </c>
      <c r="F119" s="1" t="s">
        <v>257</v>
      </c>
      <c r="G119" s="1">
        <v>208688609</v>
      </c>
      <c r="H119" s="1">
        <v>240118</v>
      </c>
      <c r="I119" s="2">
        <v>4417.5200000000004</v>
      </c>
      <c r="J119" s="1" t="s">
        <v>40</v>
      </c>
      <c r="K119" s="2">
        <v>129000</v>
      </c>
      <c r="L119" s="1" t="s">
        <v>40</v>
      </c>
      <c r="M119" s="1" t="s">
        <v>41</v>
      </c>
      <c r="N119" s="2">
        <v>84959.51</v>
      </c>
      <c r="O119" s="2">
        <v>91039.15</v>
      </c>
      <c r="P119" s="1" t="s">
        <v>39</v>
      </c>
      <c r="Q119" s="2">
        <v>175998.66</v>
      </c>
      <c r="R119" s="3">
        <v>136.4</v>
      </c>
      <c r="S119" s="1" t="s">
        <v>270</v>
      </c>
      <c r="T119" s="1">
        <v>2</v>
      </c>
      <c r="U119" s="1"/>
      <c r="V119" s="1" t="b">
        <v>1</v>
      </c>
      <c r="W119" s="1" t="b">
        <v>0</v>
      </c>
      <c r="X119" s="1" t="b">
        <v>0</v>
      </c>
      <c r="Y119" s="1" t="b">
        <v>1</v>
      </c>
      <c r="Z119" s="1" t="b">
        <v>0</v>
      </c>
      <c r="AA119" s="1"/>
      <c r="AB119" s="2">
        <v>44429.52</v>
      </c>
      <c r="AC119" s="2">
        <v>21217.58</v>
      </c>
      <c r="AD119" s="2">
        <v>2864.81</v>
      </c>
      <c r="AE119" s="2">
        <v>16447.599999999999</v>
      </c>
      <c r="AF119" s="1">
        <v>1</v>
      </c>
      <c r="AG119" s="1"/>
      <c r="AH119" s="1" t="s">
        <v>55</v>
      </c>
      <c r="AI119" s="1">
        <v>1</v>
      </c>
      <c r="AJ119" s="1"/>
      <c r="AK119" s="2">
        <v>0</v>
      </c>
      <c r="AL119" s="2">
        <v>0</v>
      </c>
    </row>
    <row r="120" spans="1:38" x14ac:dyDescent="0.2">
      <c r="A120" t="str">
        <f>+VLOOKUP(TEXT(Tabla1[[#This Row],[Socio comercial]],"00000000"),'[1]Clientes PT'!$A:$G,7,0)</f>
        <v>Zona 1</v>
      </c>
      <c r="B120" t="str">
        <f>+VLOOKUP(TEXT(Tabla1[[#This Row],[Socio comercial]],"00000000"),'[1]Clientes PT'!$A:$G,6,0)</f>
        <v>JOSE PINTO (STIHL)</v>
      </c>
      <c r="C120" t="str">
        <f>+VLOOKUP(TEXT(Tabla1[[#This Row],[Socio comercial]],"00000000"),'[1]Clientes PT'!$A:$E,4,0)</f>
        <v>PT/68</v>
      </c>
      <c r="D120" t="str">
        <f>+VLOOKUP(TEXT(Tabla1[[#This Row],[Socio comercial]],"00000000"),'[1]Clientes PT'!$A:$E,5,0)</f>
        <v>Coimbra</v>
      </c>
      <c r="E120" s="1">
        <v>46680190</v>
      </c>
      <c r="F120" s="1" t="s">
        <v>257</v>
      </c>
      <c r="G120" s="1">
        <v>209107471</v>
      </c>
      <c r="H120" s="1">
        <v>240169</v>
      </c>
      <c r="I120" s="2">
        <v>4518.6000000000004</v>
      </c>
      <c r="J120" s="1" t="s">
        <v>40</v>
      </c>
      <c r="K120" s="2">
        <v>129000</v>
      </c>
      <c r="L120" s="1" t="s">
        <v>40</v>
      </c>
      <c r="M120" s="1" t="s">
        <v>41</v>
      </c>
      <c r="N120" s="2">
        <v>84959.51</v>
      </c>
      <c r="O120" s="2">
        <v>91039.15</v>
      </c>
      <c r="P120" s="1" t="s">
        <v>39</v>
      </c>
      <c r="Q120" s="2">
        <v>175998.66</v>
      </c>
      <c r="R120" s="3">
        <v>136.4</v>
      </c>
      <c r="S120" s="1" t="s">
        <v>271</v>
      </c>
      <c r="T120" s="1">
        <v>2</v>
      </c>
      <c r="U120" s="1"/>
      <c r="V120" s="1" t="b">
        <v>1</v>
      </c>
      <c r="W120" s="1" t="b">
        <v>0</v>
      </c>
      <c r="X120" s="1" t="b">
        <v>0</v>
      </c>
      <c r="Y120" s="1" t="b">
        <v>1</v>
      </c>
      <c r="Z120" s="1" t="b">
        <v>0</v>
      </c>
      <c r="AA120" s="1"/>
      <c r="AB120" s="2">
        <v>44429.52</v>
      </c>
      <c r="AC120" s="2">
        <v>21217.58</v>
      </c>
      <c r="AD120" s="2">
        <v>2864.81</v>
      </c>
      <c r="AE120" s="2">
        <v>16447.599999999999</v>
      </c>
      <c r="AF120" s="1">
        <v>1</v>
      </c>
      <c r="AG120" s="1"/>
      <c r="AH120" s="1" t="s">
        <v>55</v>
      </c>
      <c r="AI120" s="1">
        <v>1</v>
      </c>
      <c r="AJ120" s="1"/>
      <c r="AK120" s="2">
        <v>0</v>
      </c>
      <c r="AL120" s="2">
        <v>0</v>
      </c>
    </row>
    <row r="121" spans="1:38" x14ac:dyDescent="0.2">
      <c r="A121" t="str">
        <f>+VLOOKUP(TEXT(Tabla1[[#This Row],[Socio comercial]],"00000000"),'[1]Clientes PT'!$A:$G,7,0)</f>
        <v>Zona 1</v>
      </c>
      <c r="B121" t="str">
        <f>+VLOOKUP(TEXT(Tabla1[[#This Row],[Socio comercial]],"00000000"),'[1]Clientes PT'!$A:$G,6,0)</f>
        <v>JOSE PINTO (STIHL)</v>
      </c>
      <c r="C121" t="str">
        <f>+VLOOKUP(TEXT(Tabla1[[#This Row],[Socio comercial]],"00000000"),'[1]Clientes PT'!$A:$E,4,0)</f>
        <v>PT/68</v>
      </c>
      <c r="D121" t="str">
        <f>+VLOOKUP(TEXT(Tabla1[[#This Row],[Socio comercial]],"00000000"),'[1]Clientes PT'!$A:$E,5,0)</f>
        <v>Coimbra</v>
      </c>
      <c r="E121" s="1">
        <v>46680190</v>
      </c>
      <c r="F121" s="1" t="s">
        <v>257</v>
      </c>
      <c r="G121" s="1">
        <v>209107705</v>
      </c>
      <c r="H121" s="1">
        <v>240170</v>
      </c>
      <c r="I121" s="2">
        <v>6190.28</v>
      </c>
      <c r="J121" s="1" t="s">
        <v>40</v>
      </c>
      <c r="K121" s="2">
        <v>129000</v>
      </c>
      <c r="L121" s="1" t="s">
        <v>40</v>
      </c>
      <c r="M121" s="1" t="s">
        <v>41</v>
      </c>
      <c r="N121" s="2">
        <v>84959.51</v>
      </c>
      <c r="O121" s="2">
        <v>91039.15</v>
      </c>
      <c r="P121" s="1" t="s">
        <v>39</v>
      </c>
      <c r="Q121" s="2">
        <v>175998.66</v>
      </c>
      <c r="R121" s="3">
        <v>136.4</v>
      </c>
      <c r="S121" s="1" t="s">
        <v>272</v>
      </c>
      <c r="T121" s="1">
        <v>2</v>
      </c>
      <c r="U121" s="1"/>
      <c r="V121" s="1" t="b">
        <v>1</v>
      </c>
      <c r="W121" s="1" t="b">
        <v>0</v>
      </c>
      <c r="X121" s="1" t="b">
        <v>0</v>
      </c>
      <c r="Y121" s="1" t="b">
        <v>1</v>
      </c>
      <c r="Z121" s="1" t="b">
        <v>0</v>
      </c>
      <c r="AA121" s="1"/>
      <c r="AB121" s="2">
        <v>44429.52</v>
      </c>
      <c r="AC121" s="2">
        <v>21217.58</v>
      </c>
      <c r="AD121" s="2">
        <v>2864.81</v>
      </c>
      <c r="AE121" s="2">
        <v>16447.599999999999</v>
      </c>
      <c r="AF121" s="1">
        <v>1</v>
      </c>
      <c r="AG121" s="1"/>
      <c r="AH121" s="1" t="s">
        <v>50</v>
      </c>
      <c r="AI121" s="1">
        <v>1</v>
      </c>
      <c r="AJ121" s="1"/>
      <c r="AK121" s="2">
        <v>0</v>
      </c>
      <c r="AL121" s="2">
        <v>0</v>
      </c>
    </row>
    <row r="122" spans="1:38" x14ac:dyDescent="0.2">
      <c r="A122" t="str">
        <f>+VLOOKUP(TEXT(Tabla1[[#This Row],[Socio comercial]],"00000000"),'[1]Clientes PT'!$A:$G,7,0)</f>
        <v>Zona 1</v>
      </c>
      <c r="B122" t="str">
        <f>+VLOOKUP(TEXT(Tabla1[[#This Row],[Socio comercial]],"00000000"),'[1]Clientes PT'!$A:$G,6,0)</f>
        <v>JOSE PINTO (STIHL)</v>
      </c>
      <c r="C122" t="str">
        <f>+VLOOKUP(TEXT(Tabla1[[#This Row],[Socio comercial]],"00000000"),'[1]Clientes PT'!$A:$E,4,0)</f>
        <v>PT/68</v>
      </c>
      <c r="D122" t="str">
        <f>+VLOOKUP(TEXT(Tabla1[[#This Row],[Socio comercial]],"00000000"),'[1]Clientes PT'!$A:$E,5,0)</f>
        <v>Coimbra</v>
      </c>
      <c r="E122" s="1">
        <v>46680190</v>
      </c>
      <c r="F122" s="1" t="s">
        <v>257</v>
      </c>
      <c r="G122" s="1">
        <v>209201235</v>
      </c>
      <c r="H122" s="1" t="s">
        <v>273</v>
      </c>
      <c r="I122" s="2">
        <v>2535.59</v>
      </c>
      <c r="J122" s="1" t="s">
        <v>40</v>
      </c>
      <c r="K122" s="2">
        <v>129000</v>
      </c>
      <c r="L122" s="1" t="s">
        <v>40</v>
      </c>
      <c r="M122" s="1" t="s">
        <v>41</v>
      </c>
      <c r="N122" s="2">
        <v>84959.51</v>
      </c>
      <c r="O122" s="2">
        <v>91039.15</v>
      </c>
      <c r="P122" s="1" t="s">
        <v>39</v>
      </c>
      <c r="Q122" s="2">
        <v>175998.66</v>
      </c>
      <c r="R122" s="3">
        <v>136.4</v>
      </c>
      <c r="S122" s="1" t="s">
        <v>274</v>
      </c>
      <c r="T122" s="1">
        <v>2</v>
      </c>
      <c r="U122" s="1"/>
      <c r="V122" s="1" t="b">
        <v>1</v>
      </c>
      <c r="W122" s="1" t="b">
        <v>0</v>
      </c>
      <c r="X122" s="1" t="b">
        <v>0</v>
      </c>
      <c r="Y122" s="1" t="b">
        <v>1</v>
      </c>
      <c r="Z122" s="1" t="b">
        <v>0</v>
      </c>
      <c r="AA122" s="1"/>
      <c r="AB122" s="2">
        <v>44429.52</v>
      </c>
      <c r="AC122" s="2">
        <v>21217.58</v>
      </c>
      <c r="AD122" s="2">
        <v>2864.81</v>
      </c>
      <c r="AE122" s="2">
        <v>16447.599999999999</v>
      </c>
      <c r="AF122" s="1">
        <v>1</v>
      </c>
      <c r="AG122" s="1"/>
      <c r="AH122" s="1"/>
      <c r="AI122" s="1">
        <v>1</v>
      </c>
      <c r="AJ122" s="1"/>
      <c r="AK122" s="2">
        <v>0</v>
      </c>
      <c r="AL122" s="2">
        <v>0</v>
      </c>
    </row>
    <row r="123" spans="1:38" x14ac:dyDescent="0.2">
      <c r="A123" t="str">
        <f>+VLOOKUP(TEXT(Tabla1[[#This Row],[Socio comercial]],"00000000"),'[1]Clientes PT'!$A:$G,7,0)</f>
        <v>Zona 1</v>
      </c>
      <c r="B123" t="str">
        <f>+VLOOKUP(TEXT(Tabla1[[#This Row],[Socio comercial]],"00000000"),'[1]Clientes PT'!$A:$G,6,0)</f>
        <v>JOSE PINTO (STIHL)</v>
      </c>
      <c r="C123" t="str">
        <f>+VLOOKUP(TEXT(Tabla1[[#This Row],[Socio comercial]],"00000000"),'[1]Clientes PT'!$A:$E,4,0)</f>
        <v>PT/68</v>
      </c>
      <c r="D123" t="str">
        <f>+VLOOKUP(TEXT(Tabla1[[#This Row],[Socio comercial]],"00000000"),'[1]Clientes PT'!$A:$E,5,0)</f>
        <v>Coimbra</v>
      </c>
      <c r="E123" s="1">
        <v>46680190</v>
      </c>
      <c r="F123" s="1" t="s">
        <v>257</v>
      </c>
      <c r="G123" s="1">
        <v>207274813</v>
      </c>
      <c r="H123" s="1">
        <v>230206</v>
      </c>
      <c r="I123" s="2">
        <v>342.74</v>
      </c>
      <c r="J123" s="1" t="s">
        <v>40</v>
      </c>
      <c r="K123" s="2">
        <v>129000</v>
      </c>
      <c r="L123" s="1" t="s">
        <v>40</v>
      </c>
      <c r="M123" s="1" t="s">
        <v>41</v>
      </c>
      <c r="N123" s="2">
        <v>84959.51</v>
      </c>
      <c r="O123" s="2">
        <v>91039.15</v>
      </c>
      <c r="P123" s="1" t="s">
        <v>39</v>
      </c>
      <c r="Q123" s="2">
        <v>175998.66</v>
      </c>
      <c r="R123" s="3">
        <v>136.4</v>
      </c>
      <c r="S123" s="1" t="s">
        <v>275</v>
      </c>
      <c r="T123" s="1">
        <v>2</v>
      </c>
      <c r="U123" s="1"/>
      <c r="V123" s="1" t="b">
        <v>1</v>
      </c>
      <c r="W123" s="1" t="b">
        <v>0</v>
      </c>
      <c r="X123" s="1" t="b">
        <v>0</v>
      </c>
      <c r="Y123" s="1" t="b">
        <v>1</v>
      </c>
      <c r="Z123" s="1" t="b">
        <v>0</v>
      </c>
      <c r="AA123" s="1"/>
      <c r="AB123" s="2">
        <v>44429.52</v>
      </c>
      <c r="AC123" s="2">
        <v>21217.58</v>
      </c>
      <c r="AD123" s="2">
        <v>2864.81</v>
      </c>
      <c r="AE123" s="2">
        <v>16447.599999999999</v>
      </c>
      <c r="AF123" s="1">
        <v>1</v>
      </c>
      <c r="AG123" s="1"/>
      <c r="AH123" s="1" t="s">
        <v>50</v>
      </c>
      <c r="AI123" s="1">
        <v>1</v>
      </c>
      <c r="AJ123" s="1"/>
      <c r="AK123" s="2">
        <v>0</v>
      </c>
      <c r="AL123" s="2">
        <v>0</v>
      </c>
    </row>
    <row r="124" spans="1:38" x14ac:dyDescent="0.2">
      <c r="A124" t="str">
        <f>+VLOOKUP(TEXT(Tabla1[[#This Row],[Socio comercial]],"00000000"),'[1]Clientes PT'!$A:$G,7,0)</f>
        <v>Zona 1</v>
      </c>
      <c r="B124" t="str">
        <f>+VLOOKUP(TEXT(Tabla1[[#This Row],[Socio comercial]],"00000000"),'[1]Clientes PT'!$A:$G,6,0)</f>
        <v>JOSE PINTO (STIHL)</v>
      </c>
      <c r="C124" t="str">
        <f>+VLOOKUP(TEXT(Tabla1[[#This Row],[Socio comercial]],"00000000"),'[1]Clientes PT'!$A:$E,4,0)</f>
        <v>PT/68</v>
      </c>
      <c r="D124" t="str">
        <f>+VLOOKUP(TEXT(Tabla1[[#This Row],[Socio comercial]],"00000000"),'[1]Clientes PT'!$A:$E,5,0)</f>
        <v>Coimbra</v>
      </c>
      <c r="E124" s="1">
        <v>46680190</v>
      </c>
      <c r="F124" s="1" t="s">
        <v>257</v>
      </c>
      <c r="G124" s="1">
        <v>207495766</v>
      </c>
      <c r="H124" s="1">
        <v>240010</v>
      </c>
      <c r="I124" s="2">
        <v>725.97</v>
      </c>
      <c r="J124" s="1" t="s">
        <v>40</v>
      </c>
      <c r="K124" s="2">
        <v>129000</v>
      </c>
      <c r="L124" s="1" t="s">
        <v>40</v>
      </c>
      <c r="M124" s="1" t="s">
        <v>41</v>
      </c>
      <c r="N124" s="2">
        <v>84959.51</v>
      </c>
      <c r="O124" s="2">
        <v>91039.15</v>
      </c>
      <c r="P124" s="1" t="s">
        <v>39</v>
      </c>
      <c r="Q124" s="2">
        <v>175998.66</v>
      </c>
      <c r="R124" s="3">
        <v>136.4</v>
      </c>
      <c r="S124" s="1" t="s">
        <v>276</v>
      </c>
      <c r="T124" s="1">
        <v>2</v>
      </c>
      <c r="U124" s="1"/>
      <c r="V124" s="1" t="b">
        <v>1</v>
      </c>
      <c r="W124" s="1" t="b">
        <v>0</v>
      </c>
      <c r="X124" s="1" t="b">
        <v>0</v>
      </c>
      <c r="Y124" s="1" t="b">
        <v>1</v>
      </c>
      <c r="Z124" s="1" t="b">
        <v>0</v>
      </c>
      <c r="AA124" s="1"/>
      <c r="AB124" s="2">
        <v>44429.52</v>
      </c>
      <c r="AC124" s="2">
        <v>21217.58</v>
      </c>
      <c r="AD124" s="2">
        <v>2864.81</v>
      </c>
      <c r="AE124" s="2">
        <v>16447.599999999999</v>
      </c>
      <c r="AF124" s="1">
        <v>1</v>
      </c>
      <c r="AG124" s="1"/>
      <c r="AH124" s="1" t="s">
        <v>50</v>
      </c>
      <c r="AI124" s="1">
        <v>1</v>
      </c>
      <c r="AJ124" s="1"/>
      <c r="AK124" s="2">
        <v>0</v>
      </c>
      <c r="AL124" s="2">
        <v>0</v>
      </c>
    </row>
    <row r="125" spans="1:38" x14ac:dyDescent="0.2">
      <c r="A125" t="str">
        <f>+VLOOKUP(TEXT(Tabla1[[#This Row],[Socio comercial]],"00000000"),'[1]Clientes PT'!$A:$G,7,0)</f>
        <v>Zona 1</v>
      </c>
      <c r="B125" t="str">
        <f>+VLOOKUP(TEXT(Tabla1[[#This Row],[Socio comercial]],"00000000"),'[1]Clientes PT'!$A:$G,6,0)</f>
        <v>JOSE PINTO (STIHL)</v>
      </c>
      <c r="C125" t="str">
        <f>+VLOOKUP(TEXT(Tabla1[[#This Row],[Socio comercial]],"00000000"),'[1]Clientes PT'!$A:$E,4,0)</f>
        <v>PT/68</v>
      </c>
      <c r="D125" t="str">
        <f>+VLOOKUP(TEXT(Tabla1[[#This Row],[Socio comercial]],"00000000"),'[1]Clientes PT'!$A:$E,5,0)</f>
        <v>Coimbra</v>
      </c>
      <c r="E125" s="1">
        <v>46680190</v>
      </c>
      <c r="F125" s="1" t="s">
        <v>257</v>
      </c>
      <c r="G125" s="1">
        <v>209202741</v>
      </c>
      <c r="H125" s="1">
        <v>240183</v>
      </c>
      <c r="I125" s="2">
        <v>47.9</v>
      </c>
      <c r="J125" s="1" t="s">
        <v>40</v>
      </c>
      <c r="K125" s="2">
        <v>129000</v>
      </c>
      <c r="L125" s="1" t="s">
        <v>40</v>
      </c>
      <c r="M125" s="1" t="s">
        <v>41</v>
      </c>
      <c r="N125" s="2">
        <v>84959.51</v>
      </c>
      <c r="O125" s="2">
        <v>91039.15</v>
      </c>
      <c r="P125" s="1" t="s">
        <v>39</v>
      </c>
      <c r="Q125" s="2">
        <v>175998.66</v>
      </c>
      <c r="R125" s="3">
        <v>136.4</v>
      </c>
      <c r="S125" s="1" t="s">
        <v>277</v>
      </c>
      <c r="T125" s="1">
        <v>2</v>
      </c>
      <c r="U125" s="1"/>
      <c r="V125" s="1" t="b">
        <v>1</v>
      </c>
      <c r="W125" s="1" t="b">
        <v>0</v>
      </c>
      <c r="X125" s="1" t="b">
        <v>0</v>
      </c>
      <c r="Y125" s="1" t="b">
        <v>1</v>
      </c>
      <c r="Z125" s="1" t="b">
        <v>0</v>
      </c>
      <c r="AA125" s="1"/>
      <c r="AB125" s="2">
        <v>44429.52</v>
      </c>
      <c r="AC125" s="2">
        <v>21217.58</v>
      </c>
      <c r="AD125" s="2">
        <v>2864.81</v>
      </c>
      <c r="AE125" s="2">
        <v>16447.599999999999</v>
      </c>
      <c r="AF125" s="1">
        <v>1</v>
      </c>
      <c r="AG125" s="1"/>
      <c r="AH125" s="1" t="s">
        <v>55</v>
      </c>
      <c r="AI125" s="1">
        <v>1</v>
      </c>
      <c r="AJ125" s="1"/>
      <c r="AK125" s="2">
        <v>0</v>
      </c>
      <c r="AL125" s="2">
        <v>0</v>
      </c>
    </row>
    <row r="126" spans="1:38" x14ac:dyDescent="0.2">
      <c r="A126" t="str">
        <f>+VLOOKUP(TEXT(Tabla1[[#This Row],[Socio comercial]],"00000000"),'[1]Clientes PT'!$A:$G,7,0)</f>
        <v>Zona 1</v>
      </c>
      <c r="B126" t="str">
        <f>+VLOOKUP(TEXT(Tabla1[[#This Row],[Socio comercial]],"00000000"),'[1]Clientes PT'!$A:$G,6,0)</f>
        <v>JOSE PINTO (STIHL)</v>
      </c>
      <c r="C126" t="str">
        <f>+VLOOKUP(TEXT(Tabla1[[#This Row],[Socio comercial]],"00000000"),'[1]Clientes PT'!$A:$E,4,0)</f>
        <v>PT/68</v>
      </c>
      <c r="D126" t="str">
        <f>+VLOOKUP(TEXT(Tabla1[[#This Row],[Socio comercial]],"00000000"),'[1]Clientes PT'!$A:$E,5,0)</f>
        <v>Coimbra</v>
      </c>
      <c r="E126" s="1">
        <v>46680190</v>
      </c>
      <c r="F126" s="1" t="s">
        <v>257</v>
      </c>
      <c r="G126" s="1">
        <v>209202883</v>
      </c>
      <c r="H126" s="1">
        <v>2403787</v>
      </c>
      <c r="I126" s="2">
        <v>5545.07</v>
      </c>
      <c r="J126" s="1" t="s">
        <v>40</v>
      </c>
      <c r="K126" s="2">
        <v>129000</v>
      </c>
      <c r="L126" s="1" t="s">
        <v>40</v>
      </c>
      <c r="M126" s="1" t="s">
        <v>41</v>
      </c>
      <c r="N126" s="2">
        <v>84959.51</v>
      </c>
      <c r="O126" s="2">
        <v>91039.15</v>
      </c>
      <c r="P126" s="1" t="s">
        <v>39</v>
      </c>
      <c r="Q126" s="2">
        <v>175998.66</v>
      </c>
      <c r="R126" s="3">
        <v>136.4</v>
      </c>
      <c r="S126" s="1" t="s">
        <v>278</v>
      </c>
      <c r="T126" s="1">
        <v>2</v>
      </c>
      <c r="U126" s="1"/>
      <c r="V126" s="1" t="b">
        <v>1</v>
      </c>
      <c r="W126" s="1" t="b">
        <v>0</v>
      </c>
      <c r="X126" s="1" t="b">
        <v>0</v>
      </c>
      <c r="Y126" s="1" t="b">
        <v>1</v>
      </c>
      <c r="Z126" s="1" t="b">
        <v>0</v>
      </c>
      <c r="AA126" s="1"/>
      <c r="AB126" s="2">
        <v>44429.52</v>
      </c>
      <c r="AC126" s="2">
        <v>21217.58</v>
      </c>
      <c r="AD126" s="2">
        <v>2864.81</v>
      </c>
      <c r="AE126" s="2">
        <v>16447.599999999999</v>
      </c>
      <c r="AF126" s="1">
        <v>1</v>
      </c>
      <c r="AG126" s="1"/>
      <c r="AH126" s="1" t="s">
        <v>50</v>
      </c>
      <c r="AI126" s="1">
        <v>1</v>
      </c>
      <c r="AJ126" s="1"/>
      <c r="AK126" s="2">
        <v>0</v>
      </c>
      <c r="AL126" s="2">
        <v>0</v>
      </c>
    </row>
    <row r="127" spans="1:38" x14ac:dyDescent="0.2">
      <c r="A127" t="str">
        <f>+VLOOKUP(TEXT(Tabla1[[#This Row],[Socio comercial]],"00000000"),'[1]Clientes PT'!$A:$G,7,0)</f>
        <v>Zona 1</v>
      </c>
      <c r="B127" t="str">
        <f>+VLOOKUP(TEXT(Tabla1[[#This Row],[Socio comercial]],"00000000"),'[1]Clientes PT'!$A:$G,6,0)</f>
        <v>JOSE PINTO (STIHL)</v>
      </c>
      <c r="C127" t="str">
        <f>+VLOOKUP(TEXT(Tabla1[[#This Row],[Socio comercial]],"00000000"),'[1]Clientes PT'!$A:$E,4,0)</f>
        <v>PT/68</v>
      </c>
      <c r="D127" t="str">
        <f>+VLOOKUP(TEXT(Tabla1[[#This Row],[Socio comercial]],"00000000"),'[1]Clientes PT'!$A:$E,5,0)</f>
        <v>Coimbra</v>
      </c>
      <c r="E127" s="1">
        <v>46680190</v>
      </c>
      <c r="F127" s="1" t="s">
        <v>257</v>
      </c>
      <c r="G127" s="1">
        <v>209205132</v>
      </c>
      <c r="H127" s="1">
        <v>240177</v>
      </c>
      <c r="I127" s="2">
        <v>354.73</v>
      </c>
      <c r="J127" s="1" t="s">
        <v>40</v>
      </c>
      <c r="K127" s="2">
        <v>129000</v>
      </c>
      <c r="L127" s="1" t="s">
        <v>40</v>
      </c>
      <c r="M127" s="1" t="s">
        <v>41</v>
      </c>
      <c r="N127" s="2">
        <v>84959.51</v>
      </c>
      <c r="O127" s="2">
        <v>91039.15</v>
      </c>
      <c r="P127" s="1" t="s">
        <v>39</v>
      </c>
      <c r="Q127" s="2">
        <v>175998.66</v>
      </c>
      <c r="R127" s="3">
        <v>136.4</v>
      </c>
      <c r="S127" s="1" t="s">
        <v>279</v>
      </c>
      <c r="T127" s="1">
        <v>2</v>
      </c>
      <c r="U127" s="1"/>
      <c r="V127" s="1" t="b">
        <v>1</v>
      </c>
      <c r="W127" s="1" t="b">
        <v>0</v>
      </c>
      <c r="X127" s="1" t="b">
        <v>0</v>
      </c>
      <c r="Y127" s="1" t="b">
        <v>1</v>
      </c>
      <c r="Z127" s="1" t="b">
        <v>0</v>
      </c>
      <c r="AA127" s="1"/>
      <c r="AB127" s="2">
        <v>44429.52</v>
      </c>
      <c r="AC127" s="2">
        <v>21217.58</v>
      </c>
      <c r="AD127" s="2">
        <v>2864.81</v>
      </c>
      <c r="AE127" s="2">
        <v>16447.599999999999</v>
      </c>
      <c r="AF127" s="1">
        <v>1</v>
      </c>
      <c r="AG127" s="1"/>
      <c r="AH127" s="1" t="s">
        <v>55</v>
      </c>
      <c r="AI127" s="1">
        <v>1</v>
      </c>
      <c r="AJ127" s="1"/>
      <c r="AK127" s="2">
        <v>0</v>
      </c>
      <c r="AL127" s="2">
        <v>0</v>
      </c>
    </row>
    <row r="128" spans="1:38" x14ac:dyDescent="0.2">
      <c r="A128" t="str">
        <f>+VLOOKUP(TEXT(Tabla1[[#This Row],[Socio comercial]],"00000000"),'[1]Clientes PT'!$A:$G,7,0)</f>
        <v>Zona 1</v>
      </c>
      <c r="B128" t="str">
        <f>+VLOOKUP(TEXT(Tabla1[[#This Row],[Socio comercial]],"00000000"),'[1]Clientes PT'!$A:$G,6,0)</f>
        <v>JOSE PINTO (STIHL)</v>
      </c>
      <c r="C128" t="str">
        <f>+VLOOKUP(TEXT(Tabla1[[#This Row],[Socio comercial]],"00000000"),'[1]Clientes PT'!$A:$E,4,0)</f>
        <v>PT/68</v>
      </c>
      <c r="D128" t="str">
        <f>+VLOOKUP(TEXT(Tabla1[[#This Row],[Socio comercial]],"00000000"),'[1]Clientes PT'!$A:$E,5,0)</f>
        <v>Coimbra</v>
      </c>
      <c r="E128" s="1">
        <v>46680190</v>
      </c>
      <c r="F128" s="1" t="s">
        <v>257</v>
      </c>
      <c r="G128" s="1">
        <v>209223114</v>
      </c>
      <c r="H128" s="1">
        <v>240189</v>
      </c>
      <c r="I128" s="2">
        <v>24136.22</v>
      </c>
      <c r="J128" s="1" t="s">
        <v>40</v>
      </c>
      <c r="K128" s="2">
        <v>129000</v>
      </c>
      <c r="L128" s="1" t="s">
        <v>40</v>
      </c>
      <c r="M128" s="1" t="s">
        <v>41</v>
      </c>
      <c r="N128" s="2">
        <v>84959.51</v>
      </c>
      <c r="O128" s="2">
        <v>91039.15</v>
      </c>
      <c r="P128" s="1" t="s">
        <v>39</v>
      </c>
      <c r="Q128" s="2">
        <v>175998.66</v>
      </c>
      <c r="R128" s="3">
        <v>136.4</v>
      </c>
      <c r="S128" s="1" t="s">
        <v>280</v>
      </c>
      <c r="T128" s="1">
        <v>2</v>
      </c>
      <c r="U128" s="1"/>
      <c r="V128" s="1" t="b">
        <v>1</v>
      </c>
      <c r="W128" s="1" t="b">
        <v>0</v>
      </c>
      <c r="X128" s="1" t="b">
        <v>0</v>
      </c>
      <c r="Y128" s="1" t="b">
        <v>1</v>
      </c>
      <c r="Z128" s="1" t="b">
        <v>0</v>
      </c>
      <c r="AA128" s="1"/>
      <c r="AB128" s="2">
        <v>44429.52</v>
      </c>
      <c r="AC128" s="2">
        <v>21217.58</v>
      </c>
      <c r="AD128" s="2">
        <v>2864.81</v>
      </c>
      <c r="AE128" s="2">
        <v>16447.599999999999</v>
      </c>
      <c r="AF128" s="1">
        <v>1</v>
      </c>
      <c r="AG128" s="1"/>
      <c r="AH128" s="1" t="s">
        <v>50</v>
      </c>
      <c r="AI128" s="1">
        <v>1</v>
      </c>
      <c r="AJ128" s="1"/>
      <c r="AK128" s="2">
        <v>0</v>
      </c>
      <c r="AL128" s="2">
        <v>0</v>
      </c>
    </row>
    <row r="129" spans="1:38" x14ac:dyDescent="0.2">
      <c r="A129" t="str">
        <f>+VLOOKUP(TEXT(Tabla1[[#This Row],[Socio comercial]],"00000000"),'[1]Clientes PT'!$A:$G,7,0)</f>
        <v>Zona 1</v>
      </c>
      <c r="B129" t="str">
        <f>+VLOOKUP(TEXT(Tabla1[[#This Row],[Socio comercial]],"00000000"),'[1]Clientes PT'!$A:$G,6,0)</f>
        <v>JOSE PINTO (STIHL)</v>
      </c>
      <c r="C129" t="str">
        <f>+VLOOKUP(TEXT(Tabla1[[#This Row],[Socio comercial]],"00000000"),'[1]Clientes PT'!$A:$E,4,0)</f>
        <v>PT/68</v>
      </c>
      <c r="D129" t="str">
        <f>+VLOOKUP(TEXT(Tabla1[[#This Row],[Socio comercial]],"00000000"),'[1]Clientes PT'!$A:$E,5,0)</f>
        <v>Coimbra</v>
      </c>
      <c r="E129" s="1">
        <v>46680190</v>
      </c>
      <c r="F129" s="1" t="s">
        <v>257</v>
      </c>
      <c r="G129" s="1">
        <v>209220685</v>
      </c>
      <c r="H129" s="1">
        <v>240190</v>
      </c>
      <c r="I129" s="2">
        <v>38.94</v>
      </c>
      <c r="J129" s="1" t="s">
        <v>40</v>
      </c>
      <c r="K129" s="2">
        <v>129000</v>
      </c>
      <c r="L129" s="1" t="s">
        <v>40</v>
      </c>
      <c r="M129" s="1" t="s">
        <v>41</v>
      </c>
      <c r="N129" s="2">
        <v>84959.51</v>
      </c>
      <c r="O129" s="2">
        <v>91039.15</v>
      </c>
      <c r="P129" s="1" t="s">
        <v>39</v>
      </c>
      <c r="Q129" s="2">
        <v>175998.66</v>
      </c>
      <c r="R129" s="3">
        <v>136.4</v>
      </c>
      <c r="S129" s="1" t="s">
        <v>281</v>
      </c>
      <c r="T129" s="1">
        <v>2</v>
      </c>
      <c r="U129" s="1"/>
      <c r="V129" s="1" t="b">
        <v>1</v>
      </c>
      <c r="W129" s="1" t="b">
        <v>0</v>
      </c>
      <c r="X129" s="1" t="b">
        <v>0</v>
      </c>
      <c r="Y129" s="1" t="b">
        <v>1</v>
      </c>
      <c r="Z129" s="1" t="b">
        <v>0</v>
      </c>
      <c r="AA129" s="1"/>
      <c r="AB129" s="2">
        <v>44429.52</v>
      </c>
      <c r="AC129" s="2">
        <v>21217.58</v>
      </c>
      <c r="AD129" s="2">
        <v>2864.81</v>
      </c>
      <c r="AE129" s="2">
        <v>16447.599999999999</v>
      </c>
      <c r="AF129" s="1">
        <v>1</v>
      </c>
      <c r="AG129" s="1"/>
      <c r="AH129" s="1" t="s">
        <v>50</v>
      </c>
      <c r="AI129" s="1">
        <v>1</v>
      </c>
      <c r="AJ129" s="1"/>
      <c r="AK129" s="2">
        <v>0</v>
      </c>
      <c r="AL129" s="2">
        <v>0</v>
      </c>
    </row>
    <row r="130" spans="1:38" x14ac:dyDescent="0.2">
      <c r="A130" t="str">
        <f>+VLOOKUP(TEXT(Tabla1[[#This Row],[Socio comercial]],"00000000"),'[1]Clientes PT'!$A:$G,7,0)</f>
        <v>Zona 1</v>
      </c>
      <c r="B130" t="str">
        <f>+VLOOKUP(TEXT(Tabla1[[#This Row],[Socio comercial]],"00000000"),'[1]Clientes PT'!$A:$G,6,0)</f>
        <v>JOSE PINTO (STIHL)</v>
      </c>
      <c r="C130" t="str">
        <f>+VLOOKUP(TEXT(Tabla1[[#This Row],[Socio comercial]],"00000000"),'[1]Clientes PT'!$A:$E,4,0)</f>
        <v>PT/68</v>
      </c>
      <c r="D130" t="str">
        <f>+VLOOKUP(TEXT(Tabla1[[#This Row],[Socio comercial]],"00000000"),'[1]Clientes PT'!$A:$E,5,0)</f>
        <v>Coimbra</v>
      </c>
      <c r="E130" s="1">
        <v>46680190</v>
      </c>
      <c r="F130" s="1" t="s">
        <v>257</v>
      </c>
      <c r="G130" s="1">
        <v>209235330</v>
      </c>
      <c r="H130" s="1" t="s">
        <v>282</v>
      </c>
      <c r="I130" s="2">
        <v>1607.66</v>
      </c>
      <c r="J130" s="1" t="s">
        <v>40</v>
      </c>
      <c r="K130" s="2">
        <v>129000</v>
      </c>
      <c r="L130" s="1" t="s">
        <v>40</v>
      </c>
      <c r="M130" s="1" t="s">
        <v>41</v>
      </c>
      <c r="N130" s="2">
        <v>84959.51</v>
      </c>
      <c r="O130" s="2">
        <v>91039.15</v>
      </c>
      <c r="P130" s="1" t="s">
        <v>39</v>
      </c>
      <c r="Q130" s="2">
        <v>175998.66</v>
      </c>
      <c r="R130" s="3">
        <v>136.4</v>
      </c>
      <c r="S130" s="1" t="s">
        <v>283</v>
      </c>
      <c r="T130" s="1">
        <v>2</v>
      </c>
      <c r="U130" s="1"/>
      <c r="V130" s="1" t="b">
        <v>1</v>
      </c>
      <c r="W130" s="1" t="b">
        <v>0</v>
      </c>
      <c r="X130" s="1" t="b">
        <v>0</v>
      </c>
      <c r="Y130" s="1" t="b">
        <v>1</v>
      </c>
      <c r="Z130" s="1" t="b">
        <v>0</v>
      </c>
      <c r="AA130" s="1"/>
      <c r="AB130" s="2">
        <v>44429.52</v>
      </c>
      <c r="AC130" s="2">
        <v>21217.58</v>
      </c>
      <c r="AD130" s="2">
        <v>2864.81</v>
      </c>
      <c r="AE130" s="2">
        <v>16447.599999999999</v>
      </c>
      <c r="AF130" s="1">
        <v>1</v>
      </c>
      <c r="AG130" s="1"/>
      <c r="AH130" s="1"/>
      <c r="AI130" s="1">
        <v>1</v>
      </c>
      <c r="AJ130" s="1"/>
      <c r="AK130" s="2">
        <v>0</v>
      </c>
      <c r="AL130" s="2">
        <v>0</v>
      </c>
    </row>
    <row r="131" spans="1:38" x14ac:dyDescent="0.2">
      <c r="A131" t="str">
        <f>+VLOOKUP(TEXT(Tabla1[[#This Row],[Socio comercial]],"00000000"),'[1]Clientes PT'!$A:$G,7,0)</f>
        <v>Zona 1</v>
      </c>
      <c r="B131" t="str">
        <f>+VLOOKUP(TEXT(Tabla1[[#This Row],[Socio comercial]],"00000000"),'[1]Clientes PT'!$A:$G,6,0)</f>
        <v>JOSE PINTO (STIHL)</v>
      </c>
      <c r="C131" t="str">
        <f>+VLOOKUP(TEXT(Tabla1[[#This Row],[Socio comercial]],"00000000"),'[1]Clientes PT'!$A:$E,4,0)</f>
        <v>PT/68</v>
      </c>
      <c r="D131" t="str">
        <f>+VLOOKUP(TEXT(Tabla1[[#This Row],[Socio comercial]],"00000000"),'[1]Clientes PT'!$A:$E,5,0)</f>
        <v>Coimbra</v>
      </c>
      <c r="E131" s="1">
        <v>46680190</v>
      </c>
      <c r="F131" s="1" t="s">
        <v>257</v>
      </c>
      <c r="G131" s="1">
        <v>209290325</v>
      </c>
      <c r="H131" s="1" t="s">
        <v>284</v>
      </c>
      <c r="I131" s="2">
        <v>11175.97</v>
      </c>
      <c r="J131" s="1" t="s">
        <v>40</v>
      </c>
      <c r="K131" s="2">
        <v>129000</v>
      </c>
      <c r="L131" s="1" t="s">
        <v>40</v>
      </c>
      <c r="M131" s="1" t="s">
        <v>41</v>
      </c>
      <c r="N131" s="2">
        <v>84959.51</v>
      </c>
      <c r="O131" s="2">
        <v>91039.15</v>
      </c>
      <c r="P131" s="1" t="s">
        <v>39</v>
      </c>
      <c r="Q131" s="2">
        <v>175998.66</v>
      </c>
      <c r="R131" s="3">
        <v>136.4</v>
      </c>
      <c r="S131" s="1" t="s">
        <v>285</v>
      </c>
      <c r="T131" s="1">
        <v>2</v>
      </c>
      <c r="U131" s="1"/>
      <c r="V131" s="1" t="b">
        <v>1</v>
      </c>
      <c r="W131" s="1" t="b">
        <v>0</v>
      </c>
      <c r="X131" s="1" t="b">
        <v>0</v>
      </c>
      <c r="Y131" s="1" t="b">
        <v>1</v>
      </c>
      <c r="Z131" s="1" t="b">
        <v>0</v>
      </c>
      <c r="AA131" s="1"/>
      <c r="AB131" s="2">
        <v>44429.52</v>
      </c>
      <c r="AC131" s="2">
        <v>21217.58</v>
      </c>
      <c r="AD131" s="2">
        <v>2864.81</v>
      </c>
      <c r="AE131" s="2">
        <v>16447.599999999999</v>
      </c>
      <c r="AF131" s="1">
        <v>1</v>
      </c>
      <c r="AG131" s="1"/>
      <c r="AH131" s="1"/>
      <c r="AI131" s="1">
        <v>1</v>
      </c>
      <c r="AJ131" s="1"/>
      <c r="AK131" s="2">
        <v>0</v>
      </c>
      <c r="AL131" s="2">
        <v>0</v>
      </c>
    </row>
    <row r="132" spans="1:38" x14ac:dyDescent="0.2">
      <c r="A132" t="str">
        <f>+VLOOKUP(TEXT(Tabla1[[#This Row],[Socio comercial]],"00000000"),'[1]Clientes PT'!$A:$G,7,0)</f>
        <v>Zona 1</v>
      </c>
      <c r="B132" t="str">
        <f>+VLOOKUP(TEXT(Tabla1[[#This Row],[Socio comercial]],"00000000"),'[1]Clientes PT'!$A:$G,6,0)</f>
        <v>JOSE PINTO (STIHL)</v>
      </c>
      <c r="C132" t="str">
        <f>+VLOOKUP(TEXT(Tabla1[[#This Row],[Socio comercial]],"00000000"),'[1]Clientes PT'!$A:$E,4,0)</f>
        <v>PT/68</v>
      </c>
      <c r="D132" t="str">
        <f>+VLOOKUP(TEXT(Tabla1[[#This Row],[Socio comercial]],"00000000"),'[1]Clientes PT'!$A:$E,5,0)</f>
        <v>Coimbra</v>
      </c>
      <c r="E132" s="1">
        <v>46680200</v>
      </c>
      <c r="F132" s="1" t="s">
        <v>286</v>
      </c>
      <c r="G132" s="1">
        <v>209314896</v>
      </c>
      <c r="H132" s="1" t="s">
        <v>287</v>
      </c>
      <c r="I132" s="2">
        <v>1006.02</v>
      </c>
      <c r="J132" s="1" t="s">
        <v>40</v>
      </c>
      <c r="K132" s="2">
        <v>28000</v>
      </c>
      <c r="L132" s="1" t="s">
        <v>40</v>
      </c>
      <c r="M132" s="1" t="s">
        <v>41</v>
      </c>
      <c r="N132" s="2">
        <v>9059.3700000000008</v>
      </c>
      <c r="O132" s="2">
        <v>33173.58</v>
      </c>
      <c r="P132" s="1" t="s">
        <v>39</v>
      </c>
      <c r="Q132" s="2">
        <v>12877.35</v>
      </c>
      <c r="R132" s="3">
        <v>46</v>
      </c>
      <c r="S132" s="1" t="s">
        <v>288</v>
      </c>
      <c r="T132" s="1">
        <v>2</v>
      </c>
      <c r="U132" s="1"/>
      <c r="V132" s="1" t="b">
        <v>0</v>
      </c>
      <c r="W132" s="1" t="b">
        <v>0</v>
      </c>
      <c r="X132" s="1" t="b">
        <v>0</v>
      </c>
      <c r="Y132" s="1" t="b">
        <v>1</v>
      </c>
      <c r="Z132" s="1" t="b">
        <v>0</v>
      </c>
      <c r="AA132" s="1"/>
      <c r="AB132" s="2">
        <v>5314.63</v>
      </c>
      <c r="AC132" s="2">
        <v>3679.38</v>
      </c>
      <c r="AD132" s="2">
        <v>0</v>
      </c>
      <c r="AE132" s="2">
        <v>65.36</v>
      </c>
      <c r="AF132" s="1">
        <v>1</v>
      </c>
      <c r="AG132" s="1"/>
      <c r="AH132" s="1" t="s">
        <v>55</v>
      </c>
      <c r="AI132" s="1">
        <v>1</v>
      </c>
      <c r="AJ132" s="1"/>
      <c r="AK132" s="2">
        <v>238.74</v>
      </c>
      <c r="AL132" s="2">
        <v>0</v>
      </c>
    </row>
    <row r="133" spans="1:38" x14ac:dyDescent="0.2">
      <c r="A133" t="str">
        <f>+VLOOKUP(TEXT(Tabla1[[#This Row],[Socio comercial]],"00000000"),'[1]Clientes PT'!$A:$G,7,0)</f>
        <v>Zona 1</v>
      </c>
      <c r="B133" t="str">
        <f>+VLOOKUP(TEXT(Tabla1[[#This Row],[Socio comercial]],"00000000"),'[1]Clientes PT'!$A:$G,6,0)</f>
        <v>JOSE PINTO (STIHL)</v>
      </c>
      <c r="C133" t="str">
        <f>+VLOOKUP(TEXT(Tabla1[[#This Row],[Socio comercial]],"00000000"),'[1]Clientes PT'!$A:$E,4,0)</f>
        <v>PT/68</v>
      </c>
      <c r="D133" t="str">
        <f>+VLOOKUP(TEXT(Tabla1[[#This Row],[Socio comercial]],"00000000"),'[1]Clientes PT'!$A:$E,5,0)</f>
        <v>Coimbra</v>
      </c>
      <c r="E133" s="1">
        <v>46680220</v>
      </c>
      <c r="F133" s="1" t="s">
        <v>289</v>
      </c>
      <c r="G133" s="1">
        <v>209313395</v>
      </c>
      <c r="H133" s="1">
        <v>6</v>
      </c>
      <c r="I133" s="2">
        <v>7312</v>
      </c>
      <c r="J133" s="1" t="s">
        <v>40</v>
      </c>
      <c r="K133" s="2">
        <v>20000</v>
      </c>
      <c r="L133" s="1" t="s">
        <v>40</v>
      </c>
      <c r="M133" s="1" t="s">
        <v>41</v>
      </c>
      <c r="N133" s="2">
        <v>9419.81</v>
      </c>
      <c r="O133" s="2">
        <v>8901.5400000000009</v>
      </c>
      <c r="P133" s="1" t="s">
        <v>39</v>
      </c>
      <c r="Q133" s="2">
        <v>15545.69</v>
      </c>
      <c r="R133" s="3">
        <v>77.7</v>
      </c>
      <c r="S133" s="1" t="s">
        <v>290</v>
      </c>
      <c r="T133" s="1">
        <v>2</v>
      </c>
      <c r="U133" s="1" t="s">
        <v>57</v>
      </c>
      <c r="V133" s="1" t="b">
        <v>0</v>
      </c>
      <c r="W133" s="1" t="b">
        <v>0</v>
      </c>
      <c r="X133" s="1" t="b">
        <v>0</v>
      </c>
      <c r="Y133" s="1" t="b">
        <v>1</v>
      </c>
      <c r="Z133" s="1" t="b">
        <v>0</v>
      </c>
      <c r="AA133" s="1" t="s">
        <v>58</v>
      </c>
      <c r="AB133" s="2">
        <v>5855.49</v>
      </c>
      <c r="AC133" s="2">
        <v>1308.8</v>
      </c>
      <c r="AD133" s="2">
        <v>0</v>
      </c>
      <c r="AE133" s="2">
        <v>2255.52</v>
      </c>
      <c r="AF133" s="1">
        <v>1</v>
      </c>
      <c r="AG133" s="1"/>
      <c r="AH133" s="1" t="s">
        <v>55</v>
      </c>
      <c r="AI133" s="1">
        <v>1</v>
      </c>
      <c r="AJ133" s="1"/>
      <c r="AK133" s="2">
        <v>2786.76</v>
      </c>
      <c r="AL133" s="2">
        <v>0</v>
      </c>
    </row>
    <row r="134" spans="1:38" x14ac:dyDescent="0.2">
      <c r="A134" t="str">
        <f>+VLOOKUP(TEXT(Tabla1[[#This Row],[Socio comercial]],"00000000"),'[1]Clientes PT'!$A:$G,7,0)</f>
        <v>Zona 1</v>
      </c>
      <c r="B134" t="str">
        <f>+VLOOKUP(TEXT(Tabla1[[#This Row],[Socio comercial]],"00000000"),'[1]Clientes PT'!$A:$G,6,0)</f>
        <v>JOSE PINTO (STIHL)</v>
      </c>
      <c r="C134" t="str">
        <f>+VLOOKUP(TEXT(Tabla1[[#This Row],[Socio comercial]],"00000000"),'[1]Clientes PT'!$A:$E,4,0)</f>
        <v>PT/69</v>
      </c>
      <c r="D134" t="str">
        <f>+VLOOKUP(TEXT(Tabla1[[#This Row],[Socio comercial]],"00000000"),'[1]Clientes PT'!$A:$E,5,0)</f>
        <v>Castelo Branco</v>
      </c>
      <c r="E134" s="1">
        <v>46690010</v>
      </c>
      <c r="F134" s="1" t="s">
        <v>291</v>
      </c>
      <c r="G134" s="1">
        <v>209300307</v>
      </c>
      <c r="H134" s="1">
        <v>67</v>
      </c>
      <c r="I134" s="2">
        <v>2414.31</v>
      </c>
      <c r="J134" s="1" t="s">
        <v>40</v>
      </c>
      <c r="K134" s="2">
        <v>10000</v>
      </c>
      <c r="L134" s="1" t="s">
        <v>40</v>
      </c>
      <c r="M134" s="1" t="s">
        <v>41</v>
      </c>
      <c r="N134" s="2">
        <v>4752.54</v>
      </c>
      <c r="O134" s="2">
        <v>4011.98</v>
      </c>
      <c r="P134" s="1" t="s">
        <v>39</v>
      </c>
      <c r="Q134" s="2">
        <v>5315.11</v>
      </c>
      <c r="R134" s="3">
        <v>53.2</v>
      </c>
      <c r="S134" s="1" t="s">
        <v>292</v>
      </c>
      <c r="T134" s="1">
        <v>2</v>
      </c>
      <c r="U134" s="1" t="s">
        <v>57</v>
      </c>
      <c r="V134" s="1" t="b">
        <v>0</v>
      </c>
      <c r="W134" s="1" t="b">
        <v>0</v>
      </c>
      <c r="X134" s="1" t="b">
        <v>0</v>
      </c>
      <c r="Y134" s="1" t="b">
        <v>1</v>
      </c>
      <c r="Z134" s="1" t="b">
        <v>0</v>
      </c>
      <c r="AA134" s="1" t="s">
        <v>58</v>
      </c>
      <c r="AB134" s="2">
        <v>4449.8900000000003</v>
      </c>
      <c r="AC134" s="2">
        <v>589.41</v>
      </c>
      <c r="AD134" s="2">
        <v>-286.76</v>
      </c>
      <c r="AE134" s="2">
        <v>0</v>
      </c>
      <c r="AF134" s="1">
        <v>1</v>
      </c>
      <c r="AG134" s="1"/>
      <c r="AH134" s="1" t="s">
        <v>50</v>
      </c>
      <c r="AI134" s="1">
        <v>1</v>
      </c>
      <c r="AJ134" s="1"/>
      <c r="AK134" s="2">
        <v>0</v>
      </c>
      <c r="AL134" s="2">
        <v>0</v>
      </c>
    </row>
    <row r="135" spans="1:38" x14ac:dyDescent="0.2">
      <c r="A135" t="str">
        <f>+VLOOKUP(TEXT(Tabla1[[#This Row],[Socio comercial]],"00000000"),'[1]Clientes PT'!$A:$G,7,0)</f>
        <v>Zona 1</v>
      </c>
      <c r="B135" t="str">
        <f>+VLOOKUP(TEXT(Tabla1[[#This Row],[Socio comercial]],"00000000"),'[1]Clientes PT'!$A:$G,6,0)</f>
        <v>JOSE PINTO (STIHL)</v>
      </c>
      <c r="C135" t="str">
        <f>+VLOOKUP(TEXT(Tabla1[[#This Row],[Socio comercial]],"00000000"),'[1]Clientes PT'!$A:$E,4,0)</f>
        <v>PT/69</v>
      </c>
      <c r="D135" t="str">
        <f>+VLOOKUP(TEXT(Tabla1[[#This Row],[Socio comercial]],"00000000"),'[1]Clientes PT'!$A:$E,5,0)</f>
        <v>Castelo Branco</v>
      </c>
      <c r="E135" s="1">
        <v>46690030</v>
      </c>
      <c r="F135" s="1" t="s">
        <v>293</v>
      </c>
      <c r="G135" s="1">
        <v>209189565</v>
      </c>
      <c r="H135" s="1" t="s">
        <v>294</v>
      </c>
      <c r="I135" s="2">
        <v>1514.19</v>
      </c>
      <c r="J135" s="1" t="s">
        <v>40</v>
      </c>
      <c r="K135" s="2">
        <v>11000</v>
      </c>
      <c r="L135" s="1" t="s">
        <v>40</v>
      </c>
      <c r="M135" s="1" t="s">
        <v>41</v>
      </c>
      <c r="N135" s="2">
        <v>1798.78</v>
      </c>
      <c r="O135" s="2">
        <v>3244.79</v>
      </c>
      <c r="P135" s="1" t="s">
        <v>39</v>
      </c>
      <c r="Q135" s="2">
        <v>3226.82</v>
      </c>
      <c r="R135" s="3">
        <v>29.3</v>
      </c>
      <c r="S135" s="1" t="s">
        <v>295</v>
      </c>
      <c r="T135" s="1">
        <v>2</v>
      </c>
      <c r="U135" s="1" t="s">
        <v>57</v>
      </c>
      <c r="V135" s="1" t="b">
        <v>1</v>
      </c>
      <c r="W135" s="1" t="b">
        <v>0</v>
      </c>
      <c r="X135" s="1" t="b">
        <v>0</v>
      </c>
      <c r="Y135" s="1" t="b">
        <v>0</v>
      </c>
      <c r="Z135" s="1" t="b">
        <v>0</v>
      </c>
      <c r="AA135" s="1" t="s">
        <v>58</v>
      </c>
      <c r="AB135" s="2">
        <v>679.97</v>
      </c>
      <c r="AC135" s="2">
        <v>590.71</v>
      </c>
      <c r="AD135" s="2">
        <v>0</v>
      </c>
      <c r="AE135" s="2">
        <v>528.1</v>
      </c>
      <c r="AF135" s="1">
        <v>1</v>
      </c>
      <c r="AG135" s="1"/>
      <c r="AH135" s="1" t="s">
        <v>55</v>
      </c>
      <c r="AI135" s="1">
        <v>1</v>
      </c>
      <c r="AJ135" s="1"/>
      <c r="AK135" s="2">
        <v>0</v>
      </c>
      <c r="AL135" s="2">
        <v>0</v>
      </c>
    </row>
    <row r="136" spans="1:38" x14ac:dyDescent="0.2">
      <c r="A136" t="str">
        <f>+VLOOKUP(TEXT(Tabla1[[#This Row],[Socio comercial]],"00000000"),'[1]Clientes PT'!$A:$G,7,0)</f>
        <v>Zona 1</v>
      </c>
      <c r="B136" t="str">
        <f>+VLOOKUP(TEXT(Tabla1[[#This Row],[Socio comercial]],"00000000"),'[1]Clientes PT'!$A:$G,6,0)</f>
        <v>JOSE PINTO (STIHL)</v>
      </c>
      <c r="C136" t="str">
        <f>+VLOOKUP(TEXT(Tabla1[[#This Row],[Socio comercial]],"00000000"),'[1]Clientes PT'!$A:$E,4,0)</f>
        <v>PT/69</v>
      </c>
      <c r="D136" t="str">
        <f>+VLOOKUP(TEXT(Tabla1[[#This Row],[Socio comercial]],"00000000"),'[1]Clientes PT'!$A:$E,5,0)</f>
        <v>Castelo Branco</v>
      </c>
      <c r="E136" s="1">
        <v>46690060</v>
      </c>
      <c r="F136" s="1" t="s">
        <v>296</v>
      </c>
      <c r="G136" s="1">
        <v>209241907</v>
      </c>
      <c r="H136" s="1">
        <v>231122024</v>
      </c>
      <c r="I136" s="2">
        <v>9.5299999999999994</v>
      </c>
      <c r="J136" s="1" t="s">
        <v>40</v>
      </c>
      <c r="K136" s="2">
        <v>68000</v>
      </c>
      <c r="L136" s="1" t="s">
        <v>40</v>
      </c>
      <c r="M136" s="1" t="s">
        <v>41</v>
      </c>
      <c r="N136" s="2">
        <v>56419.66</v>
      </c>
      <c r="O136" s="2">
        <v>17826.53</v>
      </c>
      <c r="P136" s="1" t="s">
        <v>39</v>
      </c>
      <c r="Q136" s="2">
        <v>66356.100000000006</v>
      </c>
      <c r="R136" s="3">
        <v>97.6</v>
      </c>
      <c r="S136" s="1" t="s">
        <v>297</v>
      </c>
      <c r="T136" s="1">
        <v>2</v>
      </c>
      <c r="U136" s="1"/>
      <c r="V136" s="1" t="b">
        <v>0</v>
      </c>
      <c r="W136" s="1" t="b">
        <v>0</v>
      </c>
      <c r="X136" s="1" t="b">
        <v>0</v>
      </c>
      <c r="Y136" s="1" t="b">
        <v>1</v>
      </c>
      <c r="Z136" s="1" t="b">
        <v>0</v>
      </c>
      <c r="AA136" s="1"/>
      <c r="AB136" s="2">
        <v>13578.5</v>
      </c>
      <c r="AC136" s="2">
        <v>5708.37</v>
      </c>
      <c r="AD136" s="2">
        <v>2336.91</v>
      </c>
      <c r="AE136" s="2">
        <v>34795.879999999997</v>
      </c>
      <c r="AF136" s="1">
        <v>1</v>
      </c>
      <c r="AG136" s="1"/>
      <c r="AH136" s="1" t="s">
        <v>55</v>
      </c>
      <c r="AI136" s="1">
        <v>1</v>
      </c>
      <c r="AJ136" s="1"/>
      <c r="AK136" s="2">
        <v>167.08</v>
      </c>
      <c r="AL136" s="2">
        <v>0</v>
      </c>
    </row>
    <row r="137" spans="1:38" x14ac:dyDescent="0.2">
      <c r="A137" t="str">
        <f>+VLOOKUP(TEXT(Tabla1[[#This Row],[Socio comercial]],"00000000"),'[1]Clientes PT'!$A:$G,7,0)</f>
        <v>Zona 1</v>
      </c>
      <c r="B137" t="str">
        <f>+VLOOKUP(TEXT(Tabla1[[#This Row],[Socio comercial]],"00000000"),'[1]Clientes PT'!$A:$G,6,0)</f>
        <v>JOSE PINTO (STIHL)</v>
      </c>
      <c r="C137" t="str">
        <f>+VLOOKUP(TEXT(Tabla1[[#This Row],[Socio comercial]],"00000000"),'[1]Clientes PT'!$A:$E,4,0)</f>
        <v>PT/69</v>
      </c>
      <c r="D137" t="str">
        <f>+VLOOKUP(TEXT(Tabla1[[#This Row],[Socio comercial]],"00000000"),'[1]Clientes PT'!$A:$E,5,0)</f>
        <v>Castelo Branco</v>
      </c>
      <c r="E137" s="1">
        <v>46690110</v>
      </c>
      <c r="F137" s="1" t="s">
        <v>298</v>
      </c>
      <c r="G137" s="1">
        <v>209236081</v>
      </c>
      <c r="H137" s="1" t="s">
        <v>299</v>
      </c>
      <c r="I137" s="2">
        <v>2266.15</v>
      </c>
      <c r="J137" s="1" t="s">
        <v>40</v>
      </c>
      <c r="K137" s="2">
        <v>36000</v>
      </c>
      <c r="L137" s="1" t="s">
        <v>40</v>
      </c>
      <c r="M137" s="1" t="s">
        <v>41</v>
      </c>
      <c r="N137" s="2">
        <v>5534.4</v>
      </c>
      <c r="O137" s="2">
        <v>18733.05</v>
      </c>
      <c r="P137" s="1" t="s">
        <v>39</v>
      </c>
      <c r="Q137" s="2">
        <v>8008.37</v>
      </c>
      <c r="R137" s="3">
        <v>22.2</v>
      </c>
      <c r="S137" s="1" t="s">
        <v>300</v>
      </c>
      <c r="T137" s="1">
        <v>2</v>
      </c>
      <c r="U137" s="1"/>
      <c r="V137" s="1" t="b">
        <v>0</v>
      </c>
      <c r="W137" s="1" t="b">
        <v>0</v>
      </c>
      <c r="X137" s="1" t="b">
        <v>0</v>
      </c>
      <c r="Y137" s="1" t="b">
        <v>1</v>
      </c>
      <c r="Z137" s="1" t="b">
        <v>0</v>
      </c>
      <c r="AA137" s="1"/>
      <c r="AB137" s="2">
        <v>10333.76</v>
      </c>
      <c r="AC137" s="2">
        <v>419.8</v>
      </c>
      <c r="AD137" s="2">
        <v>-696.44</v>
      </c>
      <c r="AE137" s="2">
        <v>-4522.72</v>
      </c>
      <c r="AF137" s="1">
        <v>1</v>
      </c>
      <c r="AG137" s="1"/>
      <c r="AH137" s="1" t="s">
        <v>55</v>
      </c>
      <c r="AI137" s="1">
        <v>1</v>
      </c>
      <c r="AJ137" s="1"/>
      <c r="AK137" s="2">
        <v>0</v>
      </c>
      <c r="AL137" s="2">
        <v>0</v>
      </c>
    </row>
    <row r="138" spans="1:38" x14ac:dyDescent="0.2">
      <c r="A138" t="str">
        <f>+VLOOKUP(TEXT(Tabla1[[#This Row],[Socio comercial]],"00000000"),'[1]Clientes PT'!$A:$G,7,0)</f>
        <v>Zona 1</v>
      </c>
      <c r="B138" t="str">
        <f>+VLOOKUP(TEXT(Tabla1[[#This Row],[Socio comercial]],"00000000"),'[1]Clientes PT'!$A:$G,6,0)</f>
        <v>JOSE PINTO (STIHL)</v>
      </c>
      <c r="C138" t="str">
        <f>+VLOOKUP(TEXT(Tabla1[[#This Row],[Socio comercial]],"00000000"),'[1]Clientes PT'!$A:$E,4,0)</f>
        <v>PT/69</v>
      </c>
      <c r="D138" t="str">
        <f>+VLOOKUP(TEXT(Tabla1[[#This Row],[Socio comercial]],"00000000"),'[1]Clientes PT'!$A:$E,5,0)</f>
        <v>Castelo Branco</v>
      </c>
      <c r="E138" s="1">
        <v>46690140</v>
      </c>
      <c r="F138" s="1" t="s">
        <v>301</v>
      </c>
      <c r="G138" s="1">
        <v>209235533</v>
      </c>
      <c r="H138" s="1" t="s">
        <v>302</v>
      </c>
      <c r="I138" s="2">
        <v>149.59</v>
      </c>
      <c r="J138" s="1" t="s">
        <v>40</v>
      </c>
      <c r="K138" s="2">
        <v>16000</v>
      </c>
      <c r="L138" s="1" t="s">
        <v>40</v>
      </c>
      <c r="M138" s="1" t="s">
        <v>41</v>
      </c>
      <c r="N138" s="2">
        <v>9583.11</v>
      </c>
      <c r="O138" s="2">
        <v>2905.9</v>
      </c>
      <c r="P138" s="1" t="s">
        <v>39</v>
      </c>
      <c r="Q138" s="2">
        <v>10720.91</v>
      </c>
      <c r="R138" s="3">
        <v>67</v>
      </c>
      <c r="S138" s="1" t="s">
        <v>303</v>
      </c>
      <c r="T138" s="1">
        <v>2</v>
      </c>
      <c r="U138" s="1"/>
      <c r="V138" s="1" t="b">
        <v>0</v>
      </c>
      <c r="W138" s="1" t="b">
        <v>0</v>
      </c>
      <c r="X138" s="1" t="b">
        <v>0</v>
      </c>
      <c r="Y138" s="1" t="b">
        <v>1</v>
      </c>
      <c r="Z138" s="1" t="b">
        <v>0</v>
      </c>
      <c r="AA138" s="1"/>
      <c r="AB138" s="2">
        <v>8298.26</v>
      </c>
      <c r="AC138" s="2">
        <v>1174.1500000000001</v>
      </c>
      <c r="AD138" s="2">
        <v>0</v>
      </c>
      <c r="AE138" s="2">
        <v>110.7</v>
      </c>
      <c r="AF138" s="1">
        <v>2</v>
      </c>
      <c r="AG138" s="1"/>
      <c r="AH138" s="1" t="s">
        <v>55</v>
      </c>
      <c r="AI138" s="1">
        <v>1</v>
      </c>
      <c r="AJ138" s="1"/>
      <c r="AK138" s="2">
        <v>0</v>
      </c>
      <c r="AL138" s="2">
        <v>0</v>
      </c>
    </row>
    <row r="139" spans="1:38" x14ac:dyDescent="0.2">
      <c r="A139" t="str">
        <f>+VLOOKUP(TEXT(Tabla1[[#This Row],[Socio comercial]],"00000000"),'[1]Clientes PT'!$A:$G,7,0)</f>
        <v>Zona 1</v>
      </c>
      <c r="B139" t="str">
        <f>+VLOOKUP(TEXT(Tabla1[[#This Row],[Socio comercial]],"00000000"),'[1]Clientes PT'!$A:$G,6,0)</f>
        <v>JOSE PINTO (STIHL)</v>
      </c>
      <c r="C139" t="str">
        <f>+VLOOKUP(TEXT(Tabla1[[#This Row],[Socio comercial]],"00000000"),'[1]Clientes PT'!$A:$E,4,0)</f>
        <v>PT/69</v>
      </c>
      <c r="D139" t="str">
        <f>+VLOOKUP(TEXT(Tabla1[[#This Row],[Socio comercial]],"00000000"),'[1]Clientes PT'!$A:$E,5,0)</f>
        <v>Castelo Branco</v>
      </c>
      <c r="E139" s="1">
        <v>46690140</v>
      </c>
      <c r="F139" s="1" t="s">
        <v>301</v>
      </c>
      <c r="G139" s="1">
        <v>209319435</v>
      </c>
      <c r="H139" s="11">
        <v>45925</v>
      </c>
      <c r="I139" s="2">
        <v>917.77</v>
      </c>
      <c r="J139" s="1" t="s">
        <v>40</v>
      </c>
      <c r="K139" s="2">
        <v>16000</v>
      </c>
      <c r="L139" s="1" t="s">
        <v>40</v>
      </c>
      <c r="M139" s="1" t="s">
        <v>41</v>
      </c>
      <c r="N139" s="2">
        <v>9583.11</v>
      </c>
      <c r="O139" s="2">
        <v>2905.9</v>
      </c>
      <c r="P139" s="1" t="s">
        <v>39</v>
      </c>
      <c r="Q139" s="2">
        <v>10720.91</v>
      </c>
      <c r="R139" s="3">
        <v>67</v>
      </c>
      <c r="S139" s="1" t="s">
        <v>304</v>
      </c>
      <c r="T139" s="1">
        <v>2</v>
      </c>
      <c r="U139" s="1"/>
      <c r="V139" s="1" t="b">
        <v>0</v>
      </c>
      <c r="W139" s="1" t="b">
        <v>0</v>
      </c>
      <c r="X139" s="1" t="b">
        <v>0</v>
      </c>
      <c r="Y139" s="1" t="b">
        <v>1</v>
      </c>
      <c r="Z139" s="1" t="b">
        <v>0</v>
      </c>
      <c r="AA139" s="1"/>
      <c r="AB139" s="2">
        <v>8298.26</v>
      </c>
      <c r="AC139" s="2">
        <v>1174.1500000000001</v>
      </c>
      <c r="AD139" s="2">
        <v>0</v>
      </c>
      <c r="AE139" s="2">
        <v>110.7</v>
      </c>
      <c r="AF139" s="1">
        <v>2</v>
      </c>
      <c r="AG139" s="1"/>
      <c r="AH139" s="1" t="s">
        <v>55</v>
      </c>
      <c r="AI139" s="1">
        <v>1</v>
      </c>
      <c r="AJ139" s="1"/>
      <c r="AK139" s="2">
        <v>0</v>
      </c>
      <c r="AL139" s="2">
        <v>0</v>
      </c>
    </row>
    <row r="140" spans="1:38" x14ac:dyDescent="0.2">
      <c r="A140" t="str">
        <f>+VLOOKUP(TEXT(Tabla1[[#This Row],[Socio comercial]],"00000000"),'[1]Clientes PT'!$A:$G,7,0)</f>
        <v>Zona 1</v>
      </c>
      <c r="B140" t="str">
        <f>+VLOOKUP(TEXT(Tabla1[[#This Row],[Socio comercial]],"00000000"),'[1]Clientes PT'!$A:$G,6,0)</f>
        <v>JOSE PINTO (STIHL)</v>
      </c>
      <c r="C140" t="str">
        <f>+VLOOKUP(TEXT(Tabla1[[#This Row],[Socio comercial]],"00000000"),'[1]Clientes PT'!$A:$E,4,0)</f>
        <v>PT/69</v>
      </c>
      <c r="D140" t="str">
        <f>+VLOOKUP(TEXT(Tabla1[[#This Row],[Socio comercial]],"00000000"),'[1]Clientes PT'!$A:$E,5,0)</f>
        <v>Castelo Branco</v>
      </c>
      <c r="E140" s="1">
        <v>46690150</v>
      </c>
      <c r="F140" s="1" t="s">
        <v>305</v>
      </c>
      <c r="G140" s="1">
        <v>209184030</v>
      </c>
      <c r="H140" s="1">
        <v>46690150</v>
      </c>
      <c r="I140" s="2">
        <v>1097.81</v>
      </c>
      <c r="J140" s="1" t="s">
        <v>40</v>
      </c>
      <c r="K140" s="2">
        <v>15000</v>
      </c>
      <c r="L140" s="1" t="s">
        <v>40</v>
      </c>
      <c r="M140" s="1" t="s">
        <v>41</v>
      </c>
      <c r="N140" s="2">
        <v>9381.25</v>
      </c>
      <c r="O140" s="2">
        <v>3611.08</v>
      </c>
      <c r="P140" s="1" t="s">
        <v>39</v>
      </c>
      <c r="Q140" s="2">
        <v>11639.96</v>
      </c>
      <c r="R140" s="3">
        <v>77.599999999999994</v>
      </c>
      <c r="S140" s="1" t="s">
        <v>306</v>
      </c>
      <c r="T140" s="1"/>
      <c r="U140" s="1" t="s">
        <v>57</v>
      </c>
      <c r="V140" s="1" t="b">
        <v>1</v>
      </c>
      <c r="W140" s="1" t="b">
        <v>0</v>
      </c>
      <c r="X140" s="1" t="b">
        <v>0</v>
      </c>
      <c r="Y140" s="1" t="b">
        <v>1</v>
      </c>
      <c r="Z140" s="1" t="b">
        <v>0</v>
      </c>
      <c r="AA140" s="1" t="s">
        <v>58</v>
      </c>
      <c r="AB140" s="2">
        <v>9859.25</v>
      </c>
      <c r="AC140" s="2">
        <v>-454.78</v>
      </c>
      <c r="AD140" s="2">
        <v>-466.02</v>
      </c>
      <c r="AE140" s="2">
        <v>442.8</v>
      </c>
      <c r="AF140" s="1">
        <v>2</v>
      </c>
      <c r="AG140" s="1"/>
      <c r="AH140" s="1" t="s">
        <v>55</v>
      </c>
      <c r="AI140" s="1">
        <v>1</v>
      </c>
      <c r="AJ140" s="1"/>
      <c r="AK140" s="2">
        <v>0</v>
      </c>
      <c r="AL140" s="2">
        <v>0</v>
      </c>
    </row>
    <row r="141" spans="1:38" x14ac:dyDescent="0.2">
      <c r="A141" t="str">
        <f>+VLOOKUP(TEXT(Tabla1[[#This Row],[Socio comercial]],"00000000"),'[1]Clientes PT'!$A:$G,7,0)</f>
        <v>Zona 2</v>
      </c>
      <c r="B141" t="str">
        <f>+VLOOKUP(TEXT(Tabla1[[#This Row],[Socio comercial]],"00000000"),'[1]Clientes PT'!$A:$G,6,0)</f>
        <v>Francisco Cavaco (STIHL)</v>
      </c>
      <c r="C141" t="str">
        <f>+VLOOKUP(TEXT(Tabla1[[#This Row],[Socio comercial]],"00000000"),'[1]Clientes PT'!$A:$E,4,0)</f>
        <v>PT/70</v>
      </c>
      <c r="D141" t="str">
        <f>+VLOOKUP(TEXT(Tabla1[[#This Row],[Socio comercial]],"00000000"),'[1]Clientes PT'!$A:$E,5,0)</f>
        <v>Leiria</v>
      </c>
      <c r="E141" s="1">
        <v>46700030</v>
      </c>
      <c r="F141" s="1" t="s">
        <v>307</v>
      </c>
      <c r="G141" s="1">
        <v>209313220</v>
      </c>
      <c r="H141" s="1" t="s">
        <v>308</v>
      </c>
      <c r="I141" s="2">
        <v>1456</v>
      </c>
      <c r="J141" s="1" t="s">
        <v>40</v>
      </c>
      <c r="K141" s="2">
        <v>0</v>
      </c>
      <c r="L141" s="1" t="s">
        <v>40</v>
      </c>
      <c r="M141" s="1" t="s">
        <v>41</v>
      </c>
      <c r="N141" s="2">
        <v>14558.55</v>
      </c>
      <c r="O141" s="2">
        <v>529.24</v>
      </c>
      <c r="P141" s="1" t="s">
        <v>39</v>
      </c>
      <c r="Q141" s="2">
        <v>17475.740000000002</v>
      </c>
      <c r="R141" s="3">
        <v>99999999.900000006</v>
      </c>
      <c r="S141" s="1" t="s">
        <v>309</v>
      </c>
      <c r="T141" s="1">
        <v>2</v>
      </c>
      <c r="U141" s="1"/>
      <c r="V141" s="1" t="b">
        <v>1</v>
      </c>
      <c r="W141" s="1" t="b">
        <v>0</v>
      </c>
      <c r="X141" s="1" t="b">
        <v>0</v>
      </c>
      <c r="Y141" s="1" t="b">
        <v>1</v>
      </c>
      <c r="Z141" s="1" t="b">
        <v>0</v>
      </c>
      <c r="AA141" s="1"/>
      <c r="AB141" s="2">
        <v>1299.98</v>
      </c>
      <c r="AC141" s="2">
        <v>3039.24</v>
      </c>
      <c r="AD141" s="2">
        <v>3005.25</v>
      </c>
      <c r="AE141" s="2">
        <v>7214.08</v>
      </c>
      <c r="AF141" s="1">
        <v>1</v>
      </c>
      <c r="AG141" s="1"/>
      <c r="AH141" s="1" t="s">
        <v>55</v>
      </c>
      <c r="AI141" s="1">
        <v>1</v>
      </c>
      <c r="AJ141" s="1"/>
      <c r="AK141" s="2">
        <v>2861.84</v>
      </c>
      <c r="AL141" s="2">
        <v>0</v>
      </c>
    </row>
    <row r="142" spans="1:38" x14ac:dyDescent="0.2">
      <c r="A142" t="str">
        <f>+VLOOKUP(TEXT(Tabla1[[#This Row],[Socio comercial]],"00000000"),'[1]Clientes PT'!$A:$G,7,0)</f>
        <v>Zona 2</v>
      </c>
      <c r="B142" t="str">
        <f>+VLOOKUP(TEXT(Tabla1[[#This Row],[Socio comercial]],"00000000"),'[1]Clientes PT'!$A:$G,6,0)</f>
        <v>Francisco Cavaco (STIHL)</v>
      </c>
      <c r="C142" t="str">
        <f>+VLOOKUP(TEXT(Tabla1[[#This Row],[Socio comercial]],"00000000"),'[1]Clientes PT'!$A:$E,4,0)</f>
        <v>PT/70</v>
      </c>
      <c r="D142" t="str">
        <f>+VLOOKUP(TEXT(Tabla1[[#This Row],[Socio comercial]],"00000000"),'[1]Clientes PT'!$A:$E,5,0)</f>
        <v>Leiria</v>
      </c>
      <c r="E142" s="1">
        <v>46700030</v>
      </c>
      <c r="F142" s="1" t="s">
        <v>307</v>
      </c>
      <c r="G142" s="1">
        <v>208146096</v>
      </c>
      <c r="H142" s="1" t="s">
        <v>310</v>
      </c>
      <c r="I142" s="2">
        <v>1718.06</v>
      </c>
      <c r="J142" s="1" t="s">
        <v>40</v>
      </c>
      <c r="K142" s="2">
        <v>0</v>
      </c>
      <c r="L142" s="1" t="s">
        <v>40</v>
      </c>
      <c r="M142" s="1" t="s">
        <v>41</v>
      </c>
      <c r="N142" s="2">
        <v>14558.55</v>
      </c>
      <c r="O142" s="2">
        <v>529.24</v>
      </c>
      <c r="P142" s="1" t="s">
        <v>39</v>
      </c>
      <c r="Q142" s="2">
        <v>17475.740000000002</v>
      </c>
      <c r="R142" s="3">
        <v>99999999.900000006</v>
      </c>
      <c r="S142" s="1" t="s">
        <v>311</v>
      </c>
      <c r="T142" s="1">
        <v>2</v>
      </c>
      <c r="U142" s="1"/>
      <c r="V142" s="1" t="b">
        <v>1</v>
      </c>
      <c r="W142" s="1" t="b">
        <v>0</v>
      </c>
      <c r="X142" s="1" t="b">
        <v>0</v>
      </c>
      <c r="Y142" s="1" t="b">
        <v>0</v>
      </c>
      <c r="Z142" s="1" t="b">
        <v>0</v>
      </c>
      <c r="AA142" s="1"/>
      <c r="AB142" s="2">
        <v>1299.98</v>
      </c>
      <c r="AC142" s="2">
        <v>3039.24</v>
      </c>
      <c r="AD142" s="2">
        <v>3005.25</v>
      </c>
      <c r="AE142" s="2">
        <v>7214.08</v>
      </c>
      <c r="AF142" s="1">
        <v>1</v>
      </c>
      <c r="AG142" s="1"/>
      <c r="AH142" s="1" t="s">
        <v>55</v>
      </c>
      <c r="AI142" s="1">
        <v>1</v>
      </c>
      <c r="AJ142" s="1"/>
      <c r="AK142" s="2">
        <v>2861.84</v>
      </c>
      <c r="AL142" s="2">
        <v>0</v>
      </c>
    </row>
    <row r="143" spans="1:38" x14ac:dyDescent="0.2">
      <c r="A143" t="str">
        <f>+VLOOKUP(TEXT(Tabla1[[#This Row],[Socio comercial]],"00000000"),'[1]Clientes PT'!$A:$G,7,0)</f>
        <v>Zona 2</v>
      </c>
      <c r="B143" t="str">
        <f>+VLOOKUP(TEXT(Tabla1[[#This Row],[Socio comercial]],"00000000"),'[1]Clientes PT'!$A:$G,6,0)</f>
        <v>Francisco Cavaco (STIHL)</v>
      </c>
      <c r="C143" t="str">
        <f>+VLOOKUP(TEXT(Tabla1[[#This Row],[Socio comercial]],"00000000"),'[1]Clientes PT'!$A:$E,4,0)</f>
        <v>PT/70</v>
      </c>
      <c r="D143" t="str">
        <f>+VLOOKUP(TEXT(Tabla1[[#This Row],[Socio comercial]],"00000000"),'[1]Clientes PT'!$A:$E,5,0)</f>
        <v>Leiria</v>
      </c>
      <c r="E143" s="1">
        <v>46700030</v>
      </c>
      <c r="F143" s="1" t="s">
        <v>307</v>
      </c>
      <c r="G143" s="1">
        <v>208762919</v>
      </c>
      <c r="H143" s="1" t="s">
        <v>312</v>
      </c>
      <c r="I143" s="2">
        <v>1031.8900000000001</v>
      </c>
      <c r="J143" s="1" t="s">
        <v>40</v>
      </c>
      <c r="K143" s="2">
        <v>0</v>
      </c>
      <c r="L143" s="1" t="s">
        <v>40</v>
      </c>
      <c r="M143" s="1" t="s">
        <v>41</v>
      </c>
      <c r="N143" s="2">
        <v>14558.55</v>
      </c>
      <c r="O143" s="2">
        <v>529.24</v>
      </c>
      <c r="P143" s="1" t="s">
        <v>39</v>
      </c>
      <c r="Q143" s="2">
        <v>17475.740000000002</v>
      </c>
      <c r="R143" s="3">
        <v>99999999.900000006</v>
      </c>
      <c r="S143" s="1" t="s">
        <v>313</v>
      </c>
      <c r="T143" s="1">
        <v>2</v>
      </c>
      <c r="U143" s="1"/>
      <c r="V143" s="1" t="b">
        <v>1</v>
      </c>
      <c r="W143" s="1" t="b">
        <v>0</v>
      </c>
      <c r="X143" s="1" t="b">
        <v>0</v>
      </c>
      <c r="Y143" s="1" t="b">
        <v>1</v>
      </c>
      <c r="Z143" s="1" t="b">
        <v>0</v>
      </c>
      <c r="AA143" s="1"/>
      <c r="AB143" s="2">
        <v>1299.98</v>
      </c>
      <c r="AC143" s="2">
        <v>3039.24</v>
      </c>
      <c r="AD143" s="2">
        <v>3005.25</v>
      </c>
      <c r="AE143" s="2">
        <v>7214.08</v>
      </c>
      <c r="AF143" s="1">
        <v>1</v>
      </c>
      <c r="AG143" s="1"/>
      <c r="AH143" s="1" t="s">
        <v>55</v>
      </c>
      <c r="AI143" s="1">
        <v>1</v>
      </c>
      <c r="AJ143" s="1"/>
      <c r="AK143" s="2">
        <v>2861.84</v>
      </c>
      <c r="AL143" s="2">
        <v>0</v>
      </c>
    </row>
    <row r="144" spans="1:38" x14ac:dyDescent="0.2">
      <c r="A144" t="str">
        <f>+VLOOKUP(TEXT(Tabla1[[#This Row],[Socio comercial]],"00000000"),'[1]Clientes PT'!$A:$G,7,0)</f>
        <v>Zona 2</v>
      </c>
      <c r="B144" t="str">
        <f>+VLOOKUP(TEXT(Tabla1[[#This Row],[Socio comercial]],"00000000"),'[1]Clientes PT'!$A:$G,6,0)</f>
        <v>Francisco Cavaco (STIHL)</v>
      </c>
      <c r="C144" t="str">
        <f>+VLOOKUP(TEXT(Tabla1[[#This Row],[Socio comercial]],"00000000"),'[1]Clientes PT'!$A:$E,4,0)</f>
        <v>PT/70</v>
      </c>
      <c r="D144" t="str">
        <f>+VLOOKUP(TEXT(Tabla1[[#This Row],[Socio comercial]],"00000000"),'[1]Clientes PT'!$A:$E,5,0)</f>
        <v>Leiria</v>
      </c>
      <c r="E144" s="1">
        <v>46700030</v>
      </c>
      <c r="F144" s="1" t="s">
        <v>307</v>
      </c>
      <c r="G144" s="1">
        <v>208841691</v>
      </c>
      <c r="H144" s="1" t="s">
        <v>314</v>
      </c>
      <c r="I144" s="2">
        <v>1000.5</v>
      </c>
      <c r="J144" s="1" t="s">
        <v>40</v>
      </c>
      <c r="K144" s="2">
        <v>0</v>
      </c>
      <c r="L144" s="1" t="s">
        <v>40</v>
      </c>
      <c r="M144" s="1" t="s">
        <v>41</v>
      </c>
      <c r="N144" s="2">
        <v>14558.55</v>
      </c>
      <c r="O144" s="2">
        <v>529.24</v>
      </c>
      <c r="P144" s="1" t="s">
        <v>39</v>
      </c>
      <c r="Q144" s="2">
        <v>17475.740000000002</v>
      </c>
      <c r="R144" s="3">
        <v>99999999.900000006</v>
      </c>
      <c r="S144" s="1" t="s">
        <v>315</v>
      </c>
      <c r="T144" s="1">
        <v>2</v>
      </c>
      <c r="U144" s="1"/>
      <c r="V144" s="1" t="b">
        <v>1</v>
      </c>
      <c r="W144" s="1" t="b">
        <v>0</v>
      </c>
      <c r="X144" s="1" t="b">
        <v>0</v>
      </c>
      <c r="Y144" s="1" t="b">
        <v>1</v>
      </c>
      <c r="Z144" s="1" t="b">
        <v>0</v>
      </c>
      <c r="AA144" s="1"/>
      <c r="AB144" s="2">
        <v>1299.98</v>
      </c>
      <c r="AC144" s="2">
        <v>3039.24</v>
      </c>
      <c r="AD144" s="2">
        <v>3005.25</v>
      </c>
      <c r="AE144" s="2">
        <v>7214.08</v>
      </c>
      <c r="AF144" s="1">
        <v>1</v>
      </c>
      <c r="AG144" s="1"/>
      <c r="AH144" s="1" t="s">
        <v>55</v>
      </c>
      <c r="AI144" s="1">
        <v>1</v>
      </c>
      <c r="AJ144" s="1"/>
      <c r="AK144" s="2">
        <v>2861.84</v>
      </c>
      <c r="AL144" s="2">
        <v>0</v>
      </c>
    </row>
    <row r="145" spans="1:38" x14ac:dyDescent="0.2">
      <c r="A145" t="str">
        <f>+VLOOKUP(TEXT(Tabla1[[#This Row],[Socio comercial]],"00000000"),'[1]Clientes PT'!$A:$G,7,0)</f>
        <v>Zona 2</v>
      </c>
      <c r="B145" t="str">
        <f>+VLOOKUP(TEXT(Tabla1[[#This Row],[Socio comercial]],"00000000"),'[1]Clientes PT'!$A:$G,6,0)</f>
        <v>Francisco Cavaco (STIHL)</v>
      </c>
      <c r="C145" t="str">
        <f>+VLOOKUP(TEXT(Tabla1[[#This Row],[Socio comercial]],"00000000"),'[1]Clientes PT'!$A:$E,4,0)</f>
        <v>PT/70</v>
      </c>
      <c r="D145" t="str">
        <f>+VLOOKUP(TEXT(Tabla1[[#This Row],[Socio comercial]],"00000000"),'[1]Clientes PT'!$A:$E,5,0)</f>
        <v>Leiria</v>
      </c>
      <c r="E145" s="1">
        <v>46700030</v>
      </c>
      <c r="F145" s="1" t="s">
        <v>307</v>
      </c>
      <c r="G145" s="1">
        <v>208841852</v>
      </c>
      <c r="H145" s="1" t="s">
        <v>316</v>
      </c>
      <c r="I145" s="2">
        <v>1058.74</v>
      </c>
      <c r="J145" s="1" t="s">
        <v>40</v>
      </c>
      <c r="K145" s="2">
        <v>0</v>
      </c>
      <c r="L145" s="1" t="s">
        <v>40</v>
      </c>
      <c r="M145" s="1" t="s">
        <v>41</v>
      </c>
      <c r="N145" s="2">
        <v>14558.55</v>
      </c>
      <c r="O145" s="2">
        <v>529.24</v>
      </c>
      <c r="P145" s="1" t="s">
        <v>39</v>
      </c>
      <c r="Q145" s="2">
        <v>17475.740000000002</v>
      </c>
      <c r="R145" s="3">
        <v>99999999.900000006</v>
      </c>
      <c r="S145" s="1" t="s">
        <v>317</v>
      </c>
      <c r="T145" s="1">
        <v>2</v>
      </c>
      <c r="U145" s="1"/>
      <c r="V145" s="1" t="b">
        <v>1</v>
      </c>
      <c r="W145" s="1" t="b">
        <v>0</v>
      </c>
      <c r="X145" s="1" t="b">
        <v>0</v>
      </c>
      <c r="Y145" s="1" t="b">
        <v>0</v>
      </c>
      <c r="Z145" s="1" t="b">
        <v>0</v>
      </c>
      <c r="AA145" s="1"/>
      <c r="AB145" s="2">
        <v>1299.98</v>
      </c>
      <c r="AC145" s="2">
        <v>3039.24</v>
      </c>
      <c r="AD145" s="2">
        <v>3005.25</v>
      </c>
      <c r="AE145" s="2">
        <v>7214.08</v>
      </c>
      <c r="AF145" s="1">
        <v>1</v>
      </c>
      <c r="AG145" s="1"/>
      <c r="AH145" s="1" t="s">
        <v>55</v>
      </c>
      <c r="AI145" s="1">
        <v>1</v>
      </c>
      <c r="AJ145" s="1"/>
      <c r="AK145" s="2">
        <v>2861.84</v>
      </c>
      <c r="AL145" s="2">
        <v>0</v>
      </c>
    </row>
    <row r="146" spans="1:38" x14ac:dyDescent="0.2">
      <c r="A146" t="str">
        <f>+VLOOKUP(TEXT(Tabla1[[#This Row],[Socio comercial]],"00000000"),'[1]Clientes PT'!$A:$G,7,0)</f>
        <v>Zona 2</v>
      </c>
      <c r="B146" t="str">
        <f>+VLOOKUP(TEXT(Tabla1[[#This Row],[Socio comercial]],"00000000"),'[1]Clientes PT'!$A:$G,6,0)</f>
        <v>Francisco Cavaco (STIHL)</v>
      </c>
      <c r="C146" t="str">
        <f>+VLOOKUP(TEXT(Tabla1[[#This Row],[Socio comercial]],"00000000"),'[1]Clientes PT'!$A:$E,4,0)</f>
        <v>PT/70</v>
      </c>
      <c r="D146" t="str">
        <f>+VLOOKUP(TEXT(Tabla1[[#This Row],[Socio comercial]],"00000000"),'[1]Clientes PT'!$A:$E,5,0)</f>
        <v>Leiria</v>
      </c>
      <c r="E146" s="1">
        <v>46700030</v>
      </c>
      <c r="F146" s="1" t="s">
        <v>307</v>
      </c>
      <c r="G146" s="1">
        <v>208777728</v>
      </c>
      <c r="H146" s="1" t="s">
        <v>318</v>
      </c>
      <c r="I146" s="2">
        <v>1005.33</v>
      </c>
      <c r="J146" s="1" t="s">
        <v>40</v>
      </c>
      <c r="K146" s="2">
        <v>0</v>
      </c>
      <c r="L146" s="1" t="s">
        <v>40</v>
      </c>
      <c r="M146" s="1" t="s">
        <v>41</v>
      </c>
      <c r="N146" s="2">
        <v>14558.55</v>
      </c>
      <c r="O146" s="2">
        <v>529.24</v>
      </c>
      <c r="P146" s="1" t="s">
        <v>39</v>
      </c>
      <c r="Q146" s="2">
        <v>17475.740000000002</v>
      </c>
      <c r="R146" s="3">
        <v>99999999.900000006</v>
      </c>
      <c r="S146" s="1" t="s">
        <v>319</v>
      </c>
      <c r="T146" s="1">
        <v>2</v>
      </c>
      <c r="U146" s="1"/>
      <c r="V146" s="1" t="b">
        <v>1</v>
      </c>
      <c r="W146" s="1" t="b">
        <v>0</v>
      </c>
      <c r="X146" s="1" t="b">
        <v>0</v>
      </c>
      <c r="Y146" s="1" t="b">
        <v>0</v>
      </c>
      <c r="Z146" s="1" t="b">
        <v>0</v>
      </c>
      <c r="AA146" s="1"/>
      <c r="AB146" s="2">
        <v>1299.98</v>
      </c>
      <c r="AC146" s="2">
        <v>3039.24</v>
      </c>
      <c r="AD146" s="2">
        <v>3005.25</v>
      </c>
      <c r="AE146" s="2">
        <v>7214.08</v>
      </c>
      <c r="AF146" s="1">
        <v>1</v>
      </c>
      <c r="AG146" s="1"/>
      <c r="AH146" s="1" t="s">
        <v>55</v>
      </c>
      <c r="AI146" s="1">
        <v>1</v>
      </c>
      <c r="AJ146" s="1"/>
      <c r="AK146" s="2">
        <v>2861.84</v>
      </c>
      <c r="AL146" s="2">
        <v>0</v>
      </c>
    </row>
    <row r="147" spans="1:38" x14ac:dyDescent="0.2">
      <c r="A147" t="str">
        <f>+VLOOKUP(TEXT(Tabla1[[#This Row],[Socio comercial]],"00000000"),'[1]Clientes PT'!$A:$G,7,0)</f>
        <v>Zona 2</v>
      </c>
      <c r="B147" t="str">
        <f>+VLOOKUP(TEXT(Tabla1[[#This Row],[Socio comercial]],"00000000"),'[1]Clientes PT'!$A:$G,6,0)</f>
        <v>Francisco Cavaco (STIHL)</v>
      </c>
      <c r="C147" t="str">
        <f>+VLOOKUP(TEXT(Tabla1[[#This Row],[Socio comercial]],"00000000"),'[1]Clientes PT'!$A:$E,4,0)</f>
        <v>PT/70</v>
      </c>
      <c r="D147" t="str">
        <f>+VLOOKUP(TEXT(Tabla1[[#This Row],[Socio comercial]],"00000000"),'[1]Clientes PT'!$A:$E,5,0)</f>
        <v>Leiria</v>
      </c>
      <c r="E147" s="1">
        <v>46700030</v>
      </c>
      <c r="F147" s="1" t="s">
        <v>307</v>
      </c>
      <c r="G147" s="1">
        <v>208941360</v>
      </c>
      <c r="H147" s="1" t="s">
        <v>320</v>
      </c>
      <c r="I147" s="2">
        <v>539.91999999999996</v>
      </c>
      <c r="J147" s="1" t="s">
        <v>40</v>
      </c>
      <c r="K147" s="2">
        <v>0</v>
      </c>
      <c r="L147" s="1" t="s">
        <v>40</v>
      </c>
      <c r="M147" s="1" t="s">
        <v>41</v>
      </c>
      <c r="N147" s="2">
        <v>14558.55</v>
      </c>
      <c r="O147" s="2">
        <v>529.24</v>
      </c>
      <c r="P147" s="1" t="s">
        <v>39</v>
      </c>
      <c r="Q147" s="2">
        <v>17475.740000000002</v>
      </c>
      <c r="R147" s="3">
        <v>99999999.900000006</v>
      </c>
      <c r="S147" s="1" t="s">
        <v>321</v>
      </c>
      <c r="T147" s="1">
        <v>2</v>
      </c>
      <c r="U147" s="1"/>
      <c r="V147" s="1" t="b">
        <v>1</v>
      </c>
      <c r="W147" s="1" t="b">
        <v>0</v>
      </c>
      <c r="X147" s="1" t="b">
        <v>0</v>
      </c>
      <c r="Y147" s="1" t="b">
        <v>1</v>
      </c>
      <c r="Z147" s="1" t="b">
        <v>0</v>
      </c>
      <c r="AA147" s="1"/>
      <c r="AB147" s="2">
        <v>1299.98</v>
      </c>
      <c r="AC147" s="2">
        <v>3039.24</v>
      </c>
      <c r="AD147" s="2">
        <v>3005.25</v>
      </c>
      <c r="AE147" s="2">
        <v>7214.08</v>
      </c>
      <c r="AF147" s="1">
        <v>1</v>
      </c>
      <c r="AG147" s="1"/>
      <c r="AH147" s="1" t="s">
        <v>55</v>
      </c>
      <c r="AI147" s="1">
        <v>1</v>
      </c>
      <c r="AJ147" s="1"/>
      <c r="AK147" s="2">
        <v>2861.84</v>
      </c>
      <c r="AL147" s="2">
        <v>0</v>
      </c>
    </row>
    <row r="148" spans="1:38" x14ac:dyDescent="0.2">
      <c r="A148" t="str">
        <f>+VLOOKUP(TEXT(Tabla1[[#This Row],[Socio comercial]],"00000000"),'[1]Clientes PT'!$A:$G,7,0)</f>
        <v>Zona 2</v>
      </c>
      <c r="B148" t="str">
        <f>+VLOOKUP(TEXT(Tabla1[[#This Row],[Socio comercial]],"00000000"),'[1]Clientes PT'!$A:$G,6,0)</f>
        <v>Francisco Cavaco (STIHL)</v>
      </c>
      <c r="C148" t="str">
        <f>+VLOOKUP(TEXT(Tabla1[[#This Row],[Socio comercial]],"00000000"),'[1]Clientes PT'!$A:$E,4,0)</f>
        <v>PT/70</v>
      </c>
      <c r="D148" t="str">
        <f>+VLOOKUP(TEXT(Tabla1[[#This Row],[Socio comercial]],"00000000"),'[1]Clientes PT'!$A:$E,5,0)</f>
        <v>Leiria</v>
      </c>
      <c r="E148" s="1">
        <v>46700030</v>
      </c>
      <c r="F148" s="1" t="s">
        <v>307</v>
      </c>
      <c r="G148" s="1">
        <v>209169171</v>
      </c>
      <c r="H148" s="1" t="s">
        <v>322</v>
      </c>
      <c r="I148" s="2">
        <v>1362.12</v>
      </c>
      <c r="J148" s="1" t="s">
        <v>40</v>
      </c>
      <c r="K148" s="2">
        <v>0</v>
      </c>
      <c r="L148" s="1" t="s">
        <v>40</v>
      </c>
      <c r="M148" s="1" t="s">
        <v>41</v>
      </c>
      <c r="N148" s="2">
        <v>14558.55</v>
      </c>
      <c r="O148" s="2">
        <v>529.24</v>
      </c>
      <c r="P148" s="1" t="s">
        <v>39</v>
      </c>
      <c r="Q148" s="2">
        <v>17475.740000000002</v>
      </c>
      <c r="R148" s="3">
        <v>99999999.900000006</v>
      </c>
      <c r="S148" s="1" t="s">
        <v>323</v>
      </c>
      <c r="T148" s="1">
        <v>2</v>
      </c>
      <c r="U148" s="1" t="s">
        <v>57</v>
      </c>
      <c r="V148" s="1" t="b">
        <v>1</v>
      </c>
      <c r="W148" s="1" t="b">
        <v>0</v>
      </c>
      <c r="X148" s="1" t="b">
        <v>0</v>
      </c>
      <c r="Y148" s="1" t="b">
        <v>1</v>
      </c>
      <c r="Z148" s="1" t="b">
        <v>0</v>
      </c>
      <c r="AA148" s="1" t="s">
        <v>58</v>
      </c>
      <c r="AB148" s="2">
        <v>1299.98</v>
      </c>
      <c r="AC148" s="2">
        <v>3039.24</v>
      </c>
      <c r="AD148" s="2">
        <v>3005.25</v>
      </c>
      <c r="AE148" s="2">
        <v>7214.08</v>
      </c>
      <c r="AF148" s="1">
        <v>1</v>
      </c>
      <c r="AG148" s="1"/>
      <c r="AH148" s="1" t="s">
        <v>55</v>
      </c>
      <c r="AI148" s="1">
        <v>1</v>
      </c>
      <c r="AJ148" s="1"/>
      <c r="AK148" s="2">
        <v>2861.84</v>
      </c>
      <c r="AL148" s="2">
        <v>0</v>
      </c>
    </row>
    <row r="149" spans="1:38" x14ac:dyDescent="0.2">
      <c r="A149" t="str">
        <f>+VLOOKUP(TEXT(Tabla1[[#This Row],[Socio comercial]],"00000000"),'[1]Clientes PT'!$A:$G,7,0)</f>
        <v>Zona 2</v>
      </c>
      <c r="B149" t="str">
        <f>+VLOOKUP(TEXT(Tabla1[[#This Row],[Socio comercial]],"00000000"),'[1]Clientes PT'!$A:$G,6,0)</f>
        <v>Francisco Cavaco (STIHL)</v>
      </c>
      <c r="C149" t="str">
        <f>+VLOOKUP(TEXT(Tabla1[[#This Row],[Socio comercial]],"00000000"),'[1]Clientes PT'!$A:$E,4,0)</f>
        <v>PT/70</v>
      </c>
      <c r="D149" t="str">
        <f>+VLOOKUP(TEXT(Tabla1[[#This Row],[Socio comercial]],"00000000"),'[1]Clientes PT'!$A:$E,5,0)</f>
        <v>Leiria</v>
      </c>
      <c r="E149" s="1">
        <v>46700030</v>
      </c>
      <c r="F149" s="1" t="s">
        <v>307</v>
      </c>
      <c r="G149" s="1">
        <v>209313200</v>
      </c>
      <c r="H149" s="1" t="s">
        <v>324</v>
      </c>
      <c r="I149" s="2">
        <v>1045.6099999999999</v>
      </c>
      <c r="J149" s="1" t="s">
        <v>40</v>
      </c>
      <c r="K149" s="2">
        <v>0</v>
      </c>
      <c r="L149" s="1" t="s">
        <v>40</v>
      </c>
      <c r="M149" s="1" t="s">
        <v>41</v>
      </c>
      <c r="N149" s="2">
        <v>14558.55</v>
      </c>
      <c r="O149" s="2">
        <v>529.24</v>
      </c>
      <c r="P149" s="1" t="s">
        <v>39</v>
      </c>
      <c r="Q149" s="2">
        <v>17475.740000000002</v>
      </c>
      <c r="R149" s="3">
        <v>99999999.900000006</v>
      </c>
      <c r="S149" s="1" t="s">
        <v>325</v>
      </c>
      <c r="T149" s="1">
        <v>2</v>
      </c>
      <c r="U149" s="1"/>
      <c r="V149" s="1" t="b">
        <v>1</v>
      </c>
      <c r="W149" s="1" t="b">
        <v>0</v>
      </c>
      <c r="X149" s="1" t="b">
        <v>0</v>
      </c>
      <c r="Y149" s="1" t="b">
        <v>1</v>
      </c>
      <c r="Z149" s="1" t="b">
        <v>0</v>
      </c>
      <c r="AA149" s="1"/>
      <c r="AB149" s="2">
        <v>1299.98</v>
      </c>
      <c r="AC149" s="2">
        <v>3039.24</v>
      </c>
      <c r="AD149" s="2">
        <v>3005.25</v>
      </c>
      <c r="AE149" s="2">
        <v>7214.08</v>
      </c>
      <c r="AF149" s="1">
        <v>1</v>
      </c>
      <c r="AG149" s="1"/>
      <c r="AH149" s="1" t="s">
        <v>55</v>
      </c>
      <c r="AI149" s="1">
        <v>1</v>
      </c>
      <c r="AJ149" s="1"/>
      <c r="AK149" s="2">
        <v>2861.84</v>
      </c>
      <c r="AL149" s="2">
        <v>0</v>
      </c>
    </row>
    <row r="150" spans="1:38" x14ac:dyDescent="0.2">
      <c r="A150" t="str">
        <f>+VLOOKUP(TEXT(Tabla1[[#This Row],[Socio comercial]],"00000000"),'[1]Clientes PT'!$A:$G,7,0)</f>
        <v>Zona 2</v>
      </c>
      <c r="B150" t="str">
        <f>+VLOOKUP(TEXT(Tabla1[[#This Row],[Socio comercial]],"00000000"),'[1]Clientes PT'!$A:$G,6,0)</f>
        <v>Francisco Cavaco (STIHL)</v>
      </c>
      <c r="C150" t="str">
        <f>+VLOOKUP(TEXT(Tabla1[[#This Row],[Socio comercial]],"00000000"),'[1]Clientes PT'!$A:$E,4,0)</f>
        <v>PT/70</v>
      </c>
      <c r="D150" t="str">
        <f>+VLOOKUP(TEXT(Tabla1[[#This Row],[Socio comercial]],"00000000"),'[1]Clientes PT'!$A:$E,5,0)</f>
        <v>Leiria</v>
      </c>
      <c r="E150" s="1">
        <v>46700030</v>
      </c>
      <c r="F150" s="1" t="s">
        <v>307</v>
      </c>
      <c r="G150" s="1">
        <v>209313226</v>
      </c>
      <c r="H150" s="1" t="s">
        <v>326</v>
      </c>
      <c r="I150" s="2">
        <v>1435.04</v>
      </c>
      <c r="J150" s="1" t="s">
        <v>40</v>
      </c>
      <c r="K150" s="2">
        <v>0</v>
      </c>
      <c r="L150" s="1" t="s">
        <v>40</v>
      </c>
      <c r="M150" s="1" t="s">
        <v>41</v>
      </c>
      <c r="N150" s="2">
        <v>14558.55</v>
      </c>
      <c r="O150" s="2">
        <v>529.24</v>
      </c>
      <c r="P150" s="1" t="s">
        <v>39</v>
      </c>
      <c r="Q150" s="2">
        <v>17475.740000000002</v>
      </c>
      <c r="R150" s="3">
        <v>99999999.900000006</v>
      </c>
      <c r="S150" s="1" t="s">
        <v>327</v>
      </c>
      <c r="T150" s="1">
        <v>2</v>
      </c>
      <c r="U150" s="1"/>
      <c r="V150" s="1" t="b">
        <v>1</v>
      </c>
      <c r="W150" s="1" t="b">
        <v>0</v>
      </c>
      <c r="X150" s="1" t="b">
        <v>0</v>
      </c>
      <c r="Y150" s="1" t="b">
        <v>1</v>
      </c>
      <c r="Z150" s="1" t="b">
        <v>0</v>
      </c>
      <c r="AA150" s="1"/>
      <c r="AB150" s="2">
        <v>1299.98</v>
      </c>
      <c r="AC150" s="2">
        <v>3039.24</v>
      </c>
      <c r="AD150" s="2">
        <v>3005.25</v>
      </c>
      <c r="AE150" s="2">
        <v>7214.08</v>
      </c>
      <c r="AF150" s="1">
        <v>1</v>
      </c>
      <c r="AG150" s="1"/>
      <c r="AH150" s="1" t="s">
        <v>55</v>
      </c>
      <c r="AI150" s="1">
        <v>1</v>
      </c>
      <c r="AJ150" s="1"/>
      <c r="AK150" s="2">
        <v>2861.84</v>
      </c>
      <c r="AL150" s="2">
        <v>0</v>
      </c>
    </row>
    <row r="151" spans="1:38" x14ac:dyDescent="0.2">
      <c r="A151" t="str">
        <f>+VLOOKUP(TEXT(Tabla1[[#This Row],[Socio comercial]],"00000000"),'[1]Clientes PT'!$A:$G,7,0)</f>
        <v>Zona 2</v>
      </c>
      <c r="B151" t="str">
        <f>+VLOOKUP(TEXT(Tabla1[[#This Row],[Socio comercial]],"00000000"),'[1]Clientes PT'!$A:$G,6,0)</f>
        <v>Francisco Cavaco (STIHL)</v>
      </c>
      <c r="C151" t="str">
        <f>+VLOOKUP(TEXT(Tabla1[[#This Row],[Socio comercial]],"00000000"),'[1]Clientes PT'!$A:$E,4,0)</f>
        <v>PT/70</v>
      </c>
      <c r="D151" t="str">
        <f>+VLOOKUP(TEXT(Tabla1[[#This Row],[Socio comercial]],"00000000"),'[1]Clientes PT'!$A:$E,5,0)</f>
        <v>Leiria</v>
      </c>
      <c r="E151" s="1">
        <v>46700030</v>
      </c>
      <c r="F151" s="1" t="s">
        <v>307</v>
      </c>
      <c r="G151" s="1">
        <v>209313235</v>
      </c>
      <c r="H151" s="1" t="s">
        <v>328</v>
      </c>
      <c r="I151" s="2">
        <v>1422.45</v>
      </c>
      <c r="J151" s="1" t="s">
        <v>40</v>
      </c>
      <c r="K151" s="2">
        <v>0</v>
      </c>
      <c r="L151" s="1" t="s">
        <v>40</v>
      </c>
      <c r="M151" s="1" t="s">
        <v>41</v>
      </c>
      <c r="N151" s="2">
        <v>14558.55</v>
      </c>
      <c r="O151" s="2">
        <v>529.24</v>
      </c>
      <c r="P151" s="1" t="s">
        <v>39</v>
      </c>
      <c r="Q151" s="2">
        <v>17475.740000000002</v>
      </c>
      <c r="R151" s="3">
        <v>99999999.900000006</v>
      </c>
      <c r="S151" s="1" t="s">
        <v>329</v>
      </c>
      <c r="T151" s="1">
        <v>2</v>
      </c>
      <c r="U151" s="1"/>
      <c r="V151" s="1" t="b">
        <v>1</v>
      </c>
      <c r="W151" s="1" t="b">
        <v>0</v>
      </c>
      <c r="X151" s="1" t="b">
        <v>0</v>
      </c>
      <c r="Y151" s="1" t="b">
        <v>1</v>
      </c>
      <c r="Z151" s="1" t="b">
        <v>0</v>
      </c>
      <c r="AA151" s="1"/>
      <c r="AB151" s="2">
        <v>1299.98</v>
      </c>
      <c r="AC151" s="2">
        <v>3039.24</v>
      </c>
      <c r="AD151" s="2">
        <v>3005.25</v>
      </c>
      <c r="AE151" s="2">
        <v>7214.08</v>
      </c>
      <c r="AF151" s="1">
        <v>1</v>
      </c>
      <c r="AG151" s="1"/>
      <c r="AH151" s="1" t="s">
        <v>55</v>
      </c>
      <c r="AI151" s="1">
        <v>1</v>
      </c>
      <c r="AJ151" s="1"/>
      <c r="AK151" s="2">
        <v>2861.84</v>
      </c>
      <c r="AL151" s="2">
        <v>0</v>
      </c>
    </row>
    <row r="152" spans="1:38" x14ac:dyDescent="0.2">
      <c r="A152" t="str">
        <f>+VLOOKUP(TEXT(Tabla1[[#This Row],[Socio comercial]],"00000000"),'[1]Clientes PT'!$A:$G,7,0)</f>
        <v>Zona 2</v>
      </c>
      <c r="B152" t="str">
        <f>+VLOOKUP(TEXT(Tabla1[[#This Row],[Socio comercial]],"00000000"),'[1]Clientes PT'!$A:$G,6,0)</f>
        <v>Francisco Cavaco (STIHL)</v>
      </c>
      <c r="C152" t="str">
        <f>+VLOOKUP(TEXT(Tabla1[[#This Row],[Socio comercial]],"00000000"),'[1]Clientes PT'!$A:$E,4,0)</f>
        <v>PT/70</v>
      </c>
      <c r="D152" t="str">
        <f>+VLOOKUP(TEXT(Tabla1[[#This Row],[Socio comercial]],"00000000"),'[1]Clientes PT'!$A:$E,5,0)</f>
        <v>Leiria</v>
      </c>
      <c r="E152" s="1">
        <v>46700030</v>
      </c>
      <c r="F152" s="1" t="s">
        <v>307</v>
      </c>
      <c r="G152" s="1">
        <v>209313276</v>
      </c>
      <c r="H152" s="1" t="s">
        <v>330</v>
      </c>
      <c r="I152" s="2">
        <v>1107.95</v>
      </c>
      <c r="J152" s="1" t="s">
        <v>40</v>
      </c>
      <c r="K152" s="2">
        <v>0</v>
      </c>
      <c r="L152" s="1" t="s">
        <v>40</v>
      </c>
      <c r="M152" s="1" t="s">
        <v>41</v>
      </c>
      <c r="N152" s="2">
        <v>14558.55</v>
      </c>
      <c r="O152" s="2">
        <v>529.24</v>
      </c>
      <c r="P152" s="1" t="s">
        <v>39</v>
      </c>
      <c r="Q152" s="2">
        <v>17475.740000000002</v>
      </c>
      <c r="R152" s="3">
        <v>99999999.900000006</v>
      </c>
      <c r="S152" s="1" t="s">
        <v>331</v>
      </c>
      <c r="T152" s="1">
        <v>2</v>
      </c>
      <c r="U152" s="1"/>
      <c r="V152" s="1" t="b">
        <v>1</v>
      </c>
      <c r="W152" s="1" t="b">
        <v>0</v>
      </c>
      <c r="X152" s="1" t="b">
        <v>0</v>
      </c>
      <c r="Y152" s="1" t="b">
        <v>1</v>
      </c>
      <c r="Z152" s="1" t="b">
        <v>0</v>
      </c>
      <c r="AA152" s="1"/>
      <c r="AB152" s="2">
        <v>1299.98</v>
      </c>
      <c r="AC152" s="2">
        <v>3039.24</v>
      </c>
      <c r="AD152" s="2">
        <v>3005.25</v>
      </c>
      <c r="AE152" s="2">
        <v>7214.08</v>
      </c>
      <c r="AF152" s="1">
        <v>1</v>
      </c>
      <c r="AG152" s="1"/>
      <c r="AH152" s="1" t="s">
        <v>55</v>
      </c>
      <c r="AI152" s="1">
        <v>1</v>
      </c>
      <c r="AJ152" s="1"/>
      <c r="AK152" s="2">
        <v>2861.84</v>
      </c>
      <c r="AL152" s="2">
        <v>0</v>
      </c>
    </row>
    <row r="153" spans="1:38" x14ac:dyDescent="0.2">
      <c r="A153" t="str">
        <f>+VLOOKUP(TEXT(Tabla1[[#This Row],[Socio comercial]],"00000000"),'[1]Clientes PT'!$A:$G,7,0)</f>
        <v>Zona 2</v>
      </c>
      <c r="B153" t="str">
        <f>+VLOOKUP(TEXT(Tabla1[[#This Row],[Socio comercial]],"00000000"),'[1]Clientes PT'!$A:$G,6,0)</f>
        <v>Francisco Cavaco (STIHL)</v>
      </c>
      <c r="C153" t="str">
        <f>+VLOOKUP(TEXT(Tabla1[[#This Row],[Socio comercial]],"00000000"),'[1]Clientes PT'!$A:$E,4,0)</f>
        <v>PT/70</v>
      </c>
      <c r="D153" t="str">
        <f>+VLOOKUP(TEXT(Tabla1[[#This Row],[Socio comercial]],"00000000"),'[1]Clientes PT'!$A:$E,5,0)</f>
        <v>Leiria</v>
      </c>
      <c r="E153" s="1">
        <v>46700070</v>
      </c>
      <c r="F153" s="1" t="s">
        <v>332</v>
      </c>
      <c r="G153" s="1">
        <v>209301248</v>
      </c>
      <c r="H153" s="1">
        <v>7</v>
      </c>
      <c r="I153" s="2">
        <v>96.84</v>
      </c>
      <c r="J153" s="1" t="s">
        <v>40</v>
      </c>
      <c r="K153" s="2">
        <v>97000</v>
      </c>
      <c r="L153" s="1" t="s">
        <v>40</v>
      </c>
      <c r="M153" s="1" t="s">
        <v>41</v>
      </c>
      <c r="N153" s="2">
        <v>32725.4</v>
      </c>
      <c r="O153" s="2">
        <v>75732.19</v>
      </c>
      <c r="P153" s="1" t="s">
        <v>39</v>
      </c>
      <c r="Q153" s="2">
        <v>38221.79</v>
      </c>
      <c r="R153" s="3">
        <v>39.4</v>
      </c>
      <c r="S153" s="1" t="s">
        <v>333</v>
      </c>
      <c r="T153" s="1">
        <v>2</v>
      </c>
      <c r="U153" s="1"/>
      <c r="V153" s="1" t="b">
        <v>0</v>
      </c>
      <c r="W153" s="1" t="b">
        <v>0</v>
      </c>
      <c r="X153" s="1" t="b">
        <v>0</v>
      </c>
      <c r="Y153" s="1" t="b">
        <v>1</v>
      </c>
      <c r="Z153" s="1" t="b">
        <v>0</v>
      </c>
      <c r="AA153" s="1"/>
      <c r="AB153" s="2">
        <v>27516.74</v>
      </c>
      <c r="AC153" s="2">
        <v>1931.97</v>
      </c>
      <c r="AD153" s="2">
        <v>636.55999999999995</v>
      </c>
      <c r="AE153" s="2">
        <v>2640.13</v>
      </c>
      <c r="AF153" s="1">
        <v>1</v>
      </c>
      <c r="AG153" s="1"/>
      <c r="AH153" s="1" t="s">
        <v>55</v>
      </c>
      <c r="AI153" s="1">
        <v>1</v>
      </c>
      <c r="AJ153" s="1"/>
      <c r="AK153" s="2">
        <v>524.20000000000005</v>
      </c>
      <c r="AL153" s="2">
        <v>0</v>
      </c>
    </row>
    <row r="154" spans="1:38" x14ac:dyDescent="0.2">
      <c r="A154" t="str">
        <f>+VLOOKUP(TEXT(Tabla1[[#This Row],[Socio comercial]],"00000000"),'[1]Clientes PT'!$A:$G,7,0)</f>
        <v>Zona 2</v>
      </c>
      <c r="B154" t="str">
        <f>+VLOOKUP(TEXT(Tabla1[[#This Row],[Socio comercial]],"00000000"),'[1]Clientes PT'!$A:$G,6,0)</f>
        <v>Francisco Cavaco (STIHL)</v>
      </c>
      <c r="C154" t="str">
        <f>+VLOOKUP(TEXT(Tabla1[[#This Row],[Socio comercial]],"00000000"),'[1]Clientes PT'!$A:$E,4,0)</f>
        <v>PT/70</v>
      </c>
      <c r="D154" t="str">
        <f>+VLOOKUP(TEXT(Tabla1[[#This Row],[Socio comercial]],"00000000"),'[1]Clientes PT'!$A:$E,5,0)</f>
        <v>Leiria</v>
      </c>
      <c r="E154" s="1">
        <v>46700070</v>
      </c>
      <c r="F154" s="1" t="s">
        <v>332</v>
      </c>
      <c r="G154" s="1">
        <v>209111897</v>
      </c>
      <c r="H154" s="1">
        <v>233</v>
      </c>
      <c r="I154" s="2">
        <v>2369.46</v>
      </c>
      <c r="J154" s="1" t="s">
        <v>40</v>
      </c>
      <c r="K154" s="2">
        <v>97000</v>
      </c>
      <c r="L154" s="1" t="s">
        <v>40</v>
      </c>
      <c r="M154" s="1" t="s">
        <v>41</v>
      </c>
      <c r="N154" s="2">
        <v>32725.4</v>
      </c>
      <c r="O154" s="2">
        <v>75732.19</v>
      </c>
      <c r="P154" s="1" t="s">
        <v>39</v>
      </c>
      <c r="Q154" s="2">
        <v>38221.79</v>
      </c>
      <c r="R154" s="3">
        <v>39.4</v>
      </c>
      <c r="S154" s="1" t="s">
        <v>334</v>
      </c>
      <c r="T154" s="1">
        <v>2</v>
      </c>
      <c r="U154" s="1" t="s">
        <v>53</v>
      </c>
      <c r="V154" s="1" t="b">
        <v>0</v>
      </c>
      <c r="W154" s="1" t="b">
        <v>0</v>
      </c>
      <c r="X154" s="1" t="b">
        <v>0</v>
      </c>
      <c r="Y154" s="1" t="b">
        <v>1</v>
      </c>
      <c r="Z154" s="1" t="b">
        <v>0</v>
      </c>
      <c r="AA154" s="1" t="s">
        <v>54</v>
      </c>
      <c r="AB154" s="2">
        <v>27516.74</v>
      </c>
      <c r="AC154" s="2">
        <v>1931.97</v>
      </c>
      <c r="AD154" s="2">
        <v>636.55999999999995</v>
      </c>
      <c r="AE154" s="2">
        <v>2640.13</v>
      </c>
      <c r="AF154" s="1">
        <v>1</v>
      </c>
      <c r="AG154" s="1"/>
      <c r="AH154" s="1" t="s">
        <v>55</v>
      </c>
      <c r="AI154" s="1">
        <v>1</v>
      </c>
      <c r="AJ154" s="1"/>
      <c r="AK154" s="2">
        <v>524.20000000000005</v>
      </c>
      <c r="AL154" s="2">
        <v>0</v>
      </c>
    </row>
    <row r="155" spans="1:38" x14ac:dyDescent="0.2">
      <c r="A155" t="str">
        <f>+VLOOKUP(TEXT(Tabla1[[#This Row],[Socio comercial]],"00000000"),'[1]Clientes PT'!$A:$G,7,0)</f>
        <v>Zona 2</v>
      </c>
      <c r="B155" t="str">
        <f>+VLOOKUP(TEXT(Tabla1[[#This Row],[Socio comercial]],"00000000"),'[1]Clientes PT'!$A:$G,6,0)</f>
        <v>Francisco Cavaco (STIHL)</v>
      </c>
      <c r="C155" t="str">
        <f>+VLOOKUP(TEXT(Tabla1[[#This Row],[Socio comercial]],"00000000"),'[1]Clientes PT'!$A:$E,4,0)</f>
        <v>PT/70</v>
      </c>
      <c r="D155" t="str">
        <f>+VLOOKUP(TEXT(Tabla1[[#This Row],[Socio comercial]],"00000000"),'[1]Clientes PT'!$A:$E,5,0)</f>
        <v>Leiria</v>
      </c>
      <c r="E155" s="1">
        <v>46700070</v>
      </c>
      <c r="F155" s="1" t="s">
        <v>332</v>
      </c>
      <c r="G155" s="1">
        <v>209209046</v>
      </c>
      <c r="H155" s="1">
        <v>253</v>
      </c>
      <c r="I155" s="2">
        <v>2592.3000000000002</v>
      </c>
      <c r="J155" s="1" t="s">
        <v>40</v>
      </c>
      <c r="K155" s="2">
        <v>97000</v>
      </c>
      <c r="L155" s="1" t="s">
        <v>40</v>
      </c>
      <c r="M155" s="1" t="s">
        <v>41</v>
      </c>
      <c r="N155" s="2">
        <v>32725.4</v>
      </c>
      <c r="O155" s="2">
        <v>75732.19</v>
      </c>
      <c r="P155" s="1" t="s">
        <v>39</v>
      </c>
      <c r="Q155" s="2">
        <v>38221.79</v>
      </c>
      <c r="R155" s="3">
        <v>39.4</v>
      </c>
      <c r="S155" s="1" t="s">
        <v>335</v>
      </c>
      <c r="T155" s="1">
        <v>2</v>
      </c>
      <c r="U155" s="1" t="s">
        <v>57</v>
      </c>
      <c r="V155" s="1" t="b">
        <v>0</v>
      </c>
      <c r="W155" s="1" t="b">
        <v>0</v>
      </c>
      <c r="X155" s="1" t="b">
        <v>0</v>
      </c>
      <c r="Y155" s="1" t="b">
        <v>1</v>
      </c>
      <c r="Z155" s="1" t="b">
        <v>0</v>
      </c>
      <c r="AA155" s="1" t="s">
        <v>58</v>
      </c>
      <c r="AB155" s="2">
        <v>27516.74</v>
      </c>
      <c r="AC155" s="2">
        <v>1931.97</v>
      </c>
      <c r="AD155" s="2">
        <v>636.55999999999995</v>
      </c>
      <c r="AE155" s="2">
        <v>2640.13</v>
      </c>
      <c r="AF155" s="1">
        <v>1</v>
      </c>
      <c r="AG155" s="1"/>
      <c r="AH155" s="1" t="s">
        <v>55</v>
      </c>
      <c r="AI155" s="1">
        <v>1</v>
      </c>
      <c r="AJ155" s="1"/>
      <c r="AK155" s="2">
        <v>524.20000000000005</v>
      </c>
      <c r="AL155" s="2">
        <v>0</v>
      </c>
    </row>
    <row r="156" spans="1:38" x14ac:dyDescent="0.2">
      <c r="A156" t="str">
        <f>+VLOOKUP(TEXT(Tabla1[[#This Row],[Socio comercial]],"00000000"),'[1]Clientes PT'!$A:$G,7,0)</f>
        <v>Zona 2</v>
      </c>
      <c r="B156" t="str">
        <f>+VLOOKUP(TEXT(Tabla1[[#This Row],[Socio comercial]],"00000000"),'[1]Clientes PT'!$A:$G,6,0)</f>
        <v>Francisco Cavaco (STIHL)</v>
      </c>
      <c r="C156" t="str">
        <f>+VLOOKUP(TEXT(Tabla1[[#This Row],[Socio comercial]],"00000000"),'[1]Clientes PT'!$A:$E,4,0)</f>
        <v>PT/70</v>
      </c>
      <c r="D156" t="str">
        <f>+VLOOKUP(TEXT(Tabla1[[#This Row],[Socio comercial]],"00000000"),'[1]Clientes PT'!$A:$E,5,0)</f>
        <v>Leiria</v>
      </c>
      <c r="E156" s="1">
        <v>46700070</v>
      </c>
      <c r="F156" s="1" t="s">
        <v>332</v>
      </c>
      <c r="G156" s="1">
        <v>209239066</v>
      </c>
      <c r="H156" s="1">
        <v>256</v>
      </c>
      <c r="I156" s="2">
        <v>2780.96</v>
      </c>
      <c r="J156" s="1" t="s">
        <v>40</v>
      </c>
      <c r="K156" s="2">
        <v>97000</v>
      </c>
      <c r="L156" s="1" t="s">
        <v>40</v>
      </c>
      <c r="M156" s="1" t="s">
        <v>41</v>
      </c>
      <c r="N156" s="2">
        <v>32725.4</v>
      </c>
      <c r="O156" s="2">
        <v>75732.19</v>
      </c>
      <c r="P156" s="1" t="s">
        <v>39</v>
      </c>
      <c r="Q156" s="2">
        <v>38221.79</v>
      </c>
      <c r="R156" s="3">
        <v>39.4</v>
      </c>
      <c r="S156" s="1" t="s">
        <v>336</v>
      </c>
      <c r="T156" s="1">
        <v>2</v>
      </c>
      <c r="U156" s="1" t="s">
        <v>57</v>
      </c>
      <c r="V156" s="1" t="b">
        <v>0</v>
      </c>
      <c r="W156" s="1" t="b">
        <v>0</v>
      </c>
      <c r="X156" s="1" t="b">
        <v>0</v>
      </c>
      <c r="Y156" s="1" t="b">
        <v>1</v>
      </c>
      <c r="Z156" s="1" t="b">
        <v>0</v>
      </c>
      <c r="AA156" s="1" t="s">
        <v>58</v>
      </c>
      <c r="AB156" s="2">
        <v>27516.74</v>
      </c>
      <c r="AC156" s="2">
        <v>1931.97</v>
      </c>
      <c r="AD156" s="2">
        <v>636.55999999999995</v>
      </c>
      <c r="AE156" s="2">
        <v>2640.13</v>
      </c>
      <c r="AF156" s="1">
        <v>1</v>
      </c>
      <c r="AG156" s="1"/>
      <c r="AH156" s="1" t="s">
        <v>55</v>
      </c>
      <c r="AI156" s="1">
        <v>1</v>
      </c>
      <c r="AJ156" s="1"/>
      <c r="AK156" s="2">
        <v>524.20000000000005</v>
      </c>
      <c r="AL156" s="2">
        <v>0</v>
      </c>
    </row>
    <row r="157" spans="1:38" x14ac:dyDescent="0.2">
      <c r="A157" t="str">
        <f>+VLOOKUP(TEXT(Tabla1[[#This Row],[Socio comercial]],"00000000"),'[1]Clientes PT'!$A:$G,7,0)</f>
        <v>Zona 2</v>
      </c>
      <c r="B157" t="str">
        <f>+VLOOKUP(TEXT(Tabla1[[#This Row],[Socio comercial]],"00000000"),'[1]Clientes PT'!$A:$G,6,0)</f>
        <v>Francisco Cavaco (STIHL)</v>
      </c>
      <c r="C157" t="str">
        <f>+VLOOKUP(TEXT(Tabla1[[#This Row],[Socio comercial]],"00000000"),'[1]Clientes PT'!$A:$E,4,0)</f>
        <v>PT/70</v>
      </c>
      <c r="D157" t="str">
        <f>+VLOOKUP(TEXT(Tabla1[[#This Row],[Socio comercial]],"00000000"),'[1]Clientes PT'!$A:$E,5,0)</f>
        <v>Leiria</v>
      </c>
      <c r="E157" s="1">
        <v>46700150</v>
      </c>
      <c r="F157" s="1" t="s">
        <v>337</v>
      </c>
      <c r="G157" s="1">
        <v>209272628</v>
      </c>
      <c r="H157" s="1">
        <v>2</v>
      </c>
      <c r="I157" s="2">
        <v>7.08</v>
      </c>
      <c r="J157" s="1" t="s">
        <v>40</v>
      </c>
      <c r="K157" s="2">
        <v>10000</v>
      </c>
      <c r="L157" s="1" t="s">
        <v>40</v>
      </c>
      <c r="M157" s="1" t="s">
        <v>41</v>
      </c>
      <c r="N157" s="2">
        <v>3934.59</v>
      </c>
      <c r="O157" s="2">
        <v>668.91</v>
      </c>
      <c r="P157" s="1" t="s">
        <v>39</v>
      </c>
      <c r="Q157" s="2">
        <v>4157.8</v>
      </c>
      <c r="R157" s="3">
        <v>41.6</v>
      </c>
      <c r="S157" s="1" t="s">
        <v>338</v>
      </c>
      <c r="T157" s="1">
        <v>2</v>
      </c>
      <c r="U157" s="1"/>
      <c r="V157" s="1" t="b">
        <v>0</v>
      </c>
      <c r="W157" s="1" t="b">
        <v>0</v>
      </c>
      <c r="X157" s="1" t="b">
        <v>0</v>
      </c>
      <c r="Y157" s="1" t="b">
        <v>1</v>
      </c>
      <c r="Z157" s="1" t="b">
        <v>0</v>
      </c>
      <c r="AA157" s="1"/>
      <c r="AB157" s="2">
        <v>3124.16</v>
      </c>
      <c r="AC157" s="2">
        <v>779.68</v>
      </c>
      <c r="AD157" s="2">
        <v>0</v>
      </c>
      <c r="AE157" s="2">
        <v>30.75</v>
      </c>
      <c r="AF157" s="1">
        <v>1</v>
      </c>
      <c r="AG157" s="1"/>
      <c r="AH157" s="1" t="s">
        <v>55</v>
      </c>
      <c r="AI157" s="1">
        <v>1</v>
      </c>
      <c r="AJ157" s="1"/>
      <c r="AK157" s="2">
        <v>162.29</v>
      </c>
      <c r="AL157" s="2">
        <v>0</v>
      </c>
    </row>
    <row r="158" spans="1:38" x14ac:dyDescent="0.2">
      <c r="A158" t="str">
        <f>+VLOOKUP(TEXT(Tabla1[[#This Row],[Socio comercial]],"00000000"),'[1]Clientes PT'!$A:$G,7,0)</f>
        <v>Zona 2</v>
      </c>
      <c r="B158" t="str">
        <f>+VLOOKUP(TEXT(Tabla1[[#This Row],[Socio comercial]],"00000000"),'[1]Clientes PT'!$A:$G,6,0)</f>
        <v>Francisco Cavaco (STIHL)</v>
      </c>
      <c r="C158" t="str">
        <f>+VLOOKUP(TEXT(Tabla1[[#This Row],[Socio comercial]],"00000000"),'[1]Clientes PT'!$A:$E,4,0)</f>
        <v>PT/70</v>
      </c>
      <c r="D158" t="str">
        <f>+VLOOKUP(TEXT(Tabla1[[#This Row],[Socio comercial]],"00000000"),'[1]Clientes PT'!$A:$E,5,0)</f>
        <v>Leiria</v>
      </c>
      <c r="E158" s="1">
        <v>46700260</v>
      </c>
      <c r="F158" s="1" t="s">
        <v>339</v>
      </c>
      <c r="G158" s="1">
        <v>209312336</v>
      </c>
      <c r="H158" s="1" t="s">
        <v>340</v>
      </c>
      <c r="I158" s="2">
        <v>5.09</v>
      </c>
      <c r="J158" s="1" t="s">
        <v>40</v>
      </c>
      <c r="K158" s="2">
        <v>16000</v>
      </c>
      <c r="L158" s="1" t="s">
        <v>40</v>
      </c>
      <c r="M158" s="1" t="s">
        <v>41</v>
      </c>
      <c r="N158" s="2">
        <v>740.37</v>
      </c>
      <c r="O158" s="2">
        <v>6789.02</v>
      </c>
      <c r="P158" s="1" t="s">
        <v>39</v>
      </c>
      <c r="Q158" s="2">
        <v>1881.36</v>
      </c>
      <c r="R158" s="3">
        <v>11.8</v>
      </c>
      <c r="S158" s="1" t="s">
        <v>341</v>
      </c>
      <c r="T158" s="1">
        <v>2</v>
      </c>
      <c r="U158" s="1"/>
      <c r="V158" s="1" t="b">
        <v>0</v>
      </c>
      <c r="W158" s="1" t="b">
        <v>0</v>
      </c>
      <c r="X158" s="1" t="b">
        <v>0</v>
      </c>
      <c r="Y158" s="1" t="b">
        <v>1</v>
      </c>
      <c r="Z158" s="1" t="b">
        <v>0</v>
      </c>
      <c r="AA158" s="1"/>
      <c r="AB158" s="2">
        <v>1114.25</v>
      </c>
      <c r="AC158" s="2">
        <v>970.06</v>
      </c>
      <c r="AD158" s="2">
        <v>-860.09</v>
      </c>
      <c r="AE158" s="2">
        <v>-483.85</v>
      </c>
      <c r="AF158" s="1">
        <v>1</v>
      </c>
      <c r="AG158" s="1"/>
      <c r="AH158" s="1" t="s">
        <v>55</v>
      </c>
      <c r="AI158" s="1">
        <v>1</v>
      </c>
      <c r="AJ158" s="1"/>
      <c r="AK158" s="2">
        <v>0</v>
      </c>
      <c r="AL158" s="2">
        <v>0</v>
      </c>
    </row>
    <row r="159" spans="1:38" x14ac:dyDescent="0.2">
      <c r="A159" t="str">
        <f>+VLOOKUP(TEXT(Tabla1[[#This Row],[Socio comercial]],"00000000"),'[1]Clientes PT'!$A:$G,7,0)</f>
        <v>Zona 2</v>
      </c>
      <c r="B159" t="str">
        <f>+VLOOKUP(TEXT(Tabla1[[#This Row],[Socio comercial]],"00000000"),'[1]Clientes PT'!$A:$G,6,0)</f>
        <v>Francisco Cavaco (STIHL)</v>
      </c>
      <c r="C159" t="str">
        <f>+VLOOKUP(TEXT(Tabla1[[#This Row],[Socio comercial]],"00000000"),'[1]Clientes PT'!$A:$E,4,0)</f>
        <v>PT/70</v>
      </c>
      <c r="D159" t="str">
        <f>+VLOOKUP(TEXT(Tabla1[[#This Row],[Socio comercial]],"00000000"),'[1]Clientes PT'!$A:$E,5,0)</f>
        <v>Leiria</v>
      </c>
      <c r="E159" s="1">
        <v>46700260</v>
      </c>
      <c r="F159" s="1" t="s">
        <v>339</v>
      </c>
      <c r="G159" s="1">
        <v>209319011</v>
      </c>
      <c r="H159" s="1">
        <v>189</v>
      </c>
      <c r="I159" s="2">
        <v>316.23</v>
      </c>
      <c r="J159" s="1" t="s">
        <v>40</v>
      </c>
      <c r="K159" s="2">
        <v>16000</v>
      </c>
      <c r="L159" s="1" t="s">
        <v>40</v>
      </c>
      <c r="M159" s="1" t="s">
        <v>41</v>
      </c>
      <c r="N159" s="2">
        <v>740.37</v>
      </c>
      <c r="O159" s="2">
        <v>6789.02</v>
      </c>
      <c r="P159" s="1" t="s">
        <v>39</v>
      </c>
      <c r="Q159" s="2">
        <v>1881.36</v>
      </c>
      <c r="R159" s="3">
        <v>11.8</v>
      </c>
      <c r="S159" s="1" t="s">
        <v>342</v>
      </c>
      <c r="T159" s="1">
        <v>2</v>
      </c>
      <c r="U159" s="1"/>
      <c r="V159" s="1" t="b">
        <v>0</v>
      </c>
      <c r="W159" s="1" t="b">
        <v>0</v>
      </c>
      <c r="X159" s="1" t="b">
        <v>0</v>
      </c>
      <c r="Y159" s="1" t="b">
        <v>1</v>
      </c>
      <c r="Z159" s="1" t="b">
        <v>0</v>
      </c>
      <c r="AA159" s="1"/>
      <c r="AB159" s="2">
        <v>1114.25</v>
      </c>
      <c r="AC159" s="2">
        <v>970.06</v>
      </c>
      <c r="AD159" s="2">
        <v>-860.09</v>
      </c>
      <c r="AE159" s="2">
        <v>-483.85</v>
      </c>
      <c r="AF159" s="1">
        <v>1</v>
      </c>
      <c r="AG159" s="1"/>
      <c r="AH159" s="1" t="s">
        <v>55</v>
      </c>
      <c r="AI159" s="1">
        <v>1</v>
      </c>
      <c r="AJ159" s="1"/>
      <c r="AK159" s="2">
        <v>0</v>
      </c>
      <c r="AL159" s="2">
        <v>0</v>
      </c>
    </row>
    <row r="160" spans="1:38" x14ac:dyDescent="0.2">
      <c r="A160" t="str">
        <f>+VLOOKUP(TEXT(Tabla1[[#This Row],[Socio comercial]],"00000000"),'[1]Clientes PT'!$A:$G,7,0)</f>
        <v>Zona 2</v>
      </c>
      <c r="B160" t="str">
        <f>+VLOOKUP(TEXT(Tabla1[[#This Row],[Socio comercial]],"00000000"),'[1]Clientes PT'!$A:$G,6,0)</f>
        <v>Francisco Cavaco (STIHL)</v>
      </c>
      <c r="C160" t="str">
        <f>+VLOOKUP(TEXT(Tabla1[[#This Row],[Socio comercial]],"00000000"),'[1]Clientes PT'!$A:$E,4,0)</f>
        <v>PT/71</v>
      </c>
      <c r="D160" t="str">
        <f>+VLOOKUP(TEXT(Tabla1[[#This Row],[Socio comercial]],"00000000"),'[1]Clientes PT'!$A:$E,5,0)</f>
        <v>Santarém</v>
      </c>
      <c r="E160" s="1">
        <v>46710030</v>
      </c>
      <c r="F160" s="1" t="s">
        <v>343</v>
      </c>
      <c r="G160" s="1">
        <v>209197842</v>
      </c>
      <c r="H160" s="1" t="s">
        <v>344</v>
      </c>
      <c r="I160" s="2">
        <v>1134.97</v>
      </c>
      <c r="J160" s="1" t="s">
        <v>40</v>
      </c>
      <c r="K160" s="2">
        <v>33000</v>
      </c>
      <c r="L160" s="1" t="s">
        <v>40</v>
      </c>
      <c r="M160" s="1" t="s">
        <v>41</v>
      </c>
      <c r="N160" s="2">
        <v>6706.47</v>
      </c>
      <c r="O160" s="2">
        <v>2639.44</v>
      </c>
      <c r="P160" s="1" t="s">
        <v>39</v>
      </c>
      <c r="Q160" s="2">
        <v>8733.89</v>
      </c>
      <c r="R160" s="3">
        <v>26.5</v>
      </c>
      <c r="S160" s="1" t="s">
        <v>345</v>
      </c>
      <c r="T160" s="1">
        <v>2</v>
      </c>
      <c r="U160" s="1"/>
      <c r="V160" s="1" t="b">
        <v>0</v>
      </c>
      <c r="W160" s="1" t="b">
        <v>0</v>
      </c>
      <c r="X160" s="1" t="b">
        <v>0</v>
      </c>
      <c r="Y160" s="1" t="b">
        <v>1</v>
      </c>
      <c r="Z160" s="1" t="b">
        <v>0</v>
      </c>
      <c r="AA160" s="1"/>
      <c r="AB160" s="2">
        <v>6038.02</v>
      </c>
      <c r="AC160" s="2">
        <v>668.45</v>
      </c>
      <c r="AD160" s="2">
        <v>0</v>
      </c>
      <c r="AE160" s="2">
        <v>0</v>
      </c>
      <c r="AF160" s="1">
        <v>1</v>
      </c>
      <c r="AG160" s="1"/>
      <c r="AH160" s="1" t="s">
        <v>55</v>
      </c>
      <c r="AI160" s="1">
        <v>1</v>
      </c>
      <c r="AJ160" s="1"/>
      <c r="AK160" s="2">
        <v>1784.65</v>
      </c>
      <c r="AL160" s="2">
        <v>0</v>
      </c>
    </row>
    <row r="161" spans="1:38" x14ac:dyDescent="0.2">
      <c r="A161" t="str">
        <f>+VLOOKUP(TEXT(Tabla1[[#This Row],[Socio comercial]],"00000000"),'[1]Clientes PT'!$A:$G,7,0)</f>
        <v>Zona 2</v>
      </c>
      <c r="B161" t="str">
        <f>+VLOOKUP(TEXT(Tabla1[[#This Row],[Socio comercial]],"00000000"),'[1]Clientes PT'!$A:$G,6,0)</f>
        <v>Francisco Cavaco (STIHL)</v>
      </c>
      <c r="C161" t="str">
        <f>+VLOOKUP(TEXT(Tabla1[[#This Row],[Socio comercial]],"00000000"),'[1]Clientes PT'!$A:$E,4,0)</f>
        <v>PT/71</v>
      </c>
      <c r="D161" t="str">
        <f>+VLOOKUP(TEXT(Tabla1[[#This Row],[Socio comercial]],"00000000"),'[1]Clientes PT'!$A:$E,5,0)</f>
        <v>Santarém</v>
      </c>
      <c r="E161" s="1">
        <v>46710070</v>
      </c>
      <c r="F161" s="1" t="s">
        <v>346</v>
      </c>
      <c r="G161" s="1">
        <v>209266295</v>
      </c>
      <c r="H161" s="11">
        <v>45682</v>
      </c>
      <c r="I161" s="2">
        <v>1042.46</v>
      </c>
      <c r="J161" s="1" t="s">
        <v>40</v>
      </c>
      <c r="K161" s="2">
        <v>28000</v>
      </c>
      <c r="L161" s="1" t="s">
        <v>40</v>
      </c>
      <c r="M161" s="1" t="s">
        <v>41</v>
      </c>
      <c r="N161" s="2">
        <v>4196.0200000000004</v>
      </c>
      <c r="O161" s="2">
        <v>26585.78</v>
      </c>
      <c r="P161" s="1" t="s">
        <v>39</v>
      </c>
      <c r="Q161" s="2">
        <v>7990.25</v>
      </c>
      <c r="R161" s="3">
        <v>28.5</v>
      </c>
      <c r="S161" s="1" t="s">
        <v>347</v>
      </c>
      <c r="T161" s="1">
        <v>2</v>
      </c>
      <c r="U161" s="1" t="s">
        <v>57</v>
      </c>
      <c r="V161" s="1" t="b">
        <v>0</v>
      </c>
      <c r="W161" s="1" t="b">
        <v>0</v>
      </c>
      <c r="X161" s="1" t="b">
        <v>0</v>
      </c>
      <c r="Y161" s="1" t="b">
        <v>1</v>
      </c>
      <c r="Z161" s="1" t="b">
        <v>0</v>
      </c>
      <c r="AA161" s="1" t="s">
        <v>58</v>
      </c>
      <c r="AB161" s="2">
        <v>4238.18</v>
      </c>
      <c r="AC161" s="2">
        <v>733.56</v>
      </c>
      <c r="AD161" s="2">
        <v>0</v>
      </c>
      <c r="AE161" s="2">
        <v>-775.72</v>
      </c>
      <c r="AF161" s="1">
        <v>1</v>
      </c>
      <c r="AG161" s="1"/>
      <c r="AH161" s="1" t="s">
        <v>55</v>
      </c>
      <c r="AI161" s="1">
        <v>1</v>
      </c>
      <c r="AJ161" s="1"/>
      <c r="AK161" s="2">
        <v>3502.53</v>
      </c>
      <c r="AL161" s="2">
        <v>0</v>
      </c>
    </row>
    <row r="162" spans="1:38" x14ac:dyDescent="0.2">
      <c r="A162" t="str">
        <f>+VLOOKUP(TEXT(Tabla1[[#This Row],[Socio comercial]],"00000000"),'[1]Clientes PT'!$A:$G,7,0)</f>
        <v>Zona 2</v>
      </c>
      <c r="B162" t="str">
        <f>+VLOOKUP(TEXT(Tabla1[[#This Row],[Socio comercial]],"00000000"),'[1]Clientes PT'!$A:$G,6,0)</f>
        <v>Francisco Cavaco (STIHL)</v>
      </c>
      <c r="C162" t="str">
        <f>+VLOOKUP(TEXT(Tabla1[[#This Row],[Socio comercial]],"00000000"),'[1]Clientes PT'!$A:$E,4,0)</f>
        <v>PT/71</v>
      </c>
      <c r="D162" t="str">
        <f>+VLOOKUP(TEXT(Tabla1[[#This Row],[Socio comercial]],"00000000"),'[1]Clientes PT'!$A:$E,5,0)</f>
        <v>Santarém</v>
      </c>
      <c r="E162" s="1">
        <v>46710100</v>
      </c>
      <c r="F162" s="1" t="s">
        <v>348</v>
      </c>
      <c r="G162" s="1">
        <v>330044560</v>
      </c>
      <c r="H162" s="1"/>
      <c r="I162" s="2">
        <v>0</v>
      </c>
      <c r="J162" s="1" t="s">
        <v>40</v>
      </c>
      <c r="K162" s="2">
        <v>20000</v>
      </c>
      <c r="L162" s="1" t="s">
        <v>40</v>
      </c>
      <c r="M162" s="1" t="s">
        <v>41</v>
      </c>
      <c r="N162" s="2">
        <v>24333.56</v>
      </c>
      <c r="O162" s="2">
        <v>8252.94</v>
      </c>
      <c r="P162" s="1" t="s">
        <v>39</v>
      </c>
      <c r="Q162" s="2">
        <v>25384.28</v>
      </c>
      <c r="R162" s="3">
        <v>126.9</v>
      </c>
      <c r="S162" s="1" t="s">
        <v>349</v>
      </c>
      <c r="T162" s="1">
        <v>2</v>
      </c>
      <c r="U162" s="1"/>
      <c r="V162" s="1" t="b">
        <v>0</v>
      </c>
      <c r="W162" s="1" t="b">
        <v>0</v>
      </c>
      <c r="X162" s="1" t="b">
        <v>0</v>
      </c>
      <c r="Y162" s="1" t="b">
        <v>0</v>
      </c>
      <c r="Z162" s="1" t="b">
        <v>0</v>
      </c>
      <c r="AA162" s="1"/>
      <c r="AB162" s="2">
        <v>9370.0400000000009</v>
      </c>
      <c r="AC162" s="2">
        <v>8647.07</v>
      </c>
      <c r="AD162" s="2">
        <v>3560.38</v>
      </c>
      <c r="AE162" s="2">
        <v>2756.07</v>
      </c>
      <c r="AF162" s="1">
        <v>1</v>
      </c>
      <c r="AG162" s="1"/>
      <c r="AH162" s="1"/>
      <c r="AI162" s="1"/>
      <c r="AJ162" s="1"/>
      <c r="AK162" s="2">
        <v>166.38</v>
      </c>
      <c r="AL162" s="2">
        <v>0</v>
      </c>
    </row>
    <row r="163" spans="1:38" x14ac:dyDescent="0.2">
      <c r="A163" t="str">
        <f>+VLOOKUP(TEXT(Tabla1[[#This Row],[Socio comercial]],"00000000"),'[1]Clientes PT'!$A:$G,7,0)</f>
        <v>Zona 2</v>
      </c>
      <c r="B163" t="str">
        <f>+VLOOKUP(TEXT(Tabla1[[#This Row],[Socio comercial]],"00000000"),'[1]Clientes PT'!$A:$G,6,0)</f>
        <v>Francisco Cavaco (STIHL)</v>
      </c>
      <c r="C163" t="str">
        <f>+VLOOKUP(TEXT(Tabla1[[#This Row],[Socio comercial]],"00000000"),'[1]Clientes PT'!$A:$E,4,0)</f>
        <v>PT/71</v>
      </c>
      <c r="D163" t="str">
        <f>+VLOOKUP(TEXT(Tabla1[[#This Row],[Socio comercial]],"00000000"),'[1]Clientes PT'!$A:$E,5,0)</f>
        <v>Santarém</v>
      </c>
      <c r="E163" s="1">
        <v>46710100</v>
      </c>
      <c r="F163" s="1" t="s">
        <v>348</v>
      </c>
      <c r="G163" s="1">
        <v>209187192</v>
      </c>
      <c r="H163" s="1">
        <v>653</v>
      </c>
      <c r="I163" s="2">
        <v>1745.85</v>
      </c>
      <c r="J163" s="1" t="s">
        <v>40</v>
      </c>
      <c r="K163" s="2">
        <v>20000</v>
      </c>
      <c r="L163" s="1" t="s">
        <v>40</v>
      </c>
      <c r="M163" s="1" t="s">
        <v>41</v>
      </c>
      <c r="N163" s="2">
        <v>24333.56</v>
      </c>
      <c r="O163" s="2">
        <v>8252.94</v>
      </c>
      <c r="P163" s="1" t="s">
        <v>39</v>
      </c>
      <c r="Q163" s="2">
        <v>25384.28</v>
      </c>
      <c r="R163" s="3">
        <v>126.9</v>
      </c>
      <c r="S163" s="1" t="s">
        <v>350</v>
      </c>
      <c r="T163" s="1">
        <v>2</v>
      </c>
      <c r="U163" s="1" t="s">
        <v>57</v>
      </c>
      <c r="V163" s="1" t="b">
        <v>1</v>
      </c>
      <c r="W163" s="1" t="b">
        <v>0</v>
      </c>
      <c r="X163" s="1" t="b">
        <v>0</v>
      </c>
      <c r="Y163" s="1" t="b">
        <v>1</v>
      </c>
      <c r="Z163" s="1" t="b">
        <v>0</v>
      </c>
      <c r="AA163" s="1" t="s">
        <v>58</v>
      </c>
      <c r="AB163" s="2">
        <v>9370.0400000000009</v>
      </c>
      <c r="AC163" s="2">
        <v>8647.07</v>
      </c>
      <c r="AD163" s="2">
        <v>3560.38</v>
      </c>
      <c r="AE163" s="2">
        <v>2756.07</v>
      </c>
      <c r="AF163" s="1">
        <v>1</v>
      </c>
      <c r="AG163" s="1"/>
      <c r="AH163" s="1" t="s">
        <v>55</v>
      </c>
      <c r="AI163" s="1">
        <v>1</v>
      </c>
      <c r="AJ163" s="1"/>
      <c r="AK163" s="2">
        <v>166.38</v>
      </c>
      <c r="AL163" s="2">
        <v>0</v>
      </c>
    </row>
    <row r="164" spans="1:38" x14ac:dyDescent="0.2">
      <c r="A164" t="str">
        <f>+VLOOKUP(TEXT(Tabla1[[#This Row],[Socio comercial]],"00000000"),'[1]Clientes PT'!$A:$G,7,0)</f>
        <v>Zona 2</v>
      </c>
      <c r="B164" t="str">
        <f>+VLOOKUP(TEXT(Tabla1[[#This Row],[Socio comercial]],"00000000"),'[1]Clientes PT'!$A:$G,6,0)</f>
        <v>Francisco Cavaco (STIHL)</v>
      </c>
      <c r="C164" t="str">
        <f>+VLOOKUP(TEXT(Tabla1[[#This Row],[Socio comercial]],"00000000"),'[1]Clientes PT'!$A:$E,4,0)</f>
        <v>PT/71</v>
      </c>
      <c r="D164" t="str">
        <f>+VLOOKUP(TEXT(Tabla1[[#This Row],[Socio comercial]],"00000000"),'[1]Clientes PT'!$A:$E,5,0)</f>
        <v>Santarém</v>
      </c>
      <c r="E164" s="1">
        <v>46710180</v>
      </c>
      <c r="F164" s="1" t="s">
        <v>351</v>
      </c>
      <c r="G164" s="1">
        <v>209246464</v>
      </c>
      <c r="H164" s="1">
        <v>2</v>
      </c>
      <c r="I164" s="2">
        <v>24.86</v>
      </c>
      <c r="J164" s="1" t="s">
        <v>40</v>
      </c>
      <c r="K164" s="2">
        <v>34000</v>
      </c>
      <c r="L164" s="1" t="s">
        <v>40</v>
      </c>
      <c r="M164" s="1" t="s">
        <v>41</v>
      </c>
      <c r="N164" s="2">
        <v>17497.169999999998</v>
      </c>
      <c r="O164" s="2">
        <v>3001.97</v>
      </c>
      <c r="P164" s="1" t="s">
        <v>39</v>
      </c>
      <c r="Q164" s="2">
        <v>17495.349999999999</v>
      </c>
      <c r="R164" s="3">
        <v>51.5</v>
      </c>
      <c r="S164" s="1" t="s">
        <v>352</v>
      </c>
      <c r="T164" s="1">
        <v>2</v>
      </c>
      <c r="U164" s="1"/>
      <c r="V164" s="1" t="b">
        <v>0</v>
      </c>
      <c r="W164" s="1" t="b">
        <v>0</v>
      </c>
      <c r="X164" s="1" t="b">
        <v>0</v>
      </c>
      <c r="Y164" s="1" t="b">
        <v>1</v>
      </c>
      <c r="Z164" s="1" t="b">
        <v>0</v>
      </c>
      <c r="AA164" s="1"/>
      <c r="AB164" s="2">
        <v>9871.84</v>
      </c>
      <c r="AC164" s="2">
        <v>-516.38</v>
      </c>
      <c r="AD164" s="2">
        <v>0</v>
      </c>
      <c r="AE164" s="2">
        <v>8141.71</v>
      </c>
      <c r="AF164" s="1">
        <v>1</v>
      </c>
      <c r="AG164" s="1"/>
      <c r="AH164" s="1" t="s">
        <v>55</v>
      </c>
      <c r="AI164" s="1">
        <v>1</v>
      </c>
      <c r="AJ164" s="1"/>
      <c r="AK164" s="2">
        <v>75.209999999999994</v>
      </c>
      <c r="AL164" s="2">
        <v>0</v>
      </c>
    </row>
    <row r="165" spans="1:38" x14ac:dyDescent="0.2">
      <c r="A165" t="str">
        <f>+VLOOKUP(TEXT(Tabla1[[#This Row],[Socio comercial]],"00000000"),'[1]Clientes PT'!$A:$G,7,0)</f>
        <v>Zona 2</v>
      </c>
      <c r="B165" t="str">
        <f>+VLOOKUP(TEXT(Tabla1[[#This Row],[Socio comercial]],"00000000"),'[1]Clientes PT'!$A:$G,6,0)</f>
        <v>Francisco Cavaco (STIHL)</v>
      </c>
      <c r="C165" t="str">
        <f>+VLOOKUP(TEXT(Tabla1[[#This Row],[Socio comercial]],"00000000"),'[1]Clientes PT'!$A:$E,4,0)</f>
        <v>PT/71</v>
      </c>
      <c r="D165" t="str">
        <f>+VLOOKUP(TEXT(Tabla1[[#This Row],[Socio comercial]],"00000000"),'[1]Clientes PT'!$A:$E,5,0)</f>
        <v>Santarém</v>
      </c>
      <c r="E165" s="1">
        <v>46710180</v>
      </c>
      <c r="F165" s="1" t="s">
        <v>351</v>
      </c>
      <c r="G165" s="1">
        <v>209319719</v>
      </c>
      <c r="H165" s="1">
        <v>12</v>
      </c>
      <c r="I165" s="2">
        <v>794.33</v>
      </c>
      <c r="J165" s="1" t="s">
        <v>40</v>
      </c>
      <c r="K165" s="2">
        <v>34000</v>
      </c>
      <c r="L165" s="1" t="s">
        <v>40</v>
      </c>
      <c r="M165" s="1" t="s">
        <v>41</v>
      </c>
      <c r="N165" s="2">
        <v>17497.169999999998</v>
      </c>
      <c r="O165" s="2">
        <v>3001.97</v>
      </c>
      <c r="P165" s="1" t="s">
        <v>39</v>
      </c>
      <c r="Q165" s="2">
        <v>17495.349999999999</v>
      </c>
      <c r="R165" s="3">
        <v>51.5</v>
      </c>
      <c r="S165" s="1" t="s">
        <v>353</v>
      </c>
      <c r="T165" s="1">
        <v>2</v>
      </c>
      <c r="U165" s="1"/>
      <c r="V165" s="1" t="b">
        <v>0</v>
      </c>
      <c r="W165" s="1" t="b">
        <v>0</v>
      </c>
      <c r="X165" s="1" t="b">
        <v>0</v>
      </c>
      <c r="Y165" s="1" t="b">
        <v>1</v>
      </c>
      <c r="Z165" s="1" t="b">
        <v>0</v>
      </c>
      <c r="AA165" s="1"/>
      <c r="AB165" s="2">
        <v>9871.84</v>
      </c>
      <c r="AC165" s="2">
        <v>-516.38</v>
      </c>
      <c r="AD165" s="2">
        <v>0</v>
      </c>
      <c r="AE165" s="2">
        <v>8141.71</v>
      </c>
      <c r="AF165" s="1">
        <v>1</v>
      </c>
      <c r="AG165" s="1"/>
      <c r="AH165" s="1" t="s">
        <v>55</v>
      </c>
      <c r="AI165" s="1">
        <v>1</v>
      </c>
      <c r="AJ165" s="1"/>
      <c r="AK165" s="2">
        <v>75.209999999999994</v>
      </c>
      <c r="AL165" s="2">
        <v>0</v>
      </c>
    </row>
    <row r="166" spans="1:38" x14ac:dyDescent="0.2">
      <c r="A166" t="str">
        <f>+VLOOKUP(TEXT(Tabla1[[#This Row],[Socio comercial]],"00000000"),'[1]Clientes PT'!$A:$G,7,0)</f>
        <v>Zona 2</v>
      </c>
      <c r="B166" t="str">
        <f>+VLOOKUP(TEXT(Tabla1[[#This Row],[Socio comercial]],"00000000"),'[1]Clientes PT'!$A:$G,6,0)</f>
        <v>Francisco Cavaco (STIHL)</v>
      </c>
      <c r="C166" t="str">
        <f>+VLOOKUP(TEXT(Tabla1[[#This Row],[Socio comercial]],"00000000"),'[1]Clientes PT'!$A:$E,4,0)</f>
        <v>PT/71</v>
      </c>
      <c r="D166" t="str">
        <f>+VLOOKUP(TEXT(Tabla1[[#This Row],[Socio comercial]],"00000000"),'[1]Clientes PT'!$A:$E,5,0)</f>
        <v>Santarém</v>
      </c>
      <c r="E166" s="1">
        <v>46710180</v>
      </c>
      <c r="F166" s="1" t="s">
        <v>351</v>
      </c>
      <c r="G166" s="1">
        <v>209109307</v>
      </c>
      <c r="H166" s="1">
        <v>184</v>
      </c>
      <c r="I166" s="2">
        <v>733.34</v>
      </c>
      <c r="J166" s="1" t="s">
        <v>40</v>
      </c>
      <c r="K166" s="2">
        <v>34000</v>
      </c>
      <c r="L166" s="1" t="s">
        <v>40</v>
      </c>
      <c r="M166" s="1" t="s">
        <v>41</v>
      </c>
      <c r="N166" s="2">
        <v>17497.169999999998</v>
      </c>
      <c r="O166" s="2">
        <v>3001.97</v>
      </c>
      <c r="P166" s="1" t="s">
        <v>39</v>
      </c>
      <c r="Q166" s="2">
        <v>17495.349999999999</v>
      </c>
      <c r="R166" s="3">
        <v>51.5</v>
      </c>
      <c r="S166" s="1" t="s">
        <v>354</v>
      </c>
      <c r="T166" s="1">
        <v>2</v>
      </c>
      <c r="U166" s="1" t="s">
        <v>53</v>
      </c>
      <c r="V166" s="1" t="b">
        <v>0</v>
      </c>
      <c r="W166" s="1" t="b">
        <v>0</v>
      </c>
      <c r="X166" s="1" t="b">
        <v>0</v>
      </c>
      <c r="Y166" s="1" t="b">
        <v>1</v>
      </c>
      <c r="Z166" s="1" t="b">
        <v>0</v>
      </c>
      <c r="AA166" s="1" t="s">
        <v>54</v>
      </c>
      <c r="AB166" s="2">
        <v>9871.84</v>
      </c>
      <c r="AC166" s="2">
        <v>-516.38</v>
      </c>
      <c r="AD166" s="2">
        <v>0</v>
      </c>
      <c r="AE166" s="2">
        <v>8141.71</v>
      </c>
      <c r="AF166" s="1">
        <v>1</v>
      </c>
      <c r="AG166" s="1"/>
      <c r="AH166" s="1" t="s">
        <v>55</v>
      </c>
      <c r="AI166" s="1">
        <v>1</v>
      </c>
      <c r="AJ166" s="1"/>
      <c r="AK166" s="2">
        <v>75.209999999999994</v>
      </c>
      <c r="AL166" s="2">
        <v>0</v>
      </c>
    </row>
    <row r="167" spans="1:38" x14ac:dyDescent="0.2">
      <c r="A167" t="str">
        <f>+VLOOKUP(TEXT(Tabla1[[#This Row],[Socio comercial]],"00000000"),'[1]Clientes PT'!$A:$G,7,0)</f>
        <v>Zona 2</v>
      </c>
      <c r="B167" t="str">
        <f>+VLOOKUP(TEXT(Tabla1[[#This Row],[Socio comercial]],"00000000"),'[1]Clientes PT'!$A:$G,6,0)</f>
        <v>Francisco Cavaco (STIHL)</v>
      </c>
      <c r="C167" t="str">
        <f>+VLOOKUP(TEXT(Tabla1[[#This Row],[Socio comercial]],"00000000"),'[1]Clientes PT'!$A:$E,4,0)</f>
        <v>PT/71</v>
      </c>
      <c r="D167" t="str">
        <f>+VLOOKUP(TEXT(Tabla1[[#This Row],[Socio comercial]],"00000000"),'[1]Clientes PT'!$A:$E,5,0)</f>
        <v>Santarém</v>
      </c>
      <c r="E167" s="1">
        <v>46710180</v>
      </c>
      <c r="F167" s="1" t="s">
        <v>351</v>
      </c>
      <c r="G167" s="1">
        <v>209241693</v>
      </c>
      <c r="H167" s="1">
        <v>198</v>
      </c>
      <c r="I167" s="2">
        <v>377.53</v>
      </c>
      <c r="J167" s="1" t="s">
        <v>40</v>
      </c>
      <c r="K167" s="2">
        <v>34000</v>
      </c>
      <c r="L167" s="1" t="s">
        <v>40</v>
      </c>
      <c r="M167" s="1" t="s">
        <v>41</v>
      </c>
      <c r="N167" s="2">
        <v>17497.169999999998</v>
      </c>
      <c r="O167" s="2">
        <v>3001.97</v>
      </c>
      <c r="P167" s="1" t="s">
        <v>39</v>
      </c>
      <c r="Q167" s="2">
        <v>17495.349999999999</v>
      </c>
      <c r="R167" s="3">
        <v>51.5</v>
      </c>
      <c r="S167" s="1" t="s">
        <v>355</v>
      </c>
      <c r="T167" s="1">
        <v>2</v>
      </c>
      <c r="U167" s="1" t="s">
        <v>57</v>
      </c>
      <c r="V167" s="1" t="b">
        <v>0</v>
      </c>
      <c r="W167" s="1" t="b">
        <v>0</v>
      </c>
      <c r="X167" s="1" t="b">
        <v>0</v>
      </c>
      <c r="Y167" s="1" t="b">
        <v>1</v>
      </c>
      <c r="Z167" s="1" t="b">
        <v>0</v>
      </c>
      <c r="AA167" s="1" t="s">
        <v>58</v>
      </c>
      <c r="AB167" s="2">
        <v>9871.84</v>
      </c>
      <c r="AC167" s="2">
        <v>-516.38</v>
      </c>
      <c r="AD167" s="2">
        <v>0</v>
      </c>
      <c r="AE167" s="2">
        <v>8141.71</v>
      </c>
      <c r="AF167" s="1">
        <v>1</v>
      </c>
      <c r="AG167" s="1"/>
      <c r="AH167" s="1" t="s">
        <v>55</v>
      </c>
      <c r="AI167" s="1">
        <v>1</v>
      </c>
      <c r="AJ167" s="1"/>
      <c r="AK167" s="2">
        <v>75.209999999999994</v>
      </c>
      <c r="AL167" s="2">
        <v>0</v>
      </c>
    </row>
    <row r="168" spans="1:38" x14ac:dyDescent="0.2">
      <c r="A168" t="str">
        <f>+VLOOKUP(TEXT(Tabla1[[#This Row],[Socio comercial]],"00000000"),'[1]Clientes PT'!$A:$G,7,0)</f>
        <v>Zona 2</v>
      </c>
      <c r="B168" t="str">
        <f>+VLOOKUP(TEXT(Tabla1[[#This Row],[Socio comercial]],"00000000"),'[1]Clientes PT'!$A:$G,6,0)</f>
        <v>Francisco Cavaco (STIHL)</v>
      </c>
      <c r="C168" t="str">
        <f>+VLOOKUP(TEXT(Tabla1[[#This Row],[Socio comercial]],"00000000"),'[1]Clientes PT'!$A:$E,4,0)</f>
        <v>PT/71</v>
      </c>
      <c r="D168" t="str">
        <f>+VLOOKUP(TEXT(Tabla1[[#This Row],[Socio comercial]],"00000000"),'[1]Clientes PT'!$A:$E,5,0)</f>
        <v>Santarém</v>
      </c>
      <c r="E168" s="1">
        <v>46710200</v>
      </c>
      <c r="F168" s="1" t="s">
        <v>356</v>
      </c>
      <c r="G168" s="1">
        <v>209187586</v>
      </c>
      <c r="H168" s="1" t="s">
        <v>357</v>
      </c>
      <c r="I168" s="2">
        <v>3.78</v>
      </c>
      <c r="J168" s="1" t="s">
        <v>40</v>
      </c>
      <c r="K168" s="2">
        <v>25000</v>
      </c>
      <c r="L168" s="1" t="s">
        <v>40</v>
      </c>
      <c r="M168" s="1" t="s">
        <v>41</v>
      </c>
      <c r="N168" s="2">
        <v>5811.36</v>
      </c>
      <c r="O168" s="2">
        <v>4346.3999999999996</v>
      </c>
      <c r="P168" s="1" t="s">
        <v>39</v>
      </c>
      <c r="Q168" s="2">
        <v>6059.33</v>
      </c>
      <c r="R168" s="3">
        <v>24.2</v>
      </c>
      <c r="S168" s="1" t="s">
        <v>358</v>
      </c>
      <c r="T168" s="1">
        <v>2</v>
      </c>
      <c r="U168" s="1"/>
      <c r="V168" s="1" t="b">
        <v>0</v>
      </c>
      <c r="W168" s="1" t="b">
        <v>0</v>
      </c>
      <c r="X168" s="1" t="b">
        <v>0</v>
      </c>
      <c r="Y168" s="1" t="b">
        <v>1</v>
      </c>
      <c r="Z168" s="1" t="b">
        <v>0</v>
      </c>
      <c r="AA168" s="1"/>
      <c r="AB168" s="2">
        <v>5054</v>
      </c>
      <c r="AC168" s="2">
        <v>646.66</v>
      </c>
      <c r="AD168" s="2">
        <v>0</v>
      </c>
      <c r="AE168" s="2">
        <v>110.7</v>
      </c>
      <c r="AF168" s="1">
        <v>1</v>
      </c>
      <c r="AG168" s="1"/>
      <c r="AH168" s="1" t="s">
        <v>55</v>
      </c>
      <c r="AI168" s="1">
        <v>1</v>
      </c>
      <c r="AJ168" s="1"/>
      <c r="AK168" s="2">
        <v>0</v>
      </c>
      <c r="AL168" s="2">
        <v>0</v>
      </c>
    </row>
    <row r="169" spans="1:38" x14ac:dyDescent="0.2">
      <c r="A169" t="str">
        <f>+VLOOKUP(TEXT(Tabla1[[#This Row],[Socio comercial]],"00000000"),'[1]Clientes PT'!$A:$G,7,0)</f>
        <v>Zona 2</v>
      </c>
      <c r="B169" t="str">
        <f>+VLOOKUP(TEXT(Tabla1[[#This Row],[Socio comercial]],"00000000"),'[1]Clientes PT'!$A:$G,6,0)</f>
        <v>Francisco Cavaco (STIHL)</v>
      </c>
      <c r="C169" t="str">
        <f>+VLOOKUP(TEXT(Tabla1[[#This Row],[Socio comercial]],"00000000"),'[1]Clientes PT'!$A:$E,4,0)</f>
        <v>PT/71</v>
      </c>
      <c r="D169" t="str">
        <f>+VLOOKUP(TEXT(Tabla1[[#This Row],[Socio comercial]],"00000000"),'[1]Clientes PT'!$A:$E,5,0)</f>
        <v>Santarém</v>
      </c>
      <c r="E169" s="1">
        <v>46710200</v>
      </c>
      <c r="F169" s="1" t="s">
        <v>356</v>
      </c>
      <c r="G169" s="1">
        <v>209199420</v>
      </c>
      <c r="H169" s="1" t="s">
        <v>359</v>
      </c>
      <c r="I169" s="2">
        <v>901.13</v>
      </c>
      <c r="J169" s="1" t="s">
        <v>40</v>
      </c>
      <c r="K169" s="2">
        <v>25000</v>
      </c>
      <c r="L169" s="1" t="s">
        <v>40</v>
      </c>
      <c r="M169" s="1" t="s">
        <v>41</v>
      </c>
      <c r="N169" s="2">
        <v>5811.36</v>
      </c>
      <c r="O169" s="2">
        <v>4346.3999999999996</v>
      </c>
      <c r="P169" s="1" t="s">
        <v>39</v>
      </c>
      <c r="Q169" s="2">
        <v>6059.33</v>
      </c>
      <c r="R169" s="3">
        <v>24.2</v>
      </c>
      <c r="S169" s="1" t="s">
        <v>360</v>
      </c>
      <c r="T169" s="1">
        <v>2</v>
      </c>
      <c r="U169" s="1" t="s">
        <v>57</v>
      </c>
      <c r="V169" s="1" t="b">
        <v>0</v>
      </c>
      <c r="W169" s="1" t="b">
        <v>0</v>
      </c>
      <c r="X169" s="1" t="b">
        <v>0</v>
      </c>
      <c r="Y169" s="1" t="b">
        <v>1</v>
      </c>
      <c r="Z169" s="1" t="b">
        <v>0</v>
      </c>
      <c r="AA169" s="1" t="s">
        <v>58</v>
      </c>
      <c r="AB169" s="2">
        <v>5054</v>
      </c>
      <c r="AC169" s="2">
        <v>646.66</v>
      </c>
      <c r="AD169" s="2">
        <v>0</v>
      </c>
      <c r="AE169" s="2">
        <v>110.7</v>
      </c>
      <c r="AF169" s="1">
        <v>1</v>
      </c>
      <c r="AG169" s="1"/>
      <c r="AH169" s="1" t="s">
        <v>55</v>
      </c>
      <c r="AI169" s="1">
        <v>1</v>
      </c>
      <c r="AJ169" s="1"/>
      <c r="AK169" s="2">
        <v>0</v>
      </c>
      <c r="AL169" s="2">
        <v>0</v>
      </c>
    </row>
    <row r="170" spans="1:38" x14ac:dyDescent="0.2">
      <c r="A170" t="str">
        <f>+VLOOKUP(TEXT(Tabla1[[#This Row],[Socio comercial]],"00000000"),'[1]Clientes PT'!$A:$G,7,0)</f>
        <v>Zona 2</v>
      </c>
      <c r="B170" t="str">
        <f>+VLOOKUP(TEXT(Tabla1[[#This Row],[Socio comercial]],"00000000"),'[1]Clientes PT'!$A:$G,6,0)</f>
        <v>Francisco Cavaco (STIHL)</v>
      </c>
      <c r="C170" t="str">
        <f>+VLOOKUP(TEXT(Tabla1[[#This Row],[Socio comercial]],"00000000"),'[1]Clientes PT'!$A:$E,4,0)</f>
        <v>PT/71</v>
      </c>
      <c r="D170" t="str">
        <f>+VLOOKUP(TEXT(Tabla1[[#This Row],[Socio comercial]],"00000000"),'[1]Clientes PT'!$A:$E,5,0)</f>
        <v>Santarém</v>
      </c>
      <c r="E170" s="1">
        <v>46710200</v>
      </c>
      <c r="F170" s="1" t="s">
        <v>356</v>
      </c>
      <c r="G170" s="1">
        <v>209213941</v>
      </c>
      <c r="H170" s="1" t="s">
        <v>361</v>
      </c>
      <c r="I170" s="2">
        <v>822.77</v>
      </c>
      <c r="J170" s="1" t="s">
        <v>40</v>
      </c>
      <c r="K170" s="2">
        <v>25000</v>
      </c>
      <c r="L170" s="1" t="s">
        <v>40</v>
      </c>
      <c r="M170" s="1" t="s">
        <v>41</v>
      </c>
      <c r="N170" s="2">
        <v>5811.36</v>
      </c>
      <c r="O170" s="2">
        <v>4346.3999999999996</v>
      </c>
      <c r="P170" s="1" t="s">
        <v>39</v>
      </c>
      <c r="Q170" s="2">
        <v>6059.33</v>
      </c>
      <c r="R170" s="3">
        <v>24.2</v>
      </c>
      <c r="S170" s="1" t="s">
        <v>362</v>
      </c>
      <c r="T170" s="1">
        <v>2</v>
      </c>
      <c r="U170" s="1" t="s">
        <v>57</v>
      </c>
      <c r="V170" s="1" t="b">
        <v>0</v>
      </c>
      <c r="W170" s="1" t="b">
        <v>0</v>
      </c>
      <c r="X170" s="1" t="b">
        <v>0</v>
      </c>
      <c r="Y170" s="1" t="b">
        <v>1</v>
      </c>
      <c r="Z170" s="1" t="b">
        <v>0</v>
      </c>
      <c r="AA170" s="1" t="s">
        <v>58</v>
      </c>
      <c r="AB170" s="2">
        <v>5054</v>
      </c>
      <c r="AC170" s="2">
        <v>646.66</v>
      </c>
      <c r="AD170" s="2">
        <v>0</v>
      </c>
      <c r="AE170" s="2">
        <v>110.7</v>
      </c>
      <c r="AF170" s="1">
        <v>1</v>
      </c>
      <c r="AG170" s="1"/>
      <c r="AH170" s="1" t="s">
        <v>55</v>
      </c>
      <c r="AI170" s="1">
        <v>1</v>
      </c>
      <c r="AJ170" s="1"/>
      <c r="AK170" s="2">
        <v>0</v>
      </c>
      <c r="AL170" s="2">
        <v>0</v>
      </c>
    </row>
    <row r="171" spans="1:38" x14ac:dyDescent="0.2">
      <c r="A171" t="str">
        <f>+VLOOKUP(TEXT(Tabla1[[#This Row],[Socio comercial]],"00000000"),'[1]Clientes PT'!$A:$G,7,0)</f>
        <v>Zona 2</v>
      </c>
      <c r="B171" t="str">
        <f>+VLOOKUP(TEXT(Tabla1[[#This Row],[Socio comercial]],"00000000"),'[1]Clientes PT'!$A:$G,6,0)</f>
        <v>Francisco Cavaco (STIHL)</v>
      </c>
      <c r="C171" t="str">
        <f>+VLOOKUP(TEXT(Tabla1[[#This Row],[Socio comercial]],"00000000"),'[1]Clientes PT'!$A:$E,4,0)</f>
        <v>PT/71</v>
      </c>
      <c r="D171" t="str">
        <f>+VLOOKUP(TEXT(Tabla1[[#This Row],[Socio comercial]],"00000000"),'[1]Clientes PT'!$A:$E,5,0)</f>
        <v>Santarém</v>
      </c>
      <c r="E171" s="1">
        <v>46710200</v>
      </c>
      <c r="F171" s="1" t="s">
        <v>356</v>
      </c>
      <c r="G171" s="1">
        <v>209313338</v>
      </c>
      <c r="H171" s="12">
        <v>45748</v>
      </c>
      <c r="I171" s="2">
        <v>1527.39</v>
      </c>
      <c r="J171" s="1" t="s">
        <v>40</v>
      </c>
      <c r="K171" s="2">
        <v>25000</v>
      </c>
      <c r="L171" s="1" t="s">
        <v>40</v>
      </c>
      <c r="M171" s="1" t="s">
        <v>41</v>
      </c>
      <c r="N171" s="2">
        <v>5811.36</v>
      </c>
      <c r="O171" s="2">
        <v>4346.3999999999996</v>
      </c>
      <c r="P171" s="1" t="s">
        <v>39</v>
      </c>
      <c r="Q171" s="2">
        <v>6059.33</v>
      </c>
      <c r="R171" s="3">
        <v>24.2</v>
      </c>
      <c r="S171" s="1" t="s">
        <v>363</v>
      </c>
      <c r="T171" s="1">
        <v>2</v>
      </c>
      <c r="U171" s="1" t="s">
        <v>57</v>
      </c>
      <c r="V171" s="1" t="b">
        <v>0</v>
      </c>
      <c r="W171" s="1" t="b">
        <v>0</v>
      </c>
      <c r="X171" s="1" t="b">
        <v>0</v>
      </c>
      <c r="Y171" s="1" t="b">
        <v>1</v>
      </c>
      <c r="Z171" s="1" t="b">
        <v>0</v>
      </c>
      <c r="AA171" s="1" t="s">
        <v>58</v>
      </c>
      <c r="AB171" s="2">
        <v>5054</v>
      </c>
      <c r="AC171" s="2">
        <v>646.66</v>
      </c>
      <c r="AD171" s="2">
        <v>0</v>
      </c>
      <c r="AE171" s="2">
        <v>110.7</v>
      </c>
      <c r="AF171" s="1">
        <v>1</v>
      </c>
      <c r="AG171" s="1"/>
      <c r="AH171" s="1" t="s">
        <v>55</v>
      </c>
      <c r="AI171" s="1">
        <v>1</v>
      </c>
      <c r="AJ171" s="1"/>
      <c r="AK171" s="2">
        <v>0</v>
      </c>
      <c r="AL171" s="2">
        <v>0</v>
      </c>
    </row>
    <row r="172" spans="1:38" x14ac:dyDescent="0.2">
      <c r="A172" t="str">
        <f>+VLOOKUP(TEXT(Tabla1[[#This Row],[Socio comercial]],"00000000"),'[1]Clientes PT'!$A:$G,7,0)</f>
        <v>Zona 2</v>
      </c>
      <c r="B172" t="str">
        <f>+VLOOKUP(TEXT(Tabla1[[#This Row],[Socio comercial]],"00000000"),'[1]Clientes PT'!$A:$G,6,0)</f>
        <v>Francisco Cavaco (STIHL)</v>
      </c>
      <c r="C172" t="str">
        <f>+VLOOKUP(TEXT(Tabla1[[#This Row],[Socio comercial]],"00000000"),'[1]Clientes PT'!$A:$E,4,0)</f>
        <v>PT/71</v>
      </c>
      <c r="D172" t="str">
        <f>+VLOOKUP(TEXT(Tabla1[[#This Row],[Socio comercial]],"00000000"),'[1]Clientes PT'!$A:$E,5,0)</f>
        <v>Santarém</v>
      </c>
      <c r="E172" s="1">
        <v>46710260</v>
      </c>
      <c r="F172" s="1" t="s">
        <v>364</v>
      </c>
      <c r="G172" s="1">
        <v>209312960</v>
      </c>
      <c r="H172" s="1" t="s">
        <v>365</v>
      </c>
      <c r="I172" s="2">
        <v>715.36</v>
      </c>
      <c r="J172" s="1" t="s">
        <v>40</v>
      </c>
      <c r="K172" s="2">
        <v>36000</v>
      </c>
      <c r="L172" s="1" t="s">
        <v>40</v>
      </c>
      <c r="M172" s="1" t="s">
        <v>41</v>
      </c>
      <c r="N172" s="2">
        <v>16312.88</v>
      </c>
      <c r="O172" s="2">
        <v>40813.26</v>
      </c>
      <c r="P172" s="1" t="s">
        <v>39</v>
      </c>
      <c r="Q172" s="2">
        <v>29107.47</v>
      </c>
      <c r="R172" s="3">
        <v>80.900000000000006</v>
      </c>
      <c r="S172" s="1" t="s">
        <v>366</v>
      </c>
      <c r="T172" s="1">
        <v>2</v>
      </c>
      <c r="U172" s="1" t="s">
        <v>57</v>
      </c>
      <c r="V172" s="1" t="b">
        <v>0</v>
      </c>
      <c r="W172" s="1" t="b">
        <v>0</v>
      </c>
      <c r="X172" s="1" t="b">
        <v>0</v>
      </c>
      <c r="Y172" s="1" t="b">
        <v>1</v>
      </c>
      <c r="Z172" s="1" t="b">
        <v>0</v>
      </c>
      <c r="AA172" s="1" t="s">
        <v>58</v>
      </c>
      <c r="AB172" s="2">
        <v>15569.09</v>
      </c>
      <c r="AC172" s="2">
        <v>743.79</v>
      </c>
      <c r="AD172" s="2">
        <v>0</v>
      </c>
      <c r="AE172" s="2">
        <v>0</v>
      </c>
      <c r="AF172" s="1">
        <v>1</v>
      </c>
      <c r="AG172" s="1"/>
      <c r="AH172" s="1" t="s">
        <v>55</v>
      </c>
      <c r="AI172" s="1">
        <v>1</v>
      </c>
      <c r="AJ172" s="1"/>
      <c r="AK172" s="2">
        <v>2480.33</v>
      </c>
      <c r="AL172" s="2">
        <v>0</v>
      </c>
    </row>
    <row r="173" spans="1:38" x14ac:dyDescent="0.2">
      <c r="A173" t="str">
        <f>+VLOOKUP(TEXT(Tabla1[[#This Row],[Socio comercial]],"00000000"),'[1]Clientes PT'!$A:$G,7,0)</f>
        <v>Zona 2</v>
      </c>
      <c r="B173" t="str">
        <f>+VLOOKUP(TEXT(Tabla1[[#This Row],[Socio comercial]],"00000000"),'[1]Clientes PT'!$A:$G,6,0)</f>
        <v>Francisco Cavaco (STIHL)</v>
      </c>
      <c r="C173" t="str">
        <f>+VLOOKUP(TEXT(Tabla1[[#This Row],[Socio comercial]],"00000000"),'[1]Clientes PT'!$A:$E,4,0)</f>
        <v>PT/71</v>
      </c>
      <c r="D173" t="str">
        <f>+VLOOKUP(TEXT(Tabla1[[#This Row],[Socio comercial]],"00000000"),'[1]Clientes PT'!$A:$E,5,0)</f>
        <v>Santarém</v>
      </c>
      <c r="E173" s="1">
        <v>46710320</v>
      </c>
      <c r="F173" s="1" t="s">
        <v>367</v>
      </c>
      <c r="G173" s="1">
        <v>209257922</v>
      </c>
      <c r="H173" s="1" t="s">
        <v>368</v>
      </c>
      <c r="I173" s="2">
        <v>12.37</v>
      </c>
      <c r="J173" s="1" t="s">
        <v>40</v>
      </c>
      <c r="K173" s="2">
        <v>13000</v>
      </c>
      <c r="L173" s="1" t="s">
        <v>40</v>
      </c>
      <c r="M173" s="1" t="s">
        <v>41</v>
      </c>
      <c r="N173" s="2">
        <v>-1677.88</v>
      </c>
      <c r="O173" s="2">
        <v>1248.19</v>
      </c>
      <c r="P173" s="1" t="s">
        <v>39</v>
      </c>
      <c r="Q173" s="2">
        <v>1874.35</v>
      </c>
      <c r="R173" s="3">
        <v>14.4</v>
      </c>
      <c r="S173" s="1" t="s">
        <v>369</v>
      </c>
      <c r="T173" s="1">
        <v>2</v>
      </c>
      <c r="U173" s="1"/>
      <c r="V173" s="1" t="b">
        <v>0</v>
      </c>
      <c r="W173" s="1" t="b">
        <v>0</v>
      </c>
      <c r="X173" s="1" t="b">
        <v>0</v>
      </c>
      <c r="Y173" s="1" t="b">
        <v>1</v>
      </c>
      <c r="Z173" s="1" t="b">
        <v>0</v>
      </c>
      <c r="AA173" s="1"/>
      <c r="AB173" s="2">
        <v>3216.92</v>
      </c>
      <c r="AC173" s="2">
        <v>1419.73</v>
      </c>
      <c r="AD173" s="2">
        <v>-65.52</v>
      </c>
      <c r="AE173" s="2">
        <v>-6249.01</v>
      </c>
      <c r="AF173" s="1">
        <v>1</v>
      </c>
      <c r="AG173" s="1"/>
      <c r="AH173" s="1" t="s">
        <v>55</v>
      </c>
      <c r="AI173" s="1">
        <v>1</v>
      </c>
      <c r="AJ173" s="1"/>
      <c r="AK173" s="2">
        <v>2927.17</v>
      </c>
      <c r="AL173" s="2">
        <v>0</v>
      </c>
    </row>
    <row r="174" spans="1:38" x14ac:dyDescent="0.2">
      <c r="A174" t="str">
        <f>+VLOOKUP(TEXT(Tabla1[[#This Row],[Socio comercial]],"00000000"),'[1]Clientes PT'!$A:$G,7,0)</f>
        <v>Zona 2</v>
      </c>
      <c r="B174" t="str">
        <f>+VLOOKUP(TEXT(Tabla1[[#This Row],[Socio comercial]],"00000000"),'[1]Clientes PT'!$A:$G,6,0)</f>
        <v>Francisco Cavaco (STIHL)</v>
      </c>
      <c r="C174" t="str">
        <f>+VLOOKUP(TEXT(Tabla1[[#This Row],[Socio comercial]],"00000000"),'[1]Clientes PT'!$A:$E,4,0)</f>
        <v>PT/71</v>
      </c>
      <c r="D174" t="str">
        <f>+VLOOKUP(TEXT(Tabla1[[#This Row],[Socio comercial]],"00000000"),'[1]Clientes PT'!$A:$E,5,0)</f>
        <v>Santarém</v>
      </c>
      <c r="E174" s="1">
        <v>46710340</v>
      </c>
      <c r="F174" s="1" t="s">
        <v>370</v>
      </c>
      <c r="G174" s="1">
        <v>209107037</v>
      </c>
      <c r="H174" s="1" t="s">
        <v>371</v>
      </c>
      <c r="I174" s="2">
        <v>555.36</v>
      </c>
      <c r="J174" s="1" t="s">
        <v>40</v>
      </c>
      <c r="K174" s="2">
        <v>3000</v>
      </c>
      <c r="L174" s="1" t="s">
        <v>40</v>
      </c>
      <c r="M174" s="1" t="s">
        <v>41</v>
      </c>
      <c r="N174" s="2">
        <v>1527.11</v>
      </c>
      <c r="O174" s="2">
        <v>810.37</v>
      </c>
      <c r="P174" s="1" t="s">
        <v>39</v>
      </c>
      <c r="Q174" s="2">
        <v>1527.78</v>
      </c>
      <c r="R174" s="3">
        <v>50.9</v>
      </c>
      <c r="S174" s="1" t="s">
        <v>372</v>
      </c>
      <c r="T174" s="1">
        <v>2</v>
      </c>
      <c r="U174" s="1" t="s">
        <v>53</v>
      </c>
      <c r="V174" s="1" t="b">
        <v>0</v>
      </c>
      <c r="W174" s="1" t="b">
        <v>0</v>
      </c>
      <c r="X174" s="1" t="b">
        <v>0</v>
      </c>
      <c r="Y174" s="1" t="b">
        <v>1</v>
      </c>
      <c r="Z174" s="1" t="b">
        <v>0</v>
      </c>
      <c r="AA174" s="1" t="s">
        <v>54</v>
      </c>
      <c r="AB174" s="2">
        <v>484.14</v>
      </c>
      <c r="AC174" s="2">
        <v>650.03</v>
      </c>
      <c r="AD174" s="2">
        <v>318.48</v>
      </c>
      <c r="AE174" s="2">
        <v>74.459999999999994</v>
      </c>
      <c r="AF174" s="1">
        <v>1</v>
      </c>
      <c r="AG174" s="1"/>
      <c r="AH174" s="1" t="s">
        <v>55</v>
      </c>
      <c r="AI174" s="1">
        <v>1</v>
      </c>
      <c r="AJ174" s="1"/>
      <c r="AK174" s="2">
        <v>0</v>
      </c>
      <c r="AL174" s="2">
        <v>0</v>
      </c>
    </row>
    <row r="175" spans="1:38" x14ac:dyDescent="0.2">
      <c r="A175" t="str">
        <f>+VLOOKUP(TEXT(Tabla1[[#This Row],[Socio comercial]],"00000000"),'[1]Clientes PT'!$A:$G,7,0)</f>
        <v>Zona 2</v>
      </c>
      <c r="B175" t="str">
        <f>+VLOOKUP(TEXT(Tabla1[[#This Row],[Socio comercial]],"00000000"),'[1]Clientes PT'!$A:$G,6,0)</f>
        <v>Francisco Cavaco (STIHL)</v>
      </c>
      <c r="C175" t="str">
        <f>+VLOOKUP(TEXT(Tabla1[[#This Row],[Socio comercial]],"00000000"),'[1]Clientes PT'!$A:$E,4,0)</f>
        <v>PT/71</v>
      </c>
      <c r="D175" t="str">
        <f>+VLOOKUP(TEXT(Tabla1[[#This Row],[Socio comercial]],"00000000"),'[1]Clientes PT'!$A:$E,5,0)</f>
        <v>Santarém</v>
      </c>
      <c r="E175" s="1">
        <v>46710380</v>
      </c>
      <c r="F175" s="1" t="s">
        <v>373</v>
      </c>
      <c r="G175" s="1">
        <v>209223279</v>
      </c>
      <c r="H175" s="1" t="s">
        <v>374</v>
      </c>
      <c r="I175" s="2">
        <v>534.12</v>
      </c>
      <c r="J175" s="1" t="s">
        <v>40</v>
      </c>
      <c r="K175" s="2">
        <v>27000</v>
      </c>
      <c r="L175" s="1" t="s">
        <v>40</v>
      </c>
      <c r="M175" s="1" t="s">
        <v>41</v>
      </c>
      <c r="N175" s="2">
        <v>22081.200000000001</v>
      </c>
      <c r="O175" s="2">
        <v>8913.4599999999991</v>
      </c>
      <c r="P175" s="1" t="s">
        <v>39</v>
      </c>
      <c r="Q175" s="2">
        <v>23178.04</v>
      </c>
      <c r="R175" s="3">
        <v>85.8</v>
      </c>
      <c r="S175" s="1" t="s">
        <v>375</v>
      </c>
      <c r="T175" s="1">
        <v>2</v>
      </c>
      <c r="U175" s="1"/>
      <c r="V175" s="1" t="b">
        <v>0</v>
      </c>
      <c r="W175" s="1" t="b">
        <v>0</v>
      </c>
      <c r="X175" s="1" t="b">
        <v>0</v>
      </c>
      <c r="Y175" s="1" t="b">
        <v>1</v>
      </c>
      <c r="Z175" s="1" t="b">
        <v>0</v>
      </c>
      <c r="AA175" s="1"/>
      <c r="AB175" s="2">
        <v>4886.3599999999997</v>
      </c>
      <c r="AC175" s="2">
        <v>5739.71</v>
      </c>
      <c r="AD175" s="2">
        <v>4441.57</v>
      </c>
      <c r="AE175" s="2">
        <v>7013.56</v>
      </c>
      <c r="AF175" s="1">
        <v>1</v>
      </c>
      <c r="AG175" s="1"/>
      <c r="AH175" s="1" t="s">
        <v>55</v>
      </c>
      <c r="AI175" s="1">
        <v>1</v>
      </c>
      <c r="AJ175" s="1"/>
      <c r="AK175" s="2">
        <v>1018.34</v>
      </c>
      <c r="AL175" s="2">
        <v>0</v>
      </c>
    </row>
    <row r="176" spans="1:38" x14ac:dyDescent="0.2">
      <c r="A176" t="str">
        <f>+VLOOKUP(TEXT(Tabla1[[#This Row],[Socio comercial]],"00000000"),'[1]Clientes PT'!$A:$G,7,0)</f>
        <v>Zona 2</v>
      </c>
      <c r="B176" t="str">
        <f>+VLOOKUP(TEXT(Tabla1[[#This Row],[Socio comercial]],"00000000"),'[1]Clientes PT'!$A:$G,6,0)</f>
        <v>Francisco Cavaco (STIHL)</v>
      </c>
      <c r="C176" t="str">
        <f>+VLOOKUP(TEXT(Tabla1[[#This Row],[Socio comercial]],"00000000"),'[1]Clientes PT'!$A:$E,4,0)</f>
        <v>PT/71</v>
      </c>
      <c r="D176" t="str">
        <f>+VLOOKUP(TEXT(Tabla1[[#This Row],[Socio comercial]],"00000000"),'[1]Clientes PT'!$A:$E,5,0)</f>
        <v>Santarém</v>
      </c>
      <c r="E176" s="1">
        <v>46710380</v>
      </c>
      <c r="F176" s="1" t="s">
        <v>373</v>
      </c>
      <c r="G176" s="1">
        <v>209238722</v>
      </c>
      <c r="H176" s="1" t="s">
        <v>376</v>
      </c>
      <c r="I176" s="2">
        <v>35.44</v>
      </c>
      <c r="J176" s="1" t="s">
        <v>40</v>
      </c>
      <c r="K176" s="2">
        <v>27000</v>
      </c>
      <c r="L176" s="1" t="s">
        <v>40</v>
      </c>
      <c r="M176" s="1" t="s">
        <v>41</v>
      </c>
      <c r="N176" s="2">
        <v>22081.200000000001</v>
      </c>
      <c r="O176" s="2">
        <v>8913.4599999999991</v>
      </c>
      <c r="P176" s="1" t="s">
        <v>39</v>
      </c>
      <c r="Q176" s="2">
        <v>23178.04</v>
      </c>
      <c r="R176" s="3">
        <v>85.8</v>
      </c>
      <c r="S176" s="1" t="s">
        <v>377</v>
      </c>
      <c r="T176" s="1">
        <v>2</v>
      </c>
      <c r="U176" s="1"/>
      <c r="V176" s="1" t="b">
        <v>0</v>
      </c>
      <c r="W176" s="1" t="b">
        <v>0</v>
      </c>
      <c r="X176" s="1" t="b">
        <v>0</v>
      </c>
      <c r="Y176" s="1" t="b">
        <v>1</v>
      </c>
      <c r="Z176" s="1" t="b">
        <v>0</v>
      </c>
      <c r="AA176" s="1"/>
      <c r="AB176" s="2">
        <v>4886.3599999999997</v>
      </c>
      <c r="AC176" s="2">
        <v>5739.71</v>
      </c>
      <c r="AD176" s="2">
        <v>4441.57</v>
      </c>
      <c r="AE176" s="2">
        <v>7013.56</v>
      </c>
      <c r="AF176" s="1">
        <v>1</v>
      </c>
      <c r="AG176" s="1"/>
      <c r="AH176" s="1" t="s">
        <v>55</v>
      </c>
      <c r="AI176" s="1">
        <v>1</v>
      </c>
      <c r="AJ176" s="1"/>
      <c r="AK176" s="2">
        <v>1018.34</v>
      </c>
      <c r="AL176" s="2">
        <v>0</v>
      </c>
    </row>
    <row r="177" spans="1:38" x14ac:dyDescent="0.2">
      <c r="A177" t="str">
        <f>+VLOOKUP(TEXT(Tabla1[[#This Row],[Socio comercial]],"00000000"),'[1]Clientes PT'!$A:$G,7,0)</f>
        <v>Zona 2</v>
      </c>
      <c r="B177" t="str">
        <f>+VLOOKUP(TEXT(Tabla1[[#This Row],[Socio comercial]],"00000000"),'[1]Clientes PT'!$A:$G,6,0)</f>
        <v>Francisco Cavaco (STIHL)</v>
      </c>
      <c r="C177" t="str">
        <f>+VLOOKUP(TEXT(Tabla1[[#This Row],[Socio comercial]],"00000000"),'[1]Clientes PT'!$A:$E,4,0)</f>
        <v>PT/71</v>
      </c>
      <c r="D177" t="str">
        <f>+VLOOKUP(TEXT(Tabla1[[#This Row],[Socio comercial]],"00000000"),'[1]Clientes PT'!$A:$E,5,0)</f>
        <v>Santarém</v>
      </c>
      <c r="E177" s="1">
        <v>46710410</v>
      </c>
      <c r="F177" s="1" t="s">
        <v>378</v>
      </c>
      <c r="G177" s="1">
        <v>209224198</v>
      </c>
      <c r="H177" s="1" t="s">
        <v>379</v>
      </c>
      <c r="I177" s="2">
        <v>3125.02</v>
      </c>
      <c r="J177" s="1" t="s">
        <v>40</v>
      </c>
      <c r="K177" s="2">
        <v>25000</v>
      </c>
      <c r="L177" s="1" t="s">
        <v>40</v>
      </c>
      <c r="M177" s="1" t="s">
        <v>41</v>
      </c>
      <c r="N177" s="2">
        <v>34227.57</v>
      </c>
      <c r="O177" s="2">
        <v>17730.91</v>
      </c>
      <c r="P177" s="1" t="s">
        <v>39</v>
      </c>
      <c r="Q177" s="2">
        <v>37702.89</v>
      </c>
      <c r="R177" s="3">
        <v>150.80000000000001</v>
      </c>
      <c r="S177" s="1" t="s">
        <v>380</v>
      </c>
      <c r="T177" s="1">
        <v>2</v>
      </c>
      <c r="U177" s="1" t="s">
        <v>53</v>
      </c>
      <c r="V177" s="1" t="b">
        <v>1</v>
      </c>
      <c r="W177" s="1" t="b">
        <v>0</v>
      </c>
      <c r="X177" s="1" t="b">
        <v>0</v>
      </c>
      <c r="Y177" s="1" t="b">
        <v>1</v>
      </c>
      <c r="Z177" s="1" t="b">
        <v>0</v>
      </c>
      <c r="AA177" s="1" t="s">
        <v>54</v>
      </c>
      <c r="AB177" s="2">
        <v>11630.52</v>
      </c>
      <c r="AC177" s="2">
        <v>13870.95</v>
      </c>
      <c r="AD177" s="2">
        <v>12075.74</v>
      </c>
      <c r="AE177" s="2">
        <v>-3349.64</v>
      </c>
      <c r="AF177" s="1">
        <v>1</v>
      </c>
      <c r="AG177" s="1"/>
      <c r="AH177" s="1" t="s">
        <v>50</v>
      </c>
      <c r="AI177" s="1">
        <v>1</v>
      </c>
      <c r="AJ177" s="1"/>
      <c r="AK177" s="2">
        <v>1195.1600000000001</v>
      </c>
      <c r="AL177" s="2">
        <v>0</v>
      </c>
    </row>
    <row r="178" spans="1:38" x14ac:dyDescent="0.2">
      <c r="A178" t="str">
        <f>+VLOOKUP(TEXT(Tabla1[[#This Row],[Socio comercial]],"00000000"),'[1]Clientes PT'!$A:$G,7,0)</f>
        <v>Zona 2</v>
      </c>
      <c r="B178" t="str">
        <f>+VLOOKUP(TEXT(Tabla1[[#This Row],[Socio comercial]],"00000000"),'[1]Clientes PT'!$A:$G,6,0)</f>
        <v>Francisco Cavaco (STIHL)</v>
      </c>
      <c r="C178" t="str">
        <f>+VLOOKUP(TEXT(Tabla1[[#This Row],[Socio comercial]],"00000000"),'[1]Clientes PT'!$A:$E,4,0)</f>
        <v>PT/71</v>
      </c>
      <c r="D178" t="str">
        <f>+VLOOKUP(TEXT(Tabla1[[#This Row],[Socio comercial]],"00000000"),'[1]Clientes PT'!$A:$E,5,0)</f>
        <v>Santarém</v>
      </c>
      <c r="E178" s="1">
        <v>46710410</v>
      </c>
      <c r="F178" s="1" t="s">
        <v>378</v>
      </c>
      <c r="G178" s="1">
        <v>209312900</v>
      </c>
      <c r="H178" s="1" t="s">
        <v>381</v>
      </c>
      <c r="I178" s="2">
        <v>1552.69</v>
      </c>
      <c r="J178" s="1" t="s">
        <v>40</v>
      </c>
      <c r="K178" s="2">
        <v>25000</v>
      </c>
      <c r="L178" s="1" t="s">
        <v>40</v>
      </c>
      <c r="M178" s="1" t="s">
        <v>41</v>
      </c>
      <c r="N178" s="2">
        <v>34227.57</v>
      </c>
      <c r="O178" s="2">
        <v>17730.91</v>
      </c>
      <c r="P178" s="1" t="s">
        <v>39</v>
      </c>
      <c r="Q178" s="2">
        <v>37702.89</v>
      </c>
      <c r="R178" s="3">
        <v>150.80000000000001</v>
      </c>
      <c r="S178" s="1" t="s">
        <v>382</v>
      </c>
      <c r="T178" s="1">
        <v>2</v>
      </c>
      <c r="U178" s="1" t="s">
        <v>57</v>
      </c>
      <c r="V178" s="1" t="b">
        <v>1</v>
      </c>
      <c r="W178" s="1" t="b">
        <v>0</v>
      </c>
      <c r="X178" s="1" t="b">
        <v>0</v>
      </c>
      <c r="Y178" s="1" t="b">
        <v>1</v>
      </c>
      <c r="Z178" s="1" t="b">
        <v>0</v>
      </c>
      <c r="AA178" s="1" t="s">
        <v>58</v>
      </c>
      <c r="AB178" s="2">
        <v>11630.52</v>
      </c>
      <c r="AC178" s="2">
        <v>13870.95</v>
      </c>
      <c r="AD178" s="2">
        <v>12075.74</v>
      </c>
      <c r="AE178" s="2">
        <v>-3349.64</v>
      </c>
      <c r="AF178" s="1">
        <v>1</v>
      </c>
      <c r="AG178" s="1"/>
      <c r="AH178" s="1" t="s">
        <v>55</v>
      </c>
      <c r="AI178" s="1">
        <v>1</v>
      </c>
      <c r="AJ178" s="1"/>
      <c r="AK178" s="2">
        <v>1195.1600000000001</v>
      </c>
      <c r="AL178" s="2">
        <v>0</v>
      </c>
    </row>
    <row r="179" spans="1:38" x14ac:dyDescent="0.2">
      <c r="A179" t="str">
        <f>+VLOOKUP(TEXT(Tabla1[[#This Row],[Socio comercial]],"00000000"),'[1]Clientes PT'!$A:$G,7,0)</f>
        <v>Zona 2</v>
      </c>
      <c r="B179" t="str">
        <f>+VLOOKUP(TEXT(Tabla1[[#This Row],[Socio comercial]],"00000000"),'[1]Clientes PT'!$A:$G,6,0)</f>
        <v>Francisco Cavaco (STIHL)</v>
      </c>
      <c r="C179" t="str">
        <f>+VLOOKUP(TEXT(Tabla1[[#This Row],[Socio comercial]],"00000000"),'[1]Clientes PT'!$A:$E,4,0)</f>
        <v>PT/71</v>
      </c>
      <c r="D179" t="str">
        <f>+VLOOKUP(TEXT(Tabla1[[#This Row],[Socio comercial]],"00000000"),'[1]Clientes PT'!$A:$E,5,0)</f>
        <v>Santarém</v>
      </c>
      <c r="E179" s="1">
        <v>46710450</v>
      </c>
      <c r="F179" s="1" t="s">
        <v>383</v>
      </c>
      <c r="G179" s="1">
        <v>209265254</v>
      </c>
      <c r="H179" s="1" t="s">
        <v>384</v>
      </c>
      <c r="I179" s="2">
        <v>12.76</v>
      </c>
      <c r="J179" s="1" t="s">
        <v>40</v>
      </c>
      <c r="K179" s="2">
        <v>39000</v>
      </c>
      <c r="L179" s="1" t="s">
        <v>40</v>
      </c>
      <c r="M179" s="1" t="s">
        <v>41</v>
      </c>
      <c r="N179" s="2">
        <v>13510.77</v>
      </c>
      <c r="O179" s="2">
        <v>14246.05</v>
      </c>
      <c r="P179" s="1" t="s">
        <v>39</v>
      </c>
      <c r="Q179" s="2">
        <v>14143.17</v>
      </c>
      <c r="R179" s="3">
        <v>36.299999999999997</v>
      </c>
      <c r="S179" s="1" t="s">
        <v>385</v>
      </c>
      <c r="T179" s="1">
        <v>2</v>
      </c>
      <c r="U179" s="1"/>
      <c r="V179" s="1" t="b">
        <v>0</v>
      </c>
      <c r="W179" s="1" t="b">
        <v>0</v>
      </c>
      <c r="X179" s="1" t="b">
        <v>0</v>
      </c>
      <c r="Y179" s="1" t="b">
        <v>1</v>
      </c>
      <c r="Z179" s="1" t="b">
        <v>0</v>
      </c>
      <c r="AA179" s="1"/>
      <c r="AB179" s="2">
        <v>13065.6</v>
      </c>
      <c r="AC179" s="2">
        <v>183.92</v>
      </c>
      <c r="AD179" s="2">
        <v>0</v>
      </c>
      <c r="AE179" s="2">
        <v>261.25</v>
      </c>
      <c r="AF179" s="1">
        <v>1</v>
      </c>
      <c r="AG179" s="1"/>
      <c r="AH179" s="1" t="s">
        <v>55</v>
      </c>
      <c r="AI179" s="1">
        <v>1</v>
      </c>
      <c r="AJ179" s="1"/>
      <c r="AK179" s="2">
        <v>222.57</v>
      </c>
      <c r="AL179" s="2">
        <v>0</v>
      </c>
    </row>
    <row r="180" spans="1:38" x14ac:dyDescent="0.2">
      <c r="A180" t="str">
        <f>+VLOOKUP(TEXT(Tabla1[[#This Row],[Socio comercial]],"00000000"),'[1]Clientes PT'!$A:$G,7,0)</f>
        <v>Zona 2</v>
      </c>
      <c r="B180" t="str">
        <f>+VLOOKUP(TEXT(Tabla1[[#This Row],[Socio comercial]],"00000000"),'[1]Clientes PT'!$A:$G,6,0)</f>
        <v>Francisco Cavaco (STIHL)</v>
      </c>
      <c r="C180" t="str">
        <f>+VLOOKUP(TEXT(Tabla1[[#This Row],[Socio comercial]],"00000000"),'[1]Clientes PT'!$A:$E,4,0)</f>
        <v>PT/71</v>
      </c>
      <c r="D180" t="str">
        <f>+VLOOKUP(TEXT(Tabla1[[#This Row],[Socio comercial]],"00000000"),'[1]Clientes PT'!$A:$E,5,0)</f>
        <v>Santarém</v>
      </c>
      <c r="E180" s="1">
        <v>46710450</v>
      </c>
      <c r="F180" s="1" t="s">
        <v>383</v>
      </c>
      <c r="G180" s="1">
        <v>209199556</v>
      </c>
      <c r="H180" s="1" t="s">
        <v>386</v>
      </c>
      <c r="I180" s="2">
        <v>1496.96</v>
      </c>
      <c r="J180" s="1" t="s">
        <v>40</v>
      </c>
      <c r="K180" s="2">
        <v>39000</v>
      </c>
      <c r="L180" s="1" t="s">
        <v>40</v>
      </c>
      <c r="M180" s="1" t="s">
        <v>41</v>
      </c>
      <c r="N180" s="2">
        <v>13510.77</v>
      </c>
      <c r="O180" s="2">
        <v>14246.05</v>
      </c>
      <c r="P180" s="1" t="s">
        <v>39</v>
      </c>
      <c r="Q180" s="2">
        <v>14143.17</v>
      </c>
      <c r="R180" s="3">
        <v>36.299999999999997</v>
      </c>
      <c r="S180" s="1" t="s">
        <v>387</v>
      </c>
      <c r="T180" s="1">
        <v>2</v>
      </c>
      <c r="U180" s="1" t="s">
        <v>57</v>
      </c>
      <c r="V180" s="1" t="b">
        <v>0</v>
      </c>
      <c r="W180" s="1" t="b">
        <v>0</v>
      </c>
      <c r="X180" s="1" t="b">
        <v>0</v>
      </c>
      <c r="Y180" s="1" t="b">
        <v>1</v>
      </c>
      <c r="Z180" s="1" t="b">
        <v>0</v>
      </c>
      <c r="AA180" s="1" t="s">
        <v>58</v>
      </c>
      <c r="AB180" s="2">
        <v>13065.6</v>
      </c>
      <c r="AC180" s="2">
        <v>183.92</v>
      </c>
      <c r="AD180" s="2">
        <v>0</v>
      </c>
      <c r="AE180" s="2">
        <v>261.25</v>
      </c>
      <c r="AF180" s="1">
        <v>1</v>
      </c>
      <c r="AG180" s="1"/>
      <c r="AH180" s="1" t="s">
        <v>50</v>
      </c>
      <c r="AI180" s="1">
        <v>1</v>
      </c>
      <c r="AJ180" s="1"/>
      <c r="AK180" s="2">
        <v>222.57</v>
      </c>
      <c r="AL180" s="2">
        <v>0</v>
      </c>
    </row>
    <row r="181" spans="1:38" x14ac:dyDescent="0.2">
      <c r="A181" t="str">
        <f>+VLOOKUP(TEXT(Tabla1[[#This Row],[Socio comercial]],"00000000"),'[1]Clientes PT'!$A:$G,7,0)</f>
        <v>Zona 2</v>
      </c>
      <c r="B181" t="str">
        <f>+VLOOKUP(TEXT(Tabla1[[#This Row],[Socio comercial]],"00000000"),'[1]Clientes PT'!$A:$G,6,0)</f>
        <v>Francisco Cavaco (STIHL)</v>
      </c>
      <c r="C181" t="str">
        <f>+VLOOKUP(TEXT(Tabla1[[#This Row],[Socio comercial]],"00000000"),'[1]Clientes PT'!$A:$E,4,0)</f>
        <v>PT/71</v>
      </c>
      <c r="D181" t="str">
        <f>+VLOOKUP(TEXT(Tabla1[[#This Row],[Socio comercial]],"00000000"),'[1]Clientes PT'!$A:$E,5,0)</f>
        <v>Santarém</v>
      </c>
      <c r="E181" s="1">
        <v>46710470</v>
      </c>
      <c r="F181" s="1" t="s">
        <v>388</v>
      </c>
      <c r="G181" s="1">
        <v>209313206</v>
      </c>
      <c r="H181" s="11">
        <v>45802</v>
      </c>
      <c r="I181" s="2">
        <v>758.56</v>
      </c>
      <c r="J181" s="1" t="s">
        <v>40</v>
      </c>
      <c r="K181" s="2">
        <v>8000</v>
      </c>
      <c r="L181" s="1" t="s">
        <v>40</v>
      </c>
      <c r="M181" s="1" t="s">
        <v>41</v>
      </c>
      <c r="N181" s="2">
        <v>8077.65</v>
      </c>
      <c r="O181" s="2">
        <v>1424.44</v>
      </c>
      <c r="P181" s="1" t="s">
        <v>39</v>
      </c>
      <c r="Q181" s="2">
        <v>8710.1</v>
      </c>
      <c r="R181" s="3">
        <v>108.9</v>
      </c>
      <c r="S181" s="1" t="s">
        <v>389</v>
      </c>
      <c r="T181" s="1">
        <v>2</v>
      </c>
      <c r="U181" s="1" t="s">
        <v>57</v>
      </c>
      <c r="V181" s="1" t="b">
        <v>1</v>
      </c>
      <c r="W181" s="1" t="b">
        <v>0</v>
      </c>
      <c r="X181" s="1" t="b">
        <v>0</v>
      </c>
      <c r="Y181" s="1" t="b">
        <v>1</v>
      </c>
      <c r="Z181" s="1" t="b">
        <v>0</v>
      </c>
      <c r="AA181" s="1" t="s">
        <v>58</v>
      </c>
      <c r="AB181" s="2">
        <v>7897.53</v>
      </c>
      <c r="AC181" s="2">
        <v>69.42</v>
      </c>
      <c r="AD181" s="2">
        <v>0</v>
      </c>
      <c r="AE181" s="2">
        <v>110.7</v>
      </c>
      <c r="AF181" s="1">
        <v>1</v>
      </c>
      <c r="AG181" s="1"/>
      <c r="AH181" s="1" t="s">
        <v>55</v>
      </c>
      <c r="AI181" s="1">
        <v>1</v>
      </c>
      <c r="AJ181" s="1"/>
      <c r="AK181" s="2">
        <v>398.75</v>
      </c>
      <c r="AL181" s="2">
        <v>0</v>
      </c>
    </row>
    <row r="182" spans="1:38" x14ac:dyDescent="0.2">
      <c r="A182" t="str">
        <f>+VLOOKUP(TEXT(Tabla1[[#This Row],[Socio comercial]],"00000000"),'[1]Clientes PT'!$A:$G,7,0)</f>
        <v>Zona 2</v>
      </c>
      <c r="B182" t="str">
        <f>+VLOOKUP(TEXT(Tabla1[[#This Row],[Socio comercial]],"00000000"),'[1]Clientes PT'!$A:$G,6,0)</f>
        <v>Francisco Cavaco (STIHL)</v>
      </c>
      <c r="C182" t="str">
        <f>+VLOOKUP(TEXT(Tabla1[[#This Row],[Socio comercial]],"00000000"),'[1]Clientes PT'!$A:$E,4,0)</f>
        <v>PT/71</v>
      </c>
      <c r="D182" t="str">
        <f>+VLOOKUP(TEXT(Tabla1[[#This Row],[Socio comercial]],"00000000"),'[1]Clientes PT'!$A:$E,5,0)</f>
        <v>Santarém</v>
      </c>
      <c r="E182" s="1">
        <v>46710490</v>
      </c>
      <c r="F182" s="1" t="s">
        <v>390</v>
      </c>
      <c r="G182" s="1">
        <v>209197423</v>
      </c>
      <c r="H182" s="1" t="s">
        <v>391</v>
      </c>
      <c r="I182" s="2">
        <v>8.82</v>
      </c>
      <c r="J182" s="1" t="s">
        <v>40</v>
      </c>
      <c r="K182" s="2">
        <v>35000</v>
      </c>
      <c r="L182" s="1" t="s">
        <v>40</v>
      </c>
      <c r="M182" s="1" t="s">
        <v>41</v>
      </c>
      <c r="N182" s="2">
        <v>36654.82</v>
      </c>
      <c r="O182" s="2">
        <v>3251.32</v>
      </c>
      <c r="P182" s="1" t="s">
        <v>39</v>
      </c>
      <c r="Q182" s="2">
        <v>36548.730000000003</v>
      </c>
      <c r="R182" s="3">
        <v>104.4</v>
      </c>
      <c r="S182" s="1" t="s">
        <v>392</v>
      </c>
      <c r="T182" s="1">
        <v>2</v>
      </c>
      <c r="U182" s="1"/>
      <c r="V182" s="1" t="b">
        <v>1</v>
      </c>
      <c r="W182" s="1" t="b">
        <v>0</v>
      </c>
      <c r="X182" s="1" t="b">
        <v>0</v>
      </c>
      <c r="Y182" s="1" t="b">
        <v>1</v>
      </c>
      <c r="Z182" s="1" t="b">
        <v>0</v>
      </c>
      <c r="AA182" s="1"/>
      <c r="AB182" s="2">
        <v>15282.72</v>
      </c>
      <c r="AC182" s="2">
        <v>9634.85</v>
      </c>
      <c r="AD182" s="2">
        <v>6506.47</v>
      </c>
      <c r="AE182" s="2">
        <v>5230.78</v>
      </c>
      <c r="AF182" s="1">
        <v>1</v>
      </c>
      <c r="AG182" s="1"/>
      <c r="AH182" s="1" t="s">
        <v>50</v>
      </c>
      <c r="AI182" s="1">
        <v>1</v>
      </c>
      <c r="AJ182" s="1"/>
      <c r="AK182" s="2">
        <v>0</v>
      </c>
      <c r="AL182" s="2">
        <v>0</v>
      </c>
    </row>
    <row r="183" spans="1:38" x14ac:dyDescent="0.2">
      <c r="A183" t="str">
        <f>+VLOOKUP(TEXT(Tabla1[[#This Row],[Socio comercial]],"00000000"),'[1]Clientes PT'!$A:$G,7,0)</f>
        <v>Zona 2</v>
      </c>
      <c r="B183" t="str">
        <f>+VLOOKUP(TEXT(Tabla1[[#This Row],[Socio comercial]],"00000000"),'[1]Clientes PT'!$A:$G,6,0)</f>
        <v>Francisco Cavaco (STIHL)</v>
      </c>
      <c r="C183" t="str">
        <f>+VLOOKUP(TEXT(Tabla1[[#This Row],[Socio comercial]],"00000000"),'[1]Clientes PT'!$A:$E,4,0)</f>
        <v>PT/71</v>
      </c>
      <c r="D183" t="str">
        <f>+VLOOKUP(TEXT(Tabla1[[#This Row],[Socio comercial]],"00000000"),'[1]Clientes PT'!$A:$E,5,0)</f>
        <v>Santarém</v>
      </c>
      <c r="E183" s="1">
        <v>46710500</v>
      </c>
      <c r="F183" s="1" t="s">
        <v>393</v>
      </c>
      <c r="G183" s="1">
        <v>209184176</v>
      </c>
      <c r="H183" s="1">
        <v>1121</v>
      </c>
      <c r="I183" s="2">
        <v>2521.15</v>
      </c>
      <c r="J183" s="1" t="s">
        <v>40</v>
      </c>
      <c r="K183" s="2">
        <v>42000</v>
      </c>
      <c r="L183" s="1" t="s">
        <v>40</v>
      </c>
      <c r="M183" s="1" t="s">
        <v>41</v>
      </c>
      <c r="N183" s="2">
        <v>26945.03</v>
      </c>
      <c r="O183" s="2">
        <v>13637.73</v>
      </c>
      <c r="P183" s="1" t="s">
        <v>39</v>
      </c>
      <c r="Q183" s="2">
        <v>28898.85</v>
      </c>
      <c r="R183" s="3">
        <v>68.8</v>
      </c>
      <c r="S183" s="1" t="s">
        <v>394</v>
      </c>
      <c r="T183" s="1">
        <v>2</v>
      </c>
      <c r="U183" s="1" t="s">
        <v>57</v>
      </c>
      <c r="V183" s="1" t="b">
        <v>0</v>
      </c>
      <c r="W183" s="1" t="b">
        <v>0</v>
      </c>
      <c r="X183" s="1" t="b">
        <v>0</v>
      </c>
      <c r="Y183" s="1" t="b">
        <v>1</v>
      </c>
      <c r="Z183" s="1" t="b">
        <v>0</v>
      </c>
      <c r="AA183" s="1" t="s">
        <v>58</v>
      </c>
      <c r="AB183" s="2">
        <v>25529.65</v>
      </c>
      <c r="AC183" s="2">
        <v>184.08</v>
      </c>
      <c r="AD183" s="2">
        <v>1119.2</v>
      </c>
      <c r="AE183" s="2">
        <v>112.1</v>
      </c>
      <c r="AF183" s="1">
        <v>1</v>
      </c>
      <c r="AG183" s="1"/>
      <c r="AH183" s="1" t="s">
        <v>55</v>
      </c>
      <c r="AI183" s="1">
        <v>1</v>
      </c>
      <c r="AJ183" s="1"/>
      <c r="AK183" s="2">
        <v>0</v>
      </c>
      <c r="AL183" s="2">
        <v>0</v>
      </c>
    </row>
    <row r="184" spans="1:38" x14ac:dyDescent="0.2">
      <c r="A184" t="str">
        <f>+VLOOKUP(TEXT(Tabla1[[#This Row],[Socio comercial]],"00000000"),'[1]Clientes PT'!$A:$G,7,0)</f>
        <v>Zona 2</v>
      </c>
      <c r="B184" t="str">
        <f>+VLOOKUP(TEXT(Tabla1[[#This Row],[Socio comercial]],"00000000"),'[1]Clientes PT'!$A:$G,6,0)</f>
        <v>Francisco Cavaco (STIHL)</v>
      </c>
      <c r="C184" t="str">
        <f>+VLOOKUP(TEXT(Tabla1[[#This Row],[Socio comercial]],"00000000"),'[1]Clientes PT'!$A:$E,4,0)</f>
        <v>PT/71</v>
      </c>
      <c r="D184" t="str">
        <f>+VLOOKUP(TEXT(Tabla1[[#This Row],[Socio comercial]],"00000000"),'[1]Clientes PT'!$A:$E,5,0)</f>
        <v>Santarém</v>
      </c>
      <c r="E184" s="1">
        <v>46710540</v>
      </c>
      <c r="F184" s="1" t="s">
        <v>395</v>
      </c>
      <c r="G184" s="1">
        <v>209129368</v>
      </c>
      <c r="H184" s="1" t="s">
        <v>396</v>
      </c>
      <c r="I184" s="2">
        <v>638.57000000000005</v>
      </c>
      <c r="J184" s="1" t="s">
        <v>40</v>
      </c>
      <c r="K184" s="2">
        <v>20000</v>
      </c>
      <c r="L184" s="1" t="s">
        <v>40</v>
      </c>
      <c r="M184" s="1" t="s">
        <v>41</v>
      </c>
      <c r="N184" s="2">
        <v>9979.64</v>
      </c>
      <c r="O184" s="2">
        <v>8460.33</v>
      </c>
      <c r="P184" s="1" t="s">
        <v>39</v>
      </c>
      <c r="Q184" s="2">
        <v>10053.43</v>
      </c>
      <c r="R184" s="3">
        <v>50.3</v>
      </c>
      <c r="S184" s="1" t="s">
        <v>397</v>
      </c>
      <c r="T184" s="1"/>
      <c r="U184" s="1" t="s">
        <v>57</v>
      </c>
      <c r="V184" s="1" t="b">
        <v>0</v>
      </c>
      <c r="W184" s="1" t="b">
        <v>0</v>
      </c>
      <c r="X184" s="1" t="b">
        <v>0</v>
      </c>
      <c r="Y184" s="1" t="b">
        <v>1</v>
      </c>
      <c r="Z184" s="1" t="b">
        <v>0</v>
      </c>
      <c r="AA184" s="1" t="s">
        <v>58</v>
      </c>
      <c r="AB184" s="2">
        <v>7624.59</v>
      </c>
      <c r="AC184" s="2">
        <v>813.96</v>
      </c>
      <c r="AD184" s="2">
        <v>0</v>
      </c>
      <c r="AE184" s="2">
        <v>1541.09</v>
      </c>
      <c r="AF184" s="1">
        <v>0</v>
      </c>
      <c r="AG184" s="1"/>
      <c r="AH184" s="1" t="s">
        <v>55</v>
      </c>
      <c r="AI184" s="1">
        <v>1</v>
      </c>
      <c r="AJ184" s="1"/>
      <c r="AK184" s="2">
        <v>73.790000000000006</v>
      </c>
      <c r="AL184" s="2">
        <v>0</v>
      </c>
    </row>
    <row r="185" spans="1:38" x14ac:dyDescent="0.2">
      <c r="A185" t="str">
        <f>+VLOOKUP(TEXT(Tabla1[[#This Row],[Socio comercial]],"00000000"),'[1]Clientes PT'!$A:$G,7,0)</f>
        <v>Zona 2</v>
      </c>
      <c r="B185" t="str">
        <f>+VLOOKUP(TEXT(Tabla1[[#This Row],[Socio comercial]],"00000000"),'[1]Clientes PT'!$A:$G,6,0)</f>
        <v>Francisco Cavaco (STIHL)</v>
      </c>
      <c r="C185" t="str">
        <f>+VLOOKUP(TEXT(Tabla1[[#This Row],[Socio comercial]],"00000000"),'[1]Clientes PT'!$A:$E,4,0)</f>
        <v>PT/71</v>
      </c>
      <c r="D185" t="str">
        <f>+VLOOKUP(TEXT(Tabla1[[#This Row],[Socio comercial]],"00000000"),'[1]Clientes PT'!$A:$E,5,0)</f>
        <v>Santarém</v>
      </c>
      <c r="E185" s="1">
        <v>46710540</v>
      </c>
      <c r="F185" s="1" t="s">
        <v>395</v>
      </c>
      <c r="G185" s="1">
        <v>209191818</v>
      </c>
      <c r="H185" s="1" t="s">
        <v>398</v>
      </c>
      <c r="I185" s="2">
        <v>492.67</v>
      </c>
      <c r="J185" s="1" t="s">
        <v>40</v>
      </c>
      <c r="K185" s="2">
        <v>20000</v>
      </c>
      <c r="L185" s="1" t="s">
        <v>40</v>
      </c>
      <c r="M185" s="1" t="s">
        <v>41</v>
      </c>
      <c r="N185" s="2">
        <v>9979.64</v>
      </c>
      <c r="O185" s="2">
        <v>8460.33</v>
      </c>
      <c r="P185" s="1" t="s">
        <v>39</v>
      </c>
      <c r="Q185" s="2">
        <v>10053.43</v>
      </c>
      <c r="R185" s="3">
        <v>50.3</v>
      </c>
      <c r="S185" s="1" t="s">
        <v>399</v>
      </c>
      <c r="T185" s="1"/>
      <c r="U185" s="1" t="s">
        <v>57</v>
      </c>
      <c r="V185" s="1" t="b">
        <v>0</v>
      </c>
      <c r="W185" s="1" t="b">
        <v>0</v>
      </c>
      <c r="X185" s="1" t="b">
        <v>0</v>
      </c>
      <c r="Y185" s="1" t="b">
        <v>1</v>
      </c>
      <c r="Z185" s="1" t="b">
        <v>0</v>
      </c>
      <c r="AA185" s="1" t="s">
        <v>58</v>
      </c>
      <c r="AB185" s="2">
        <v>7624.59</v>
      </c>
      <c r="AC185" s="2">
        <v>813.96</v>
      </c>
      <c r="AD185" s="2">
        <v>0</v>
      </c>
      <c r="AE185" s="2">
        <v>1541.09</v>
      </c>
      <c r="AF185" s="1">
        <v>0</v>
      </c>
      <c r="AG185" s="1"/>
      <c r="AH185" s="1" t="s">
        <v>55</v>
      </c>
      <c r="AI185" s="1">
        <v>1</v>
      </c>
      <c r="AJ185" s="1"/>
      <c r="AK185" s="2">
        <v>73.790000000000006</v>
      </c>
      <c r="AL185" s="2">
        <v>0</v>
      </c>
    </row>
    <row r="186" spans="1:38" x14ac:dyDescent="0.2">
      <c r="A186" t="str">
        <f>+VLOOKUP(TEXT(Tabla1[[#This Row],[Socio comercial]],"00000000"),'[1]Clientes PT'!$A:$G,7,0)</f>
        <v>Zona 2</v>
      </c>
      <c r="B186" t="str">
        <f>+VLOOKUP(TEXT(Tabla1[[#This Row],[Socio comercial]],"00000000"),'[1]Clientes PT'!$A:$G,6,0)</f>
        <v>Francisco Cavaco (STIHL)</v>
      </c>
      <c r="C186" t="str">
        <f>+VLOOKUP(TEXT(Tabla1[[#This Row],[Socio comercial]],"00000000"),'[1]Clientes PT'!$A:$E,4,0)</f>
        <v>PT/72</v>
      </c>
      <c r="D186" t="str">
        <f>+VLOOKUP(TEXT(Tabla1[[#This Row],[Socio comercial]],"00000000"),'[1]Clientes PT'!$A:$E,5,0)</f>
        <v>Portalegre</v>
      </c>
      <c r="E186" s="1">
        <v>46720040</v>
      </c>
      <c r="F186" s="1" t="s">
        <v>400</v>
      </c>
      <c r="G186" s="1">
        <v>209319582</v>
      </c>
      <c r="H186" s="1" t="s">
        <v>401</v>
      </c>
      <c r="I186" s="2">
        <v>286.27</v>
      </c>
      <c r="J186" s="1" t="s">
        <v>40</v>
      </c>
      <c r="K186" s="2">
        <v>29000</v>
      </c>
      <c r="L186" s="1" t="s">
        <v>40</v>
      </c>
      <c r="M186" s="1" t="s">
        <v>41</v>
      </c>
      <c r="N186" s="2">
        <v>7463.55</v>
      </c>
      <c r="O186" s="2">
        <v>4967.8500000000004</v>
      </c>
      <c r="P186" s="1" t="s">
        <v>39</v>
      </c>
      <c r="Q186" s="2">
        <v>12033.24</v>
      </c>
      <c r="R186" s="3">
        <v>41.5</v>
      </c>
      <c r="S186" s="1" t="s">
        <v>402</v>
      </c>
      <c r="T186" s="1">
        <v>2</v>
      </c>
      <c r="U186" s="1" t="s">
        <v>57</v>
      </c>
      <c r="V186" s="1" t="b">
        <v>0</v>
      </c>
      <c r="W186" s="1" t="b">
        <v>0</v>
      </c>
      <c r="X186" s="1" t="b">
        <v>0</v>
      </c>
      <c r="Y186" s="1" t="b">
        <v>1</v>
      </c>
      <c r="Z186" s="1" t="b">
        <v>0</v>
      </c>
      <c r="AA186" s="1" t="s">
        <v>58</v>
      </c>
      <c r="AB186" s="2">
        <v>5835.06</v>
      </c>
      <c r="AC186" s="2">
        <v>1749.28</v>
      </c>
      <c r="AD186" s="2">
        <v>0</v>
      </c>
      <c r="AE186" s="2">
        <v>-120.79</v>
      </c>
      <c r="AF186" s="1">
        <v>1</v>
      </c>
      <c r="AG186" s="1"/>
      <c r="AH186" s="1" t="s">
        <v>55</v>
      </c>
      <c r="AI186" s="1">
        <v>1</v>
      </c>
      <c r="AJ186" s="1"/>
      <c r="AK186" s="2">
        <v>351.37</v>
      </c>
      <c r="AL186" s="2">
        <v>0</v>
      </c>
    </row>
    <row r="187" spans="1:38" x14ac:dyDescent="0.2">
      <c r="A187" t="str">
        <f>+VLOOKUP(TEXT(Tabla1[[#This Row],[Socio comercial]],"00000000"),'[1]Clientes PT'!$A:$G,7,0)</f>
        <v>Zona 2</v>
      </c>
      <c r="B187" t="str">
        <f>+VLOOKUP(TEXT(Tabla1[[#This Row],[Socio comercial]],"00000000"),'[1]Clientes PT'!$A:$G,6,0)</f>
        <v>Francisco Cavaco (STIHL)</v>
      </c>
      <c r="C187" t="str">
        <f>+VLOOKUP(TEXT(Tabla1[[#This Row],[Socio comercial]],"00000000"),'[1]Clientes PT'!$A:$E,4,0)</f>
        <v>PT/72</v>
      </c>
      <c r="D187" t="str">
        <f>+VLOOKUP(TEXT(Tabla1[[#This Row],[Socio comercial]],"00000000"),'[1]Clientes PT'!$A:$E,5,0)</f>
        <v>Portalegre</v>
      </c>
      <c r="E187" s="1">
        <v>46720040</v>
      </c>
      <c r="F187" s="1" t="s">
        <v>400</v>
      </c>
      <c r="G187" s="1">
        <v>209149503</v>
      </c>
      <c r="H187" s="1" t="s">
        <v>403</v>
      </c>
      <c r="I187" s="2">
        <v>910.89</v>
      </c>
      <c r="J187" s="1" t="s">
        <v>40</v>
      </c>
      <c r="K187" s="2">
        <v>29000</v>
      </c>
      <c r="L187" s="1" t="s">
        <v>40</v>
      </c>
      <c r="M187" s="1" t="s">
        <v>41</v>
      </c>
      <c r="N187" s="2">
        <v>7463.55</v>
      </c>
      <c r="O187" s="2">
        <v>4967.8500000000004</v>
      </c>
      <c r="P187" s="1" t="s">
        <v>39</v>
      </c>
      <c r="Q187" s="2">
        <v>12033.24</v>
      </c>
      <c r="R187" s="3">
        <v>41.5</v>
      </c>
      <c r="S187" s="1" t="s">
        <v>404</v>
      </c>
      <c r="T187" s="1">
        <v>2</v>
      </c>
      <c r="U187" s="1" t="s">
        <v>57</v>
      </c>
      <c r="V187" s="1" t="b">
        <v>0</v>
      </c>
      <c r="W187" s="1" t="b">
        <v>0</v>
      </c>
      <c r="X187" s="1" t="b">
        <v>0</v>
      </c>
      <c r="Y187" s="1" t="b">
        <v>1</v>
      </c>
      <c r="Z187" s="1" t="b">
        <v>0</v>
      </c>
      <c r="AA187" s="1" t="s">
        <v>58</v>
      </c>
      <c r="AB187" s="2">
        <v>5835.06</v>
      </c>
      <c r="AC187" s="2">
        <v>1749.28</v>
      </c>
      <c r="AD187" s="2">
        <v>0</v>
      </c>
      <c r="AE187" s="2">
        <v>-120.79</v>
      </c>
      <c r="AF187" s="1">
        <v>1</v>
      </c>
      <c r="AG187" s="1"/>
      <c r="AH187" s="1" t="s">
        <v>55</v>
      </c>
      <c r="AI187" s="1">
        <v>1</v>
      </c>
      <c r="AJ187" s="1"/>
      <c r="AK187" s="2">
        <v>351.37</v>
      </c>
      <c r="AL187" s="2">
        <v>0</v>
      </c>
    </row>
    <row r="188" spans="1:38" x14ac:dyDescent="0.2">
      <c r="A188" t="str">
        <f>+VLOOKUP(TEXT(Tabla1[[#This Row],[Socio comercial]],"00000000"),'[1]Clientes PT'!$A:$G,7,0)</f>
        <v>Zona 2</v>
      </c>
      <c r="B188" t="str">
        <f>+VLOOKUP(TEXT(Tabla1[[#This Row],[Socio comercial]],"00000000"),'[1]Clientes PT'!$A:$G,6,0)</f>
        <v>Francisco Cavaco (STIHL)</v>
      </c>
      <c r="C188" t="str">
        <f>+VLOOKUP(TEXT(Tabla1[[#This Row],[Socio comercial]],"00000000"),'[1]Clientes PT'!$A:$E,4,0)</f>
        <v>PT/72</v>
      </c>
      <c r="D188" t="str">
        <f>+VLOOKUP(TEXT(Tabla1[[#This Row],[Socio comercial]],"00000000"),'[1]Clientes PT'!$A:$E,5,0)</f>
        <v>Portalegre</v>
      </c>
      <c r="E188" s="1">
        <v>46720040</v>
      </c>
      <c r="F188" s="1" t="s">
        <v>400</v>
      </c>
      <c r="G188" s="1">
        <v>209214755</v>
      </c>
      <c r="H188" s="1" t="s">
        <v>405</v>
      </c>
      <c r="I188" s="2">
        <v>922.08</v>
      </c>
      <c r="J188" s="1" t="s">
        <v>40</v>
      </c>
      <c r="K188" s="2">
        <v>29000</v>
      </c>
      <c r="L188" s="1" t="s">
        <v>40</v>
      </c>
      <c r="M188" s="1" t="s">
        <v>41</v>
      </c>
      <c r="N188" s="2">
        <v>7463.55</v>
      </c>
      <c r="O188" s="2">
        <v>4967.8500000000004</v>
      </c>
      <c r="P188" s="1" t="s">
        <v>39</v>
      </c>
      <c r="Q188" s="2">
        <v>12033.24</v>
      </c>
      <c r="R188" s="3">
        <v>41.5</v>
      </c>
      <c r="S188" s="1" t="s">
        <v>406</v>
      </c>
      <c r="T188" s="1">
        <v>2</v>
      </c>
      <c r="U188" s="1" t="s">
        <v>57</v>
      </c>
      <c r="V188" s="1" t="b">
        <v>0</v>
      </c>
      <c r="W188" s="1" t="b">
        <v>0</v>
      </c>
      <c r="X188" s="1" t="b">
        <v>0</v>
      </c>
      <c r="Y188" s="1" t="b">
        <v>1</v>
      </c>
      <c r="Z188" s="1" t="b">
        <v>0</v>
      </c>
      <c r="AA188" s="1" t="s">
        <v>58</v>
      </c>
      <c r="AB188" s="2">
        <v>5835.06</v>
      </c>
      <c r="AC188" s="2">
        <v>1749.28</v>
      </c>
      <c r="AD188" s="2">
        <v>0</v>
      </c>
      <c r="AE188" s="2">
        <v>-120.79</v>
      </c>
      <c r="AF188" s="1">
        <v>1</v>
      </c>
      <c r="AG188" s="1"/>
      <c r="AH188" s="1" t="s">
        <v>55</v>
      </c>
      <c r="AI188" s="1">
        <v>1</v>
      </c>
      <c r="AJ188" s="1"/>
      <c r="AK188" s="2">
        <v>351.37</v>
      </c>
      <c r="AL188" s="2">
        <v>0</v>
      </c>
    </row>
    <row r="189" spans="1:38" x14ac:dyDescent="0.2">
      <c r="A189" t="str">
        <f>+VLOOKUP(TEXT(Tabla1[[#This Row],[Socio comercial]],"00000000"),'[1]Clientes PT'!$A:$G,7,0)</f>
        <v>Zona 2</v>
      </c>
      <c r="B189" t="str">
        <f>+VLOOKUP(TEXT(Tabla1[[#This Row],[Socio comercial]],"00000000"),'[1]Clientes PT'!$A:$G,6,0)</f>
        <v>Francisco Cavaco (STIHL)</v>
      </c>
      <c r="C189" t="str">
        <f>+VLOOKUP(TEXT(Tabla1[[#This Row],[Socio comercial]],"00000000"),'[1]Clientes PT'!$A:$E,4,0)</f>
        <v>PT/72</v>
      </c>
      <c r="D189" t="str">
        <f>+VLOOKUP(TEXT(Tabla1[[#This Row],[Socio comercial]],"00000000"),'[1]Clientes PT'!$A:$E,5,0)</f>
        <v>Portalegre</v>
      </c>
      <c r="E189" s="1">
        <v>46720130</v>
      </c>
      <c r="F189" s="1" t="s">
        <v>407</v>
      </c>
      <c r="G189" s="1">
        <v>209302882</v>
      </c>
      <c r="H189" s="1">
        <v>16012025</v>
      </c>
      <c r="I189" s="2">
        <v>610.42999999999995</v>
      </c>
      <c r="J189" s="1" t="s">
        <v>40</v>
      </c>
      <c r="K189" s="2">
        <v>15000</v>
      </c>
      <c r="L189" s="1" t="s">
        <v>40</v>
      </c>
      <c r="M189" s="1" t="s">
        <v>41</v>
      </c>
      <c r="N189" s="2">
        <v>21025.49</v>
      </c>
      <c r="O189" s="2">
        <v>4971.24</v>
      </c>
      <c r="P189" s="1" t="s">
        <v>39</v>
      </c>
      <c r="Q189" s="2">
        <v>23613.16</v>
      </c>
      <c r="R189" s="3">
        <v>157.4</v>
      </c>
      <c r="S189" s="1" t="s">
        <v>408</v>
      </c>
      <c r="T189" s="1">
        <v>2</v>
      </c>
      <c r="U189" s="1"/>
      <c r="V189" s="1" t="b">
        <v>1</v>
      </c>
      <c r="W189" s="1" t="b">
        <v>0</v>
      </c>
      <c r="X189" s="1" t="b">
        <v>0</v>
      </c>
      <c r="Y189" s="1" t="b">
        <v>1</v>
      </c>
      <c r="Z189" s="1" t="b">
        <v>0</v>
      </c>
      <c r="AA189" s="1"/>
      <c r="AB189" s="2">
        <v>14198.84</v>
      </c>
      <c r="AC189" s="2">
        <v>7050</v>
      </c>
      <c r="AD189" s="2">
        <v>0</v>
      </c>
      <c r="AE189" s="2">
        <v>-223.35</v>
      </c>
      <c r="AF189" s="1">
        <v>1</v>
      </c>
      <c r="AG189" s="1"/>
      <c r="AH189" s="1" t="s">
        <v>55</v>
      </c>
      <c r="AI189" s="1">
        <v>1</v>
      </c>
      <c r="AJ189" s="1"/>
      <c r="AK189" s="2">
        <v>380.35</v>
      </c>
      <c r="AL189" s="2">
        <v>0</v>
      </c>
    </row>
    <row r="190" spans="1:38" x14ac:dyDescent="0.2">
      <c r="A190" t="str">
        <f>+VLOOKUP(TEXT(Tabla1[[#This Row],[Socio comercial]],"00000000"),'[1]Clientes PT'!$A:$G,7,0)</f>
        <v>Zona 2</v>
      </c>
      <c r="B190" t="str">
        <f>+VLOOKUP(TEXT(Tabla1[[#This Row],[Socio comercial]],"00000000"),'[1]Clientes PT'!$A:$G,6,0)</f>
        <v>Francisco Cavaco (STIHL)</v>
      </c>
      <c r="C190" t="str">
        <f>+VLOOKUP(TEXT(Tabla1[[#This Row],[Socio comercial]],"00000000"),'[1]Clientes PT'!$A:$E,4,0)</f>
        <v>PT/72</v>
      </c>
      <c r="D190" t="str">
        <f>+VLOOKUP(TEXT(Tabla1[[#This Row],[Socio comercial]],"00000000"),'[1]Clientes PT'!$A:$E,5,0)</f>
        <v>Portalegre</v>
      </c>
      <c r="E190" s="1">
        <v>46720130</v>
      </c>
      <c r="F190" s="1" t="s">
        <v>407</v>
      </c>
      <c r="G190" s="1">
        <v>209249895</v>
      </c>
      <c r="H190" s="1">
        <v>21122024</v>
      </c>
      <c r="I190" s="2">
        <v>965.74</v>
      </c>
      <c r="J190" s="1" t="s">
        <v>40</v>
      </c>
      <c r="K190" s="2">
        <v>15000</v>
      </c>
      <c r="L190" s="1" t="s">
        <v>40</v>
      </c>
      <c r="M190" s="1" t="s">
        <v>41</v>
      </c>
      <c r="N190" s="2">
        <v>21025.49</v>
      </c>
      <c r="O190" s="2">
        <v>4971.24</v>
      </c>
      <c r="P190" s="1" t="s">
        <v>39</v>
      </c>
      <c r="Q190" s="2">
        <v>23613.16</v>
      </c>
      <c r="R190" s="3">
        <v>157.4</v>
      </c>
      <c r="S190" s="1" t="s">
        <v>409</v>
      </c>
      <c r="T190" s="1">
        <v>2</v>
      </c>
      <c r="U190" s="1"/>
      <c r="V190" s="1" t="b">
        <v>1</v>
      </c>
      <c r="W190" s="1" t="b">
        <v>0</v>
      </c>
      <c r="X190" s="1" t="b">
        <v>0</v>
      </c>
      <c r="Y190" s="1" t="b">
        <v>1</v>
      </c>
      <c r="Z190" s="1" t="b">
        <v>0</v>
      </c>
      <c r="AA190" s="1"/>
      <c r="AB190" s="2">
        <v>14198.84</v>
      </c>
      <c r="AC190" s="2">
        <v>7050</v>
      </c>
      <c r="AD190" s="2">
        <v>0</v>
      </c>
      <c r="AE190" s="2">
        <v>-223.35</v>
      </c>
      <c r="AF190" s="1">
        <v>1</v>
      </c>
      <c r="AG190" s="1"/>
      <c r="AH190" s="1" t="s">
        <v>55</v>
      </c>
      <c r="AI190" s="1">
        <v>1</v>
      </c>
      <c r="AJ190" s="1"/>
      <c r="AK190" s="2">
        <v>380.35</v>
      </c>
      <c r="AL190" s="2">
        <v>0</v>
      </c>
    </row>
    <row r="191" spans="1:38" x14ac:dyDescent="0.2">
      <c r="A191" t="str">
        <f>+VLOOKUP(TEXT(Tabla1[[#This Row],[Socio comercial]],"00000000"),'[1]Clientes PT'!$A:$G,7,0)</f>
        <v>Zona 2</v>
      </c>
      <c r="B191" t="str">
        <f>+VLOOKUP(TEXT(Tabla1[[#This Row],[Socio comercial]],"00000000"),'[1]Clientes PT'!$A:$G,6,0)</f>
        <v>Francisco Cavaco (STIHL)</v>
      </c>
      <c r="C191" t="str">
        <f>+VLOOKUP(TEXT(Tabla1[[#This Row],[Socio comercial]],"00000000"),'[1]Clientes PT'!$A:$E,4,0)</f>
        <v>PT/72</v>
      </c>
      <c r="D191" t="str">
        <f>+VLOOKUP(TEXT(Tabla1[[#This Row],[Socio comercial]],"00000000"),'[1]Clientes PT'!$A:$E,5,0)</f>
        <v>Portalegre</v>
      </c>
      <c r="E191" s="1">
        <v>46720130</v>
      </c>
      <c r="F191" s="1" t="s">
        <v>407</v>
      </c>
      <c r="G191" s="1">
        <v>209165456</v>
      </c>
      <c r="H191" s="1">
        <v>9122024</v>
      </c>
      <c r="I191" s="2">
        <v>1241.27</v>
      </c>
      <c r="J191" s="1" t="s">
        <v>40</v>
      </c>
      <c r="K191" s="2">
        <v>15000</v>
      </c>
      <c r="L191" s="1" t="s">
        <v>40</v>
      </c>
      <c r="M191" s="1" t="s">
        <v>41</v>
      </c>
      <c r="N191" s="2">
        <v>21025.49</v>
      </c>
      <c r="O191" s="2">
        <v>4971.24</v>
      </c>
      <c r="P191" s="1" t="s">
        <v>39</v>
      </c>
      <c r="Q191" s="2">
        <v>23613.16</v>
      </c>
      <c r="R191" s="3">
        <v>157.4</v>
      </c>
      <c r="S191" s="1" t="s">
        <v>410</v>
      </c>
      <c r="T191" s="1">
        <v>2</v>
      </c>
      <c r="U191" s="1" t="s">
        <v>57</v>
      </c>
      <c r="V191" s="1" t="b">
        <v>1</v>
      </c>
      <c r="W191" s="1" t="b">
        <v>0</v>
      </c>
      <c r="X191" s="1" t="b">
        <v>0</v>
      </c>
      <c r="Y191" s="1" t="b">
        <v>1</v>
      </c>
      <c r="Z191" s="1" t="b">
        <v>0</v>
      </c>
      <c r="AA191" s="1" t="s">
        <v>58</v>
      </c>
      <c r="AB191" s="2">
        <v>14198.84</v>
      </c>
      <c r="AC191" s="2">
        <v>7050</v>
      </c>
      <c r="AD191" s="2">
        <v>0</v>
      </c>
      <c r="AE191" s="2">
        <v>-223.35</v>
      </c>
      <c r="AF191" s="1">
        <v>1</v>
      </c>
      <c r="AG191" s="1"/>
      <c r="AH191" s="1" t="s">
        <v>55</v>
      </c>
      <c r="AI191" s="1">
        <v>1</v>
      </c>
      <c r="AJ191" s="1"/>
      <c r="AK191" s="2">
        <v>380.35</v>
      </c>
      <c r="AL191" s="2">
        <v>0</v>
      </c>
    </row>
    <row r="192" spans="1:38" x14ac:dyDescent="0.2">
      <c r="A192" t="str">
        <f>+VLOOKUP(TEXT(Tabla1[[#This Row],[Socio comercial]],"00000000"),'[1]Clientes PT'!$A:$G,7,0)</f>
        <v>Zona 2</v>
      </c>
      <c r="B192" t="str">
        <f>+VLOOKUP(TEXT(Tabla1[[#This Row],[Socio comercial]],"00000000"),'[1]Clientes PT'!$A:$G,6,0)</f>
        <v>Francisco Cavaco (STIHL)</v>
      </c>
      <c r="C192" t="str">
        <f>+VLOOKUP(TEXT(Tabla1[[#This Row],[Socio comercial]],"00000000"),'[1]Clientes PT'!$A:$E,4,0)</f>
        <v>PT/72</v>
      </c>
      <c r="D192" t="str">
        <f>+VLOOKUP(TEXT(Tabla1[[#This Row],[Socio comercial]],"00000000"),'[1]Clientes PT'!$A:$E,5,0)</f>
        <v>Portalegre</v>
      </c>
      <c r="E192" s="1">
        <v>46720130</v>
      </c>
      <c r="F192" s="1" t="s">
        <v>407</v>
      </c>
      <c r="G192" s="1">
        <v>209224069</v>
      </c>
      <c r="H192" s="1">
        <v>20122024</v>
      </c>
      <c r="I192" s="2">
        <v>1529.13</v>
      </c>
      <c r="J192" s="1" t="s">
        <v>40</v>
      </c>
      <c r="K192" s="2">
        <v>15000</v>
      </c>
      <c r="L192" s="1" t="s">
        <v>40</v>
      </c>
      <c r="M192" s="1" t="s">
        <v>41</v>
      </c>
      <c r="N192" s="2">
        <v>21025.49</v>
      </c>
      <c r="O192" s="2">
        <v>4971.24</v>
      </c>
      <c r="P192" s="1" t="s">
        <v>39</v>
      </c>
      <c r="Q192" s="2">
        <v>23613.16</v>
      </c>
      <c r="R192" s="3">
        <v>157.4</v>
      </c>
      <c r="S192" s="1" t="s">
        <v>411</v>
      </c>
      <c r="T192" s="1">
        <v>2</v>
      </c>
      <c r="U192" s="1" t="s">
        <v>53</v>
      </c>
      <c r="V192" s="1" t="b">
        <v>1</v>
      </c>
      <c r="W192" s="1" t="b">
        <v>0</v>
      </c>
      <c r="X192" s="1" t="b">
        <v>0</v>
      </c>
      <c r="Y192" s="1" t="b">
        <v>1</v>
      </c>
      <c r="Z192" s="1" t="b">
        <v>0</v>
      </c>
      <c r="AA192" s="1" t="s">
        <v>54</v>
      </c>
      <c r="AB192" s="2">
        <v>14198.84</v>
      </c>
      <c r="AC192" s="2">
        <v>7050</v>
      </c>
      <c r="AD192" s="2">
        <v>0</v>
      </c>
      <c r="AE192" s="2">
        <v>-223.35</v>
      </c>
      <c r="AF192" s="1">
        <v>1</v>
      </c>
      <c r="AG192" s="1"/>
      <c r="AH192" s="1" t="s">
        <v>55</v>
      </c>
      <c r="AI192" s="1">
        <v>1</v>
      </c>
      <c r="AJ192" s="1"/>
      <c r="AK192" s="2">
        <v>380.35</v>
      </c>
      <c r="AL192" s="2">
        <v>0</v>
      </c>
    </row>
    <row r="193" spans="1:38" x14ac:dyDescent="0.2">
      <c r="A193" t="str">
        <f>+VLOOKUP(TEXT(Tabla1[[#This Row],[Socio comercial]],"00000000"),'[1]Clientes PT'!$A:$G,7,0)</f>
        <v>Zona 2</v>
      </c>
      <c r="B193" t="str">
        <f>+VLOOKUP(TEXT(Tabla1[[#This Row],[Socio comercial]],"00000000"),'[1]Clientes PT'!$A:$G,6,0)</f>
        <v>Francisco Cavaco (STIHL)</v>
      </c>
      <c r="C193" t="str">
        <f>+VLOOKUP(TEXT(Tabla1[[#This Row],[Socio comercial]],"00000000"),'[1]Clientes PT'!$A:$E,4,0)</f>
        <v>PT/72</v>
      </c>
      <c r="D193" t="str">
        <f>+VLOOKUP(TEXT(Tabla1[[#This Row],[Socio comercial]],"00000000"),'[1]Clientes PT'!$A:$E,5,0)</f>
        <v>Portalegre</v>
      </c>
      <c r="E193" s="1">
        <v>46720140</v>
      </c>
      <c r="F193" s="1" t="s">
        <v>412</v>
      </c>
      <c r="G193" s="1">
        <v>209168741</v>
      </c>
      <c r="H193" s="1">
        <v>1093</v>
      </c>
      <c r="I193" s="2">
        <v>4879.3999999999996</v>
      </c>
      <c r="J193" s="1" t="s">
        <v>40</v>
      </c>
      <c r="K193" s="2">
        <v>36000</v>
      </c>
      <c r="L193" s="1" t="s">
        <v>40</v>
      </c>
      <c r="M193" s="1" t="s">
        <v>41</v>
      </c>
      <c r="N193" s="2">
        <v>12026.69</v>
      </c>
      <c r="O193" s="2">
        <v>14913.66</v>
      </c>
      <c r="P193" s="1" t="s">
        <v>39</v>
      </c>
      <c r="Q193" s="2">
        <v>23185.77</v>
      </c>
      <c r="R193" s="3">
        <v>64.400000000000006</v>
      </c>
      <c r="S193" s="1" t="s">
        <v>413</v>
      </c>
      <c r="T193" s="1"/>
      <c r="U193" s="1" t="s">
        <v>57</v>
      </c>
      <c r="V193" s="1" t="b">
        <v>0</v>
      </c>
      <c r="W193" s="1" t="b">
        <v>0</v>
      </c>
      <c r="X193" s="1" t="b">
        <v>0</v>
      </c>
      <c r="Y193" s="1" t="b">
        <v>1</v>
      </c>
      <c r="Z193" s="1" t="b">
        <v>0</v>
      </c>
      <c r="AA193" s="1" t="s">
        <v>58</v>
      </c>
      <c r="AB193" s="2">
        <v>13370.74</v>
      </c>
      <c r="AC193" s="2">
        <v>0</v>
      </c>
      <c r="AD193" s="2">
        <v>-545.24</v>
      </c>
      <c r="AE193" s="2">
        <v>-798.81</v>
      </c>
      <c r="AF193" s="1">
        <v>0</v>
      </c>
      <c r="AG193" s="1"/>
      <c r="AH193" s="1" t="s">
        <v>55</v>
      </c>
      <c r="AI193" s="1">
        <v>1</v>
      </c>
      <c r="AJ193" s="1"/>
      <c r="AK193" s="2">
        <v>3874.25</v>
      </c>
      <c r="AL193" s="2">
        <v>0</v>
      </c>
    </row>
    <row r="194" spans="1:38" x14ac:dyDescent="0.2">
      <c r="A194" t="str">
        <f>+VLOOKUP(TEXT(Tabla1[[#This Row],[Socio comercial]],"00000000"),'[1]Clientes PT'!$A:$G,7,0)</f>
        <v>Zona 2</v>
      </c>
      <c r="B194" t="str">
        <f>+VLOOKUP(TEXT(Tabla1[[#This Row],[Socio comercial]],"00000000"),'[1]Clientes PT'!$A:$G,6,0)</f>
        <v>Francisco Cavaco (STIHL)</v>
      </c>
      <c r="C194" t="str">
        <f>+VLOOKUP(TEXT(Tabla1[[#This Row],[Socio comercial]],"00000000"),'[1]Clientes PT'!$A:$E,4,0)</f>
        <v>PT/72</v>
      </c>
      <c r="D194" t="str">
        <f>+VLOOKUP(TEXT(Tabla1[[#This Row],[Socio comercial]],"00000000"),'[1]Clientes PT'!$A:$E,5,0)</f>
        <v>Portalegre</v>
      </c>
      <c r="E194" s="1">
        <v>46720140</v>
      </c>
      <c r="F194" s="1" t="s">
        <v>412</v>
      </c>
      <c r="G194" s="1">
        <v>209299102</v>
      </c>
      <c r="H194" s="1">
        <v>1096</v>
      </c>
      <c r="I194" s="2">
        <v>4396.59</v>
      </c>
      <c r="J194" s="1" t="s">
        <v>40</v>
      </c>
      <c r="K194" s="2">
        <v>36000</v>
      </c>
      <c r="L194" s="1" t="s">
        <v>40</v>
      </c>
      <c r="M194" s="1" t="s">
        <v>41</v>
      </c>
      <c r="N194" s="2">
        <v>12026.69</v>
      </c>
      <c r="O194" s="2">
        <v>14913.66</v>
      </c>
      <c r="P194" s="1" t="s">
        <v>39</v>
      </c>
      <c r="Q194" s="2">
        <v>23185.77</v>
      </c>
      <c r="R194" s="3">
        <v>64.400000000000006</v>
      </c>
      <c r="S194" s="1" t="s">
        <v>414</v>
      </c>
      <c r="T194" s="1"/>
      <c r="U194" s="1" t="s">
        <v>57</v>
      </c>
      <c r="V194" s="1" t="b">
        <v>0</v>
      </c>
      <c r="W194" s="1" t="b">
        <v>0</v>
      </c>
      <c r="X194" s="1" t="b">
        <v>0</v>
      </c>
      <c r="Y194" s="1" t="b">
        <v>1</v>
      </c>
      <c r="Z194" s="1" t="b">
        <v>0</v>
      </c>
      <c r="AA194" s="1" t="s">
        <v>58</v>
      </c>
      <c r="AB194" s="2">
        <v>13370.74</v>
      </c>
      <c r="AC194" s="2">
        <v>0</v>
      </c>
      <c r="AD194" s="2">
        <v>-545.24</v>
      </c>
      <c r="AE194" s="2">
        <v>-798.81</v>
      </c>
      <c r="AF194" s="1">
        <v>0</v>
      </c>
      <c r="AG194" s="1"/>
      <c r="AH194" s="1" t="s">
        <v>55</v>
      </c>
      <c r="AI194" s="1">
        <v>1</v>
      </c>
      <c r="AJ194" s="1"/>
      <c r="AK194" s="2">
        <v>3874.25</v>
      </c>
      <c r="AL194" s="2">
        <v>0</v>
      </c>
    </row>
    <row r="195" spans="1:38" x14ac:dyDescent="0.2">
      <c r="A195" t="str">
        <f>+VLOOKUP(TEXT(Tabla1[[#This Row],[Socio comercial]],"00000000"),'[1]Clientes PT'!$A:$G,7,0)</f>
        <v>Zona 2</v>
      </c>
      <c r="B195" t="str">
        <f>+VLOOKUP(TEXT(Tabla1[[#This Row],[Socio comercial]],"00000000"),'[1]Clientes PT'!$A:$G,6,0)</f>
        <v>Francisco Cavaco (STIHL)</v>
      </c>
      <c r="C195" t="str">
        <f>+VLOOKUP(TEXT(Tabla1[[#This Row],[Socio comercial]],"00000000"),'[1]Clientes PT'!$A:$E,4,0)</f>
        <v>PT/72</v>
      </c>
      <c r="D195" t="str">
        <f>+VLOOKUP(TEXT(Tabla1[[#This Row],[Socio comercial]],"00000000"),'[1]Clientes PT'!$A:$E,5,0)</f>
        <v>Portalegre</v>
      </c>
      <c r="E195" s="1">
        <v>46720140</v>
      </c>
      <c r="F195" s="1" t="s">
        <v>412</v>
      </c>
      <c r="G195" s="1">
        <v>209312233</v>
      </c>
      <c r="H195" s="1">
        <v>1097</v>
      </c>
      <c r="I195" s="2">
        <v>4851.6400000000003</v>
      </c>
      <c r="J195" s="1" t="s">
        <v>40</v>
      </c>
      <c r="K195" s="2">
        <v>36000</v>
      </c>
      <c r="L195" s="1" t="s">
        <v>40</v>
      </c>
      <c r="M195" s="1" t="s">
        <v>41</v>
      </c>
      <c r="N195" s="2">
        <v>12026.69</v>
      </c>
      <c r="O195" s="2">
        <v>14913.66</v>
      </c>
      <c r="P195" s="1" t="s">
        <v>39</v>
      </c>
      <c r="Q195" s="2">
        <v>23185.77</v>
      </c>
      <c r="R195" s="3">
        <v>64.400000000000006</v>
      </c>
      <c r="S195" s="1" t="s">
        <v>415</v>
      </c>
      <c r="T195" s="1"/>
      <c r="U195" s="1" t="s">
        <v>57</v>
      </c>
      <c r="V195" s="1" t="b">
        <v>0</v>
      </c>
      <c r="W195" s="1" t="b">
        <v>0</v>
      </c>
      <c r="X195" s="1" t="b">
        <v>0</v>
      </c>
      <c r="Y195" s="1" t="b">
        <v>1</v>
      </c>
      <c r="Z195" s="1" t="b">
        <v>0</v>
      </c>
      <c r="AA195" s="1" t="s">
        <v>58</v>
      </c>
      <c r="AB195" s="2">
        <v>13370.74</v>
      </c>
      <c r="AC195" s="2">
        <v>0</v>
      </c>
      <c r="AD195" s="2">
        <v>-545.24</v>
      </c>
      <c r="AE195" s="2">
        <v>-798.81</v>
      </c>
      <c r="AF195" s="1">
        <v>0</v>
      </c>
      <c r="AG195" s="1"/>
      <c r="AH195" s="1" t="s">
        <v>55</v>
      </c>
      <c r="AI195" s="1">
        <v>1</v>
      </c>
      <c r="AJ195" s="1"/>
      <c r="AK195" s="2">
        <v>3874.25</v>
      </c>
      <c r="AL195" s="2">
        <v>0</v>
      </c>
    </row>
    <row r="196" spans="1:38" x14ac:dyDescent="0.2">
      <c r="A196" t="str">
        <f>+VLOOKUP(TEXT(Tabla1[[#This Row],[Socio comercial]],"00000000"),'[1]Clientes PT'!$A:$G,7,0)</f>
        <v>Zona 2</v>
      </c>
      <c r="B196" t="str">
        <f>+VLOOKUP(TEXT(Tabla1[[#This Row],[Socio comercial]],"00000000"),'[1]Clientes PT'!$A:$G,6,0)</f>
        <v>Francisco Cavaco (STIHL)</v>
      </c>
      <c r="C196" t="str">
        <f>+VLOOKUP(TEXT(Tabla1[[#This Row],[Socio comercial]],"00000000"),'[1]Clientes PT'!$A:$E,4,0)</f>
        <v>PT/73</v>
      </c>
      <c r="D196" t="str">
        <f>+VLOOKUP(TEXT(Tabla1[[#This Row],[Socio comercial]],"00000000"),'[1]Clientes PT'!$A:$E,5,0)</f>
        <v>Lisboa</v>
      </c>
      <c r="E196" s="1">
        <v>46730010</v>
      </c>
      <c r="F196" s="1" t="s">
        <v>416</v>
      </c>
      <c r="G196" s="1">
        <v>209235103</v>
      </c>
      <c r="H196" s="1">
        <v>91</v>
      </c>
      <c r="I196" s="2">
        <v>39.06</v>
      </c>
      <c r="J196" s="1" t="s">
        <v>40</v>
      </c>
      <c r="K196" s="2">
        <v>27000</v>
      </c>
      <c r="L196" s="1" t="s">
        <v>40</v>
      </c>
      <c r="M196" s="1" t="s">
        <v>41</v>
      </c>
      <c r="N196" s="2">
        <v>16159.27</v>
      </c>
      <c r="O196" s="2">
        <v>12191.69</v>
      </c>
      <c r="P196" s="1" t="s">
        <v>39</v>
      </c>
      <c r="Q196" s="2">
        <v>16447.96</v>
      </c>
      <c r="R196" s="3">
        <v>60.9</v>
      </c>
      <c r="S196" s="1" t="s">
        <v>417</v>
      </c>
      <c r="T196" s="1">
        <v>2</v>
      </c>
      <c r="U196" s="1"/>
      <c r="V196" s="1" t="b">
        <v>0</v>
      </c>
      <c r="W196" s="1" t="b">
        <v>0</v>
      </c>
      <c r="X196" s="1" t="b">
        <v>0</v>
      </c>
      <c r="Y196" s="1" t="b">
        <v>1</v>
      </c>
      <c r="Z196" s="1" t="b">
        <v>0</v>
      </c>
      <c r="AA196" s="1"/>
      <c r="AB196" s="2">
        <v>8127.05</v>
      </c>
      <c r="AC196" s="2">
        <v>4192.17</v>
      </c>
      <c r="AD196" s="2">
        <v>1100.92</v>
      </c>
      <c r="AE196" s="2">
        <v>2739.13</v>
      </c>
      <c r="AF196" s="1">
        <v>1</v>
      </c>
      <c r="AG196" s="1"/>
      <c r="AH196" s="1" t="s">
        <v>50</v>
      </c>
      <c r="AI196" s="1">
        <v>1</v>
      </c>
      <c r="AJ196" s="1"/>
      <c r="AK196" s="2">
        <v>0</v>
      </c>
      <c r="AL196" s="2">
        <v>0</v>
      </c>
    </row>
    <row r="197" spans="1:38" x14ac:dyDescent="0.2">
      <c r="A197" t="str">
        <f>+VLOOKUP(TEXT(Tabla1[[#This Row],[Socio comercial]],"00000000"),'[1]Clientes PT'!$A:$G,7,0)</f>
        <v>Zona 2</v>
      </c>
      <c r="B197" t="str">
        <f>+VLOOKUP(TEXT(Tabla1[[#This Row],[Socio comercial]],"00000000"),'[1]Clientes PT'!$A:$G,6,0)</f>
        <v>Francisco Cavaco (STIHL)</v>
      </c>
      <c r="C197" t="str">
        <f>+VLOOKUP(TEXT(Tabla1[[#This Row],[Socio comercial]],"00000000"),'[1]Clientes PT'!$A:$E,4,0)</f>
        <v>PT/73</v>
      </c>
      <c r="D197" t="str">
        <f>+VLOOKUP(TEXT(Tabla1[[#This Row],[Socio comercial]],"00000000"),'[1]Clientes PT'!$A:$E,5,0)</f>
        <v>Lisboa</v>
      </c>
      <c r="E197" s="1">
        <v>46730010</v>
      </c>
      <c r="F197" s="1" t="s">
        <v>416</v>
      </c>
      <c r="G197" s="1">
        <v>209173957</v>
      </c>
      <c r="H197" s="1">
        <v>87</v>
      </c>
      <c r="I197" s="2">
        <v>2244.35</v>
      </c>
      <c r="J197" s="1" t="s">
        <v>40</v>
      </c>
      <c r="K197" s="2">
        <v>27000</v>
      </c>
      <c r="L197" s="1" t="s">
        <v>40</v>
      </c>
      <c r="M197" s="1" t="s">
        <v>41</v>
      </c>
      <c r="N197" s="2">
        <v>16159.27</v>
      </c>
      <c r="O197" s="2">
        <v>12191.69</v>
      </c>
      <c r="P197" s="1" t="s">
        <v>39</v>
      </c>
      <c r="Q197" s="2">
        <v>16447.96</v>
      </c>
      <c r="R197" s="3">
        <v>60.9</v>
      </c>
      <c r="S197" s="1" t="s">
        <v>418</v>
      </c>
      <c r="T197" s="1">
        <v>2</v>
      </c>
      <c r="U197" s="1" t="s">
        <v>57</v>
      </c>
      <c r="V197" s="1" t="b">
        <v>0</v>
      </c>
      <c r="W197" s="1" t="b">
        <v>0</v>
      </c>
      <c r="X197" s="1" t="b">
        <v>0</v>
      </c>
      <c r="Y197" s="1" t="b">
        <v>1</v>
      </c>
      <c r="Z197" s="1" t="b">
        <v>0</v>
      </c>
      <c r="AA197" s="1" t="s">
        <v>58</v>
      </c>
      <c r="AB197" s="2">
        <v>8127.05</v>
      </c>
      <c r="AC197" s="2">
        <v>4192.17</v>
      </c>
      <c r="AD197" s="2">
        <v>1100.92</v>
      </c>
      <c r="AE197" s="2">
        <v>2739.13</v>
      </c>
      <c r="AF197" s="1">
        <v>1</v>
      </c>
      <c r="AG197" s="1"/>
      <c r="AH197" s="1" t="s">
        <v>55</v>
      </c>
      <c r="AI197" s="1">
        <v>1</v>
      </c>
      <c r="AJ197" s="1"/>
      <c r="AK197" s="2">
        <v>0</v>
      </c>
      <c r="AL197" s="2">
        <v>0</v>
      </c>
    </row>
    <row r="198" spans="1:38" x14ac:dyDescent="0.2">
      <c r="A198" t="str">
        <f>+VLOOKUP(TEXT(Tabla1[[#This Row],[Socio comercial]],"00000000"),'[1]Clientes PT'!$A:$G,7,0)</f>
        <v>Zona 2</v>
      </c>
      <c r="B198" t="str">
        <f>+VLOOKUP(TEXT(Tabla1[[#This Row],[Socio comercial]],"00000000"),'[1]Clientes PT'!$A:$G,6,0)</f>
        <v>Francisco Cavaco (STIHL)</v>
      </c>
      <c r="C198" t="str">
        <f>+VLOOKUP(TEXT(Tabla1[[#This Row],[Socio comercial]],"00000000"),'[1]Clientes PT'!$A:$E,4,0)</f>
        <v>PT/73</v>
      </c>
      <c r="D198" t="str">
        <f>+VLOOKUP(TEXT(Tabla1[[#This Row],[Socio comercial]],"00000000"),'[1]Clientes PT'!$A:$E,5,0)</f>
        <v>Lisboa</v>
      </c>
      <c r="E198" s="1">
        <v>46730010</v>
      </c>
      <c r="F198" s="1" t="s">
        <v>416</v>
      </c>
      <c r="G198" s="1">
        <v>209256853</v>
      </c>
      <c r="H198" s="1">
        <v>2</v>
      </c>
      <c r="I198" s="2">
        <v>2265.4899999999998</v>
      </c>
      <c r="J198" s="1" t="s">
        <v>40</v>
      </c>
      <c r="K198" s="2">
        <v>27000</v>
      </c>
      <c r="L198" s="1" t="s">
        <v>40</v>
      </c>
      <c r="M198" s="1" t="s">
        <v>41</v>
      </c>
      <c r="N198" s="2">
        <v>16159.27</v>
      </c>
      <c r="O198" s="2">
        <v>12191.69</v>
      </c>
      <c r="P198" s="1" t="s">
        <v>39</v>
      </c>
      <c r="Q198" s="2">
        <v>16447.96</v>
      </c>
      <c r="R198" s="3">
        <v>60.9</v>
      </c>
      <c r="S198" s="1" t="s">
        <v>419</v>
      </c>
      <c r="T198" s="1">
        <v>2</v>
      </c>
      <c r="U198" s="1" t="s">
        <v>57</v>
      </c>
      <c r="V198" s="1" t="b">
        <v>0</v>
      </c>
      <c r="W198" s="1" t="b">
        <v>0</v>
      </c>
      <c r="X198" s="1" t="b">
        <v>0</v>
      </c>
      <c r="Y198" s="1" t="b">
        <v>1</v>
      </c>
      <c r="Z198" s="1" t="b">
        <v>0</v>
      </c>
      <c r="AA198" s="1" t="s">
        <v>58</v>
      </c>
      <c r="AB198" s="2">
        <v>8127.05</v>
      </c>
      <c r="AC198" s="2">
        <v>4192.17</v>
      </c>
      <c r="AD198" s="2">
        <v>1100.92</v>
      </c>
      <c r="AE198" s="2">
        <v>2739.13</v>
      </c>
      <c r="AF198" s="1">
        <v>1</v>
      </c>
      <c r="AG198" s="1"/>
      <c r="AH198" s="1" t="s">
        <v>55</v>
      </c>
      <c r="AI198" s="1">
        <v>1</v>
      </c>
      <c r="AJ198" s="1"/>
      <c r="AK198" s="2">
        <v>0</v>
      </c>
      <c r="AL198" s="2">
        <v>0</v>
      </c>
    </row>
    <row r="199" spans="1:38" x14ac:dyDescent="0.2">
      <c r="A199" t="str">
        <f>+VLOOKUP(TEXT(Tabla1[[#This Row],[Socio comercial]],"00000000"),'[1]Clientes PT'!$A:$G,7,0)</f>
        <v>Zona 2</v>
      </c>
      <c r="B199" t="str">
        <f>+VLOOKUP(TEXT(Tabla1[[#This Row],[Socio comercial]],"00000000"),'[1]Clientes PT'!$A:$G,6,0)</f>
        <v>Francisco Cavaco (STIHL)</v>
      </c>
      <c r="C199" t="str">
        <f>+VLOOKUP(TEXT(Tabla1[[#This Row],[Socio comercial]],"00000000"),'[1]Clientes PT'!$A:$E,4,0)</f>
        <v>PT/73</v>
      </c>
      <c r="D199" t="str">
        <f>+VLOOKUP(TEXT(Tabla1[[#This Row],[Socio comercial]],"00000000"),'[1]Clientes PT'!$A:$E,5,0)</f>
        <v>Lisboa</v>
      </c>
      <c r="E199" s="1">
        <v>46730040</v>
      </c>
      <c r="F199" s="1" t="s">
        <v>420</v>
      </c>
      <c r="G199" s="1">
        <v>209183966</v>
      </c>
      <c r="H199" s="1" t="s">
        <v>421</v>
      </c>
      <c r="I199" s="2">
        <v>3308.51</v>
      </c>
      <c r="J199" s="1" t="s">
        <v>40</v>
      </c>
      <c r="K199" s="2">
        <v>112000</v>
      </c>
      <c r="L199" s="1" t="s">
        <v>40</v>
      </c>
      <c r="M199" s="1" t="s">
        <v>41</v>
      </c>
      <c r="N199" s="2">
        <v>106522.49</v>
      </c>
      <c r="O199" s="2">
        <v>38647.97</v>
      </c>
      <c r="P199" s="1" t="s">
        <v>39</v>
      </c>
      <c r="Q199" s="2">
        <v>110788.74</v>
      </c>
      <c r="R199" s="3">
        <v>98.9</v>
      </c>
      <c r="S199" s="1" t="s">
        <v>422</v>
      </c>
      <c r="T199" s="1">
        <v>2</v>
      </c>
      <c r="U199" s="1" t="s">
        <v>57</v>
      </c>
      <c r="V199" s="1" t="b">
        <v>1</v>
      </c>
      <c r="W199" s="1" t="b">
        <v>0</v>
      </c>
      <c r="X199" s="1" t="b">
        <v>0</v>
      </c>
      <c r="Y199" s="1" t="b">
        <v>1</v>
      </c>
      <c r="Z199" s="1" t="b">
        <v>0</v>
      </c>
      <c r="AA199" s="1" t="s">
        <v>58</v>
      </c>
      <c r="AB199" s="2">
        <v>24445.18</v>
      </c>
      <c r="AC199" s="2">
        <v>32431.49</v>
      </c>
      <c r="AD199" s="2">
        <v>34754.910000000003</v>
      </c>
      <c r="AE199" s="2">
        <v>14890.91</v>
      </c>
      <c r="AF199" s="1">
        <v>1</v>
      </c>
      <c r="AG199" s="1"/>
      <c r="AH199" s="1" t="s">
        <v>55</v>
      </c>
      <c r="AI199" s="1">
        <v>1</v>
      </c>
      <c r="AJ199" s="1"/>
      <c r="AK199" s="2">
        <v>0</v>
      </c>
      <c r="AL199" s="2">
        <v>0</v>
      </c>
    </row>
    <row r="200" spans="1:38" x14ac:dyDescent="0.2">
      <c r="A200" t="str">
        <f>+VLOOKUP(TEXT(Tabla1[[#This Row],[Socio comercial]],"00000000"),'[1]Clientes PT'!$A:$G,7,0)</f>
        <v>Zona 2</v>
      </c>
      <c r="B200" t="str">
        <f>+VLOOKUP(TEXT(Tabla1[[#This Row],[Socio comercial]],"00000000"),'[1]Clientes PT'!$A:$G,6,0)</f>
        <v>Francisco Cavaco (STIHL)</v>
      </c>
      <c r="C200" t="str">
        <f>+VLOOKUP(TEXT(Tabla1[[#This Row],[Socio comercial]],"00000000"),'[1]Clientes PT'!$A:$E,4,0)</f>
        <v>PT/73</v>
      </c>
      <c r="D200" t="str">
        <f>+VLOOKUP(TEXT(Tabla1[[#This Row],[Socio comercial]],"00000000"),'[1]Clientes PT'!$A:$E,5,0)</f>
        <v>Lisboa</v>
      </c>
      <c r="E200" s="1">
        <v>46730050</v>
      </c>
      <c r="F200" s="1" t="s">
        <v>423</v>
      </c>
      <c r="G200" s="1">
        <v>207239887</v>
      </c>
      <c r="H200" s="1" t="s">
        <v>424</v>
      </c>
      <c r="I200" s="2">
        <v>5551.77</v>
      </c>
      <c r="J200" s="1" t="s">
        <v>40</v>
      </c>
      <c r="K200" s="2">
        <v>15000</v>
      </c>
      <c r="L200" s="1" t="s">
        <v>40</v>
      </c>
      <c r="M200" s="1" t="s">
        <v>41</v>
      </c>
      <c r="N200" s="2">
        <v>25461.62</v>
      </c>
      <c r="O200" s="2">
        <v>0</v>
      </c>
      <c r="P200" s="1" t="s">
        <v>39</v>
      </c>
      <c r="Q200" s="2">
        <v>25461.62</v>
      </c>
      <c r="R200" s="3">
        <v>169.7</v>
      </c>
      <c r="S200" s="1" t="s">
        <v>425</v>
      </c>
      <c r="T200" s="1">
        <v>2</v>
      </c>
      <c r="U200" s="1"/>
      <c r="V200" s="1" t="b">
        <v>1</v>
      </c>
      <c r="W200" s="1" t="b">
        <v>0</v>
      </c>
      <c r="X200" s="1" t="b">
        <v>0</v>
      </c>
      <c r="Y200" s="1" t="b">
        <v>1</v>
      </c>
      <c r="Z200" s="1" t="b">
        <v>0</v>
      </c>
      <c r="AA200" s="1"/>
      <c r="AB200" s="2">
        <v>0</v>
      </c>
      <c r="AC200" s="2">
        <v>12.3</v>
      </c>
      <c r="AD200" s="2">
        <v>0</v>
      </c>
      <c r="AE200" s="2">
        <v>25449.32</v>
      </c>
      <c r="AF200" s="1">
        <v>1</v>
      </c>
      <c r="AG200" s="1"/>
      <c r="AH200" s="1"/>
      <c r="AI200" s="1">
        <v>1</v>
      </c>
      <c r="AJ200" s="1"/>
      <c r="AK200" s="2">
        <v>0</v>
      </c>
      <c r="AL200" s="2">
        <v>0</v>
      </c>
    </row>
    <row r="201" spans="1:38" x14ac:dyDescent="0.2">
      <c r="A201" t="str">
        <f>+VLOOKUP(TEXT(Tabla1[[#This Row],[Socio comercial]],"00000000"),'[1]Clientes PT'!$A:$G,7,0)</f>
        <v>Zona 2</v>
      </c>
      <c r="B201" t="str">
        <f>+VLOOKUP(TEXT(Tabla1[[#This Row],[Socio comercial]],"00000000"),'[1]Clientes PT'!$A:$G,6,0)</f>
        <v>Francisco Cavaco (STIHL)</v>
      </c>
      <c r="C201" t="str">
        <f>+VLOOKUP(TEXT(Tabla1[[#This Row],[Socio comercial]],"00000000"),'[1]Clientes PT'!$A:$E,4,0)</f>
        <v>PT/73</v>
      </c>
      <c r="D201" t="str">
        <f>+VLOOKUP(TEXT(Tabla1[[#This Row],[Socio comercial]],"00000000"),'[1]Clientes PT'!$A:$E,5,0)</f>
        <v>Lisboa</v>
      </c>
      <c r="E201" s="1">
        <v>46730070</v>
      </c>
      <c r="F201" s="1" t="s">
        <v>426</v>
      </c>
      <c r="G201" s="1">
        <v>209306573</v>
      </c>
      <c r="H201" s="1">
        <v>250008</v>
      </c>
      <c r="I201" s="2">
        <v>4232.2700000000004</v>
      </c>
      <c r="J201" s="1" t="s">
        <v>40</v>
      </c>
      <c r="K201" s="2">
        <v>68000</v>
      </c>
      <c r="L201" s="1" t="s">
        <v>40</v>
      </c>
      <c r="M201" s="1" t="s">
        <v>41</v>
      </c>
      <c r="N201" s="2">
        <v>82347.02</v>
      </c>
      <c r="O201" s="2">
        <v>4879.6400000000003</v>
      </c>
      <c r="P201" s="1" t="s">
        <v>39</v>
      </c>
      <c r="Q201" s="2">
        <v>83827.08</v>
      </c>
      <c r="R201" s="3">
        <v>123.3</v>
      </c>
      <c r="S201" s="1" t="s">
        <v>427</v>
      </c>
      <c r="T201" s="1">
        <v>2</v>
      </c>
      <c r="U201" s="1" t="s">
        <v>57</v>
      </c>
      <c r="V201" s="1" t="b">
        <v>1</v>
      </c>
      <c r="W201" s="1" t="b">
        <v>0</v>
      </c>
      <c r="X201" s="1" t="b">
        <v>0</v>
      </c>
      <c r="Y201" s="1" t="b">
        <v>1</v>
      </c>
      <c r="Z201" s="1" t="b">
        <v>0</v>
      </c>
      <c r="AA201" s="1" t="s">
        <v>58</v>
      </c>
      <c r="AB201" s="2">
        <v>18476.55</v>
      </c>
      <c r="AC201" s="2">
        <v>24358.95</v>
      </c>
      <c r="AD201" s="2">
        <v>19436.61</v>
      </c>
      <c r="AE201" s="2">
        <v>20074.91</v>
      </c>
      <c r="AF201" s="1">
        <v>1</v>
      </c>
      <c r="AG201" s="1"/>
      <c r="AH201" s="1" t="s">
        <v>55</v>
      </c>
      <c r="AI201" s="1">
        <v>1</v>
      </c>
      <c r="AJ201" s="1"/>
      <c r="AK201" s="2">
        <v>0</v>
      </c>
      <c r="AL201" s="2">
        <v>0</v>
      </c>
    </row>
    <row r="202" spans="1:38" x14ac:dyDescent="0.2">
      <c r="A202" t="str">
        <f>+VLOOKUP(TEXT(Tabla1[[#This Row],[Socio comercial]],"00000000"),'[1]Clientes PT'!$A:$G,7,0)</f>
        <v>Zona 2</v>
      </c>
      <c r="B202" t="str">
        <f>+VLOOKUP(TEXT(Tabla1[[#This Row],[Socio comercial]],"00000000"),'[1]Clientes PT'!$A:$G,6,0)</f>
        <v>Francisco Cavaco (STIHL)</v>
      </c>
      <c r="C202" t="str">
        <f>+VLOOKUP(TEXT(Tabla1[[#This Row],[Socio comercial]],"00000000"),'[1]Clientes PT'!$A:$E,4,0)</f>
        <v>PT/73</v>
      </c>
      <c r="D202" t="str">
        <f>+VLOOKUP(TEXT(Tabla1[[#This Row],[Socio comercial]],"00000000"),'[1]Clientes PT'!$A:$E,5,0)</f>
        <v>Lisboa</v>
      </c>
      <c r="E202" s="1">
        <v>46730180</v>
      </c>
      <c r="F202" s="1" t="s">
        <v>428</v>
      </c>
      <c r="G202" s="1">
        <v>209258736</v>
      </c>
      <c r="H202" s="10">
        <v>45809</v>
      </c>
      <c r="I202" s="2">
        <v>1112.51</v>
      </c>
      <c r="J202" s="1" t="s">
        <v>40</v>
      </c>
      <c r="K202" s="2">
        <v>20000</v>
      </c>
      <c r="L202" s="1" t="s">
        <v>40</v>
      </c>
      <c r="M202" s="1" t="s">
        <v>41</v>
      </c>
      <c r="N202" s="2">
        <v>28195.24</v>
      </c>
      <c r="O202" s="2">
        <v>5311.1</v>
      </c>
      <c r="P202" s="1" t="s">
        <v>39</v>
      </c>
      <c r="Q202" s="2">
        <v>28447.39</v>
      </c>
      <c r="R202" s="3">
        <v>142.19999999999999</v>
      </c>
      <c r="S202" s="1" t="s">
        <v>429</v>
      </c>
      <c r="T202" s="1">
        <v>2</v>
      </c>
      <c r="U202" s="1" t="s">
        <v>57</v>
      </c>
      <c r="V202" s="1" t="b">
        <v>1</v>
      </c>
      <c r="W202" s="1" t="b">
        <v>0</v>
      </c>
      <c r="X202" s="1" t="b">
        <v>0</v>
      </c>
      <c r="Y202" s="1" t="b">
        <v>1</v>
      </c>
      <c r="Z202" s="1" t="b">
        <v>0</v>
      </c>
      <c r="AA202" s="1" t="s">
        <v>58</v>
      </c>
      <c r="AB202" s="2">
        <v>12344.09</v>
      </c>
      <c r="AC202" s="2">
        <v>10376.56</v>
      </c>
      <c r="AD202" s="2">
        <v>6541.86</v>
      </c>
      <c r="AE202" s="2">
        <v>-1067.27</v>
      </c>
      <c r="AF202" s="1">
        <v>1</v>
      </c>
      <c r="AG202" s="1"/>
      <c r="AH202" s="1" t="s">
        <v>55</v>
      </c>
      <c r="AI202" s="1">
        <v>1</v>
      </c>
      <c r="AJ202" s="1"/>
      <c r="AK202" s="2">
        <v>0</v>
      </c>
      <c r="AL202" s="2">
        <v>0</v>
      </c>
    </row>
    <row r="203" spans="1:38" x14ac:dyDescent="0.2">
      <c r="A203" t="str">
        <f>+VLOOKUP(TEXT(Tabla1[[#This Row],[Socio comercial]],"00000000"),'[1]Clientes PT'!$A:$G,7,0)</f>
        <v>Zona 2</v>
      </c>
      <c r="B203" t="str">
        <f>+VLOOKUP(TEXT(Tabla1[[#This Row],[Socio comercial]],"00000000"),'[1]Clientes PT'!$A:$G,6,0)</f>
        <v>Francisco Cavaco (STIHL)</v>
      </c>
      <c r="C203" t="str">
        <f>+VLOOKUP(TEXT(Tabla1[[#This Row],[Socio comercial]],"00000000"),'[1]Clientes PT'!$A:$E,4,0)</f>
        <v>PT/73</v>
      </c>
      <c r="D203" t="str">
        <f>+VLOOKUP(TEXT(Tabla1[[#This Row],[Socio comercial]],"00000000"),'[1]Clientes PT'!$A:$E,5,0)</f>
        <v>Lisboa</v>
      </c>
      <c r="E203" s="1">
        <v>46730180</v>
      </c>
      <c r="F203" s="1" t="s">
        <v>428</v>
      </c>
      <c r="G203" s="1">
        <v>208884343</v>
      </c>
      <c r="H203" s="1" t="s">
        <v>430</v>
      </c>
      <c r="I203" s="2">
        <v>45.96</v>
      </c>
      <c r="J203" s="1" t="s">
        <v>40</v>
      </c>
      <c r="K203" s="2">
        <v>20000</v>
      </c>
      <c r="L203" s="1" t="s">
        <v>40</v>
      </c>
      <c r="M203" s="1" t="s">
        <v>41</v>
      </c>
      <c r="N203" s="2">
        <v>28195.24</v>
      </c>
      <c r="O203" s="2">
        <v>5311.1</v>
      </c>
      <c r="P203" s="1" t="s">
        <v>39</v>
      </c>
      <c r="Q203" s="2">
        <v>28447.39</v>
      </c>
      <c r="R203" s="3">
        <v>142.19999999999999</v>
      </c>
      <c r="S203" s="1" t="s">
        <v>431</v>
      </c>
      <c r="T203" s="1">
        <v>2</v>
      </c>
      <c r="U203" s="1"/>
      <c r="V203" s="1" t="b">
        <v>1</v>
      </c>
      <c r="W203" s="1" t="b">
        <v>0</v>
      </c>
      <c r="X203" s="1" t="b">
        <v>0</v>
      </c>
      <c r="Y203" s="1" t="b">
        <v>1</v>
      </c>
      <c r="Z203" s="1" t="b">
        <v>0</v>
      </c>
      <c r="AA203" s="1"/>
      <c r="AB203" s="2">
        <v>12344.09</v>
      </c>
      <c r="AC203" s="2">
        <v>10376.56</v>
      </c>
      <c r="AD203" s="2">
        <v>6541.86</v>
      </c>
      <c r="AE203" s="2">
        <v>-1067.27</v>
      </c>
      <c r="AF203" s="1">
        <v>1</v>
      </c>
      <c r="AG203" s="1"/>
      <c r="AH203" s="1" t="s">
        <v>50</v>
      </c>
      <c r="AI203" s="1">
        <v>1</v>
      </c>
      <c r="AJ203" s="1"/>
      <c r="AK203" s="2">
        <v>0</v>
      </c>
      <c r="AL203" s="2">
        <v>0</v>
      </c>
    </row>
    <row r="204" spans="1:38" x14ac:dyDescent="0.2">
      <c r="A204" t="str">
        <f>+VLOOKUP(TEXT(Tabla1[[#This Row],[Socio comercial]],"00000000"),'[1]Clientes PT'!$A:$G,7,0)</f>
        <v>Zona 2</v>
      </c>
      <c r="B204" t="str">
        <f>+VLOOKUP(TEXT(Tabla1[[#This Row],[Socio comercial]],"00000000"),'[1]Clientes PT'!$A:$G,6,0)</f>
        <v>Francisco Cavaco (STIHL)</v>
      </c>
      <c r="C204" t="str">
        <f>+VLOOKUP(TEXT(Tabla1[[#This Row],[Socio comercial]],"00000000"),'[1]Clientes PT'!$A:$E,4,0)</f>
        <v>PT/73</v>
      </c>
      <c r="D204" t="str">
        <f>+VLOOKUP(TEXT(Tabla1[[#This Row],[Socio comercial]],"00000000"),'[1]Clientes PT'!$A:$E,5,0)</f>
        <v>Lisboa</v>
      </c>
      <c r="E204" s="1">
        <v>46730180</v>
      </c>
      <c r="F204" s="1" t="s">
        <v>428</v>
      </c>
      <c r="G204" s="1">
        <v>208962884</v>
      </c>
      <c r="H204" s="10">
        <v>45423</v>
      </c>
      <c r="I204" s="2">
        <v>23.02</v>
      </c>
      <c r="J204" s="1" t="s">
        <v>40</v>
      </c>
      <c r="K204" s="2">
        <v>20000</v>
      </c>
      <c r="L204" s="1" t="s">
        <v>40</v>
      </c>
      <c r="M204" s="1" t="s">
        <v>41</v>
      </c>
      <c r="N204" s="2">
        <v>28195.24</v>
      </c>
      <c r="O204" s="2">
        <v>5311.1</v>
      </c>
      <c r="P204" s="1" t="s">
        <v>39</v>
      </c>
      <c r="Q204" s="2">
        <v>28447.39</v>
      </c>
      <c r="R204" s="3">
        <v>142.19999999999999</v>
      </c>
      <c r="S204" s="1" t="s">
        <v>432</v>
      </c>
      <c r="T204" s="1">
        <v>2</v>
      </c>
      <c r="U204" s="1"/>
      <c r="V204" s="1" t="b">
        <v>1</v>
      </c>
      <c r="W204" s="1" t="b">
        <v>0</v>
      </c>
      <c r="X204" s="1" t="b">
        <v>0</v>
      </c>
      <c r="Y204" s="1" t="b">
        <v>1</v>
      </c>
      <c r="Z204" s="1" t="b">
        <v>0</v>
      </c>
      <c r="AA204" s="1"/>
      <c r="AB204" s="2">
        <v>12344.09</v>
      </c>
      <c r="AC204" s="2">
        <v>10376.56</v>
      </c>
      <c r="AD204" s="2">
        <v>6541.86</v>
      </c>
      <c r="AE204" s="2">
        <v>-1067.27</v>
      </c>
      <c r="AF204" s="1">
        <v>1</v>
      </c>
      <c r="AG204" s="1"/>
      <c r="AH204" s="1" t="s">
        <v>55</v>
      </c>
      <c r="AI204" s="1">
        <v>1</v>
      </c>
      <c r="AJ204" s="1"/>
      <c r="AK204" s="2">
        <v>0</v>
      </c>
      <c r="AL204" s="2">
        <v>0</v>
      </c>
    </row>
    <row r="205" spans="1:38" x14ac:dyDescent="0.2">
      <c r="A205" t="str">
        <f>+VLOOKUP(TEXT(Tabla1[[#This Row],[Socio comercial]],"00000000"),'[1]Clientes PT'!$A:$G,7,0)</f>
        <v>Zona 2</v>
      </c>
      <c r="B205" t="str">
        <f>+VLOOKUP(TEXT(Tabla1[[#This Row],[Socio comercial]],"00000000"),'[1]Clientes PT'!$A:$G,6,0)</f>
        <v>Francisco Cavaco (STIHL)</v>
      </c>
      <c r="C205" t="str">
        <f>+VLOOKUP(TEXT(Tabla1[[#This Row],[Socio comercial]],"00000000"),'[1]Clientes PT'!$A:$E,4,0)</f>
        <v>PT/73</v>
      </c>
      <c r="D205" t="str">
        <f>+VLOOKUP(TEXT(Tabla1[[#This Row],[Socio comercial]],"00000000"),'[1]Clientes PT'!$A:$E,5,0)</f>
        <v>Lisboa</v>
      </c>
      <c r="E205" s="1">
        <v>46730180</v>
      </c>
      <c r="F205" s="1" t="s">
        <v>428</v>
      </c>
      <c r="G205" s="1">
        <v>209272089</v>
      </c>
      <c r="H205" s="10">
        <v>45901</v>
      </c>
      <c r="I205" s="2">
        <v>557.25</v>
      </c>
      <c r="J205" s="1" t="s">
        <v>40</v>
      </c>
      <c r="K205" s="2">
        <v>20000</v>
      </c>
      <c r="L205" s="1" t="s">
        <v>40</v>
      </c>
      <c r="M205" s="1" t="s">
        <v>41</v>
      </c>
      <c r="N205" s="2">
        <v>28195.24</v>
      </c>
      <c r="O205" s="2">
        <v>5311.1</v>
      </c>
      <c r="P205" s="1" t="s">
        <v>39</v>
      </c>
      <c r="Q205" s="2">
        <v>28447.39</v>
      </c>
      <c r="R205" s="3">
        <v>142.19999999999999</v>
      </c>
      <c r="S205" s="1" t="s">
        <v>433</v>
      </c>
      <c r="T205" s="1">
        <v>2</v>
      </c>
      <c r="U205" s="1"/>
      <c r="V205" s="1" t="b">
        <v>1</v>
      </c>
      <c r="W205" s="1" t="b">
        <v>0</v>
      </c>
      <c r="X205" s="1" t="b">
        <v>0</v>
      </c>
      <c r="Y205" s="1" t="b">
        <v>1</v>
      </c>
      <c r="Z205" s="1" t="b">
        <v>0</v>
      </c>
      <c r="AA205" s="1"/>
      <c r="AB205" s="2">
        <v>12344.09</v>
      </c>
      <c r="AC205" s="2">
        <v>10376.56</v>
      </c>
      <c r="AD205" s="2">
        <v>6541.86</v>
      </c>
      <c r="AE205" s="2">
        <v>-1067.27</v>
      </c>
      <c r="AF205" s="1">
        <v>1</v>
      </c>
      <c r="AG205" s="1"/>
      <c r="AH205" s="1" t="s">
        <v>55</v>
      </c>
      <c r="AI205" s="1">
        <v>1</v>
      </c>
      <c r="AJ205" s="1"/>
      <c r="AK205" s="2">
        <v>0</v>
      </c>
      <c r="AL205" s="2">
        <v>0</v>
      </c>
    </row>
    <row r="206" spans="1:38" x14ac:dyDescent="0.2">
      <c r="A206" t="str">
        <f>+VLOOKUP(TEXT(Tabla1[[#This Row],[Socio comercial]],"00000000"),'[1]Clientes PT'!$A:$G,7,0)</f>
        <v>Zona 2</v>
      </c>
      <c r="B206" t="str">
        <f>+VLOOKUP(TEXT(Tabla1[[#This Row],[Socio comercial]],"00000000"),'[1]Clientes PT'!$A:$G,6,0)</f>
        <v>Francisco Cavaco (STIHL)</v>
      </c>
      <c r="C206" t="str">
        <f>+VLOOKUP(TEXT(Tabla1[[#This Row],[Socio comercial]],"00000000"),'[1]Clientes PT'!$A:$E,4,0)</f>
        <v>PT/73</v>
      </c>
      <c r="D206" t="str">
        <f>+VLOOKUP(TEXT(Tabla1[[#This Row],[Socio comercial]],"00000000"),'[1]Clientes PT'!$A:$E,5,0)</f>
        <v>Lisboa</v>
      </c>
      <c r="E206" s="1">
        <v>46730250</v>
      </c>
      <c r="F206" s="1" t="s">
        <v>434</v>
      </c>
      <c r="G206" s="1">
        <v>206093232</v>
      </c>
      <c r="H206" s="1" t="s">
        <v>435</v>
      </c>
      <c r="I206" s="2">
        <v>27</v>
      </c>
      <c r="J206" s="1" t="s">
        <v>40</v>
      </c>
      <c r="K206" s="2">
        <v>84000</v>
      </c>
      <c r="L206" s="1" t="s">
        <v>40</v>
      </c>
      <c r="M206" s="1" t="s">
        <v>41</v>
      </c>
      <c r="N206" s="2">
        <v>157467.32</v>
      </c>
      <c r="O206" s="2">
        <v>9480.5400000000009</v>
      </c>
      <c r="P206" s="1" t="s">
        <v>39</v>
      </c>
      <c r="Q206" s="2">
        <v>159096.53</v>
      </c>
      <c r="R206" s="3">
        <v>189.4</v>
      </c>
      <c r="S206" s="1" t="s">
        <v>436</v>
      </c>
      <c r="T206" s="1">
        <v>2</v>
      </c>
      <c r="U206" s="1"/>
      <c r="V206" s="1" t="b">
        <v>1</v>
      </c>
      <c r="W206" s="1" t="b">
        <v>0</v>
      </c>
      <c r="X206" s="1" t="b">
        <v>0</v>
      </c>
      <c r="Y206" s="1" t="b">
        <v>1</v>
      </c>
      <c r="Z206" s="1" t="b">
        <v>0</v>
      </c>
      <c r="AA206" s="1"/>
      <c r="AB206" s="2">
        <v>59046.14</v>
      </c>
      <c r="AC206" s="2">
        <v>66101.820000000007</v>
      </c>
      <c r="AD206" s="2">
        <v>22746.76</v>
      </c>
      <c r="AE206" s="2">
        <v>9572.6</v>
      </c>
      <c r="AF206" s="1">
        <v>1</v>
      </c>
      <c r="AG206" s="1"/>
      <c r="AH206" s="1"/>
      <c r="AI206" s="1">
        <v>1</v>
      </c>
      <c r="AJ206" s="1"/>
      <c r="AK206" s="2">
        <v>0</v>
      </c>
      <c r="AL206" s="2">
        <v>0</v>
      </c>
    </row>
    <row r="207" spans="1:38" x14ac:dyDescent="0.2">
      <c r="A207" t="str">
        <f>+VLOOKUP(TEXT(Tabla1[[#This Row],[Socio comercial]],"00000000"),'[1]Clientes PT'!$A:$G,7,0)</f>
        <v>Zona 2</v>
      </c>
      <c r="B207" t="str">
        <f>+VLOOKUP(TEXT(Tabla1[[#This Row],[Socio comercial]],"00000000"),'[1]Clientes PT'!$A:$G,6,0)</f>
        <v>Francisco Cavaco (STIHL)</v>
      </c>
      <c r="C207" t="str">
        <f>+VLOOKUP(TEXT(Tabla1[[#This Row],[Socio comercial]],"00000000"),'[1]Clientes PT'!$A:$E,4,0)</f>
        <v>PT/73</v>
      </c>
      <c r="D207" t="str">
        <f>+VLOOKUP(TEXT(Tabla1[[#This Row],[Socio comercial]],"00000000"),'[1]Clientes PT'!$A:$E,5,0)</f>
        <v>Lisboa</v>
      </c>
      <c r="E207" s="1">
        <v>46730250</v>
      </c>
      <c r="F207" s="1" t="s">
        <v>434</v>
      </c>
      <c r="G207" s="1">
        <v>209029789</v>
      </c>
      <c r="H207" s="1">
        <v>240223</v>
      </c>
      <c r="I207" s="2">
        <v>1554.32</v>
      </c>
      <c r="J207" s="1" t="s">
        <v>40</v>
      </c>
      <c r="K207" s="2">
        <v>84000</v>
      </c>
      <c r="L207" s="1" t="s">
        <v>40</v>
      </c>
      <c r="M207" s="1" t="s">
        <v>41</v>
      </c>
      <c r="N207" s="2">
        <v>157467.32</v>
      </c>
      <c r="O207" s="2">
        <v>9480.5400000000009</v>
      </c>
      <c r="P207" s="1" t="s">
        <v>39</v>
      </c>
      <c r="Q207" s="2">
        <v>159096.53</v>
      </c>
      <c r="R207" s="3">
        <v>189.4</v>
      </c>
      <c r="S207" s="1" t="s">
        <v>437</v>
      </c>
      <c r="T207" s="1">
        <v>2</v>
      </c>
      <c r="U207" s="1" t="s">
        <v>57</v>
      </c>
      <c r="V207" s="1" t="b">
        <v>1</v>
      </c>
      <c r="W207" s="1" t="b">
        <v>0</v>
      </c>
      <c r="X207" s="1" t="b">
        <v>0</v>
      </c>
      <c r="Y207" s="1" t="b">
        <v>1</v>
      </c>
      <c r="Z207" s="1" t="b">
        <v>0</v>
      </c>
      <c r="AA207" s="1" t="s">
        <v>58</v>
      </c>
      <c r="AB207" s="2">
        <v>59046.14</v>
      </c>
      <c r="AC207" s="2">
        <v>66101.820000000007</v>
      </c>
      <c r="AD207" s="2">
        <v>22746.76</v>
      </c>
      <c r="AE207" s="2">
        <v>9572.6</v>
      </c>
      <c r="AF207" s="1">
        <v>1</v>
      </c>
      <c r="AG207" s="1"/>
      <c r="AH207" s="1" t="s">
        <v>55</v>
      </c>
      <c r="AI207" s="1">
        <v>1</v>
      </c>
      <c r="AJ207" s="1"/>
      <c r="AK207" s="2">
        <v>0</v>
      </c>
      <c r="AL207" s="2">
        <v>0</v>
      </c>
    </row>
    <row r="208" spans="1:38" x14ac:dyDescent="0.2">
      <c r="A208" t="str">
        <f>+VLOOKUP(TEXT(Tabla1[[#This Row],[Socio comercial]],"00000000"),'[1]Clientes PT'!$A:$G,7,0)</f>
        <v>Zona 2</v>
      </c>
      <c r="B208" t="str">
        <f>+VLOOKUP(TEXT(Tabla1[[#This Row],[Socio comercial]],"00000000"),'[1]Clientes PT'!$A:$G,6,0)</f>
        <v>Francisco Cavaco (STIHL)</v>
      </c>
      <c r="C208" t="str">
        <f>+VLOOKUP(TEXT(Tabla1[[#This Row],[Socio comercial]],"00000000"),'[1]Clientes PT'!$A:$E,4,0)</f>
        <v>PT/73</v>
      </c>
      <c r="D208" t="str">
        <f>+VLOOKUP(TEXT(Tabla1[[#This Row],[Socio comercial]],"00000000"),'[1]Clientes PT'!$A:$E,5,0)</f>
        <v>Lisboa</v>
      </c>
      <c r="E208" s="1">
        <v>46730250</v>
      </c>
      <c r="F208" s="1" t="s">
        <v>434</v>
      </c>
      <c r="G208" s="1">
        <v>209054916</v>
      </c>
      <c r="H208" s="1">
        <v>240227</v>
      </c>
      <c r="I208" s="2">
        <v>574.34</v>
      </c>
      <c r="J208" s="1" t="s">
        <v>40</v>
      </c>
      <c r="K208" s="2">
        <v>84000</v>
      </c>
      <c r="L208" s="1" t="s">
        <v>40</v>
      </c>
      <c r="M208" s="1" t="s">
        <v>41</v>
      </c>
      <c r="N208" s="2">
        <v>157467.32</v>
      </c>
      <c r="O208" s="2">
        <v>9480.5400000000009</v>
      </c>
      <c r="P208" s="1" t="s">
        <v>39</v>
      </c>
      <c r="Q208" s="2">
        <v>159096.53</v>
      </c>
      <c r="R208" s="3">
        <v>189.4</v>
      </c>
      <c r="S208" s="1" t="s">
        <v>438</v>
      </c>
      <c r="T208" s="1">
        <v>2</v>
      </c>
      <c r="U208" s="1" t="s">
        <v>57</v>
      </c>
      <c r="V208" s="1" t="b">
        <v>1</v>
      </c>
      <c r="W208" s="1" t="b">
        <v>0</v>
      </c>
      <c r="X208" s="1" t="b">
        <v>0</v>
      </c>
      <c r="Y208" s="1" t="b">
        <v>1</v>
      </c>
      <c r="Z208" s="1" t="b">
        <v>0</v>
      </c>
      <c r="AA208" s="1" t="s">
        <v>58</v>
      </c>
      <c r="AB208" s="2">
        <v>59046.14</v>
      </c>
      <c r="AC208" s="2">
        <v>66101.820000000007</v>
      </c>
      <c r="AD208" s="2">
        <v>22746.76</v>
      </c>
      <c r="AE208" s="2">
        <v>9572.6</v>
      </c>
      <c r="AF208" s="1">
        <v>1</v>
      </c>
      <c r="AG208" s="1"/>
      <c r="AH208" s="1" t="s">
        <v>55</v>
      </c>
      <c r="AI208" s="1">
        <v>1</v>
      </c>
      <c r="AJ208" s="1"/>
      <c r="AK208" s="2">
        <v>0</v>
      </c>
      <c r="AL208" s="2">
        <v>0</v>
      </c>
    </row>
    <row r="209" spans="1:38" x14ac:dyDescent="0.2">
      <c r="A209" t="str">
        <f>+VLOOKUP(TEXT(Tabla1[[#This Row],[Socio comercial]],"00000000"),'[1]Clientes PT'!$A:$G,7,0)</f>
        <v>Zona 2</v>
      </c>
      <c r="B209" t="str">
        <f>+VLOOKUP(TEXT(Tabla1[[#This Row],[Socio comercial]],"00000000"),'[1]Clientes PT'!$A:$G,6,0)</f>
        <v>Francisco Cavaco (STIHL)</v>
      </c>
      <c r="C209" t="str">
        <f>+VLOOKUP(TEXT(Tabla1[[#This Row],[Socio comercial]],"00000000"),'[1]Clientes PT'!$A:$E,4,0)</f>
        <v>PT/73</v>
      </c>
      <c r="D209" t="str">
        <f>+VLOOKUP(TEXT(Tabla1[[#This Row],[Socio comercial]],"00000000"),'[1]Clientes PT'!$A:$E,5,0)</f>
        <v>Lisboa</v>
      </c>
      <c r="E209" s="1">
        <v>46730250</v>
      </c>
      <c r="F209" s="1" t="s">
        <v>434</v>
      </c>
      <c r="G209" s="1">
        <v>209084855</v>
      </c>
      <c r="H209" s="1">
        <v>240232</v>
      </c>
      <c r="I209" s="2">
        <v>5433.29</v>
      </c>
      <c r="J209" s="1" t="s">
        <v>40</v>
      </c>
      <c r="K209" s="2">
        <v>84000</v>
      </c>
      <c r="L209" s="1" t="s">
        <v>40</v>
      </c>
      <c r="M209" s="1" t="s">
        <v>41</v>
      </c>
      <c r="N209" s="2">
        <v>157467.32</v>
      </c>
      <c r="O209" s="2">
        <v>9480.5400000000009</v>
      </c>
      <c r="P209" s="1" t="s">
        <v>39</v>
      </c>
      <c r="Q209" s="2">
        <v>159096.53</v>
      </c>
      <c r="R209" s="3">
        <v>189.4</v>
      </c>
      <c r="S209" s="1" t="s">
        <v>439</v>
      </c>
      <c r="T209" s="1">
        <v>2</v>
      </c>
      <c r="U209" s="1" t="s">
        <v>57</v>
      </c>
      <c r="V209" s="1" t="b">
        <v>1</v>
      </c>
      <c r="W209" s="1" t="b">
        <v>0</v>
      </c>
      <c r="X209" s="1" t="b">
        <v>0</v>
      </c>
      <c r="Y209" s="1" t="b">
        <v>1</v>
      </c>
      <c r="Z209" s="1" t="b">
        <v>0</v>
      </c>
      <c r="AA209" s="1" t="s">
        <v>58</v>
      </c>
      <c r="AB209" s="2">
        <v>59046.14</v>
      </c>
      <c r="AC209" s="2">
        <v>66101.820000000007</v>
      </c>
      <c r="AD209" s="2">
        <v>22746.76</v>
      </c>
      <c r="AE209" s="2">
        <v>9572.6</v>
      </c>
      <c r="AF209" s="1">
        <v>1</v>
      </c>
      <c r="AG209" s="1"/>
      <c r="AH209" s="1" t="s">
        <v>55</v>
      </c>
      <c r="AI209" s="1">
        <v>1</v>
      </c>
      <c r="AJ209" s="1"/>
      <c r="AK209" s="2">
        <v>0</v>
      </c>
      <c r="AL209" s="2">
        <v>0</v>
      </c>
    </row>
    <row r="210" spans="1:38" x14ac:dyDescent="0.2">
      <c r="A210" t="str">
        <f>+VLOOKUP(TEXT(Tabla1[[#This Row],[Socio comercial]],"00000000"),'[1]Clientes PT'!$A:$G,7,0)</f>
        <v>Zona 2</v>
      </c>
      <c r="B210" t="str">
        <f>+VLOOKUP(TEXT(Tabla1[[#This Row],[Socio comercial]],"00000000"),'[1]Clientes PT'!$A:$G,6,0)</f>
        <v>Francisco Cavaco (STIHL)</v>
      </c>
      <c r="C210" t="str">
        <f>+VLOOKUP(TEXT(Tabla1[[#This Row],[Socio comercial]],"00000000"),'[1]Clientes PT'!$A:$E,4,0)</f>
        <v>PT/73</v>
      </c>
      <c r="D210" t="str">
        <f>+VLOOKUP(TEXT(Tabla1[[#This Row],[Socio comercial]],"00000000"),'[1]Clientes PT'!$A:$E,5,0)</f>
        <v>Lisboa</v>
      </c>
      <c r="E210" s="1">
        <v>46730250</v>
      </c>
      <c r="F210" s="1" t="s">
        <v>434</v>
      </c>
      <c r="G210" s="1">
        <v>209046624</v>
      </c>
      <c r="H210" s="1">
        <v>240225</v>
      </c>
      <c r="I210" s="2">
        <v>1197.33</v>
      </c>
      <c r="J210" s="1" t="s">
        <v>40</v>
      </c>
      <c r="K210" s="2">
        <v>84000</v>
      </c>
      <c r="L210" s="1" t="s">
        <v>40</v>
      </c>
      <c r="M210" s="1" t="s">
        <v>41</v>
      </c>
      <c r="N210" s="2">
        <v>157467.32</v>
      </c>
      <c r="O210" s="2">
        <v>9480.5400000000009</v>
      </c>
      <c r="P210" s="1" t="s">
        <v>39</v>
      </c>
      <c r="Q210" s="2">
        <v>159096.53</v>
      </c>
      <c r="R210" s="3">
        <v>189.4</v>
      </c>
      <c r="S210" s="1" t="s">
        <v>440</v>
      </c>
      <c r="T210" s="1">
        <v>2</v>
      </c>
      <c r="U210" s="1"/>
      <c r="V210" s="1" t="b">
        <v>1</v>
      </c>
      <c r="W210" s="1" t="b">
        <v>0</v>
      </c>
      <c r="X210" s="1" t="b">
        <v>0</v>
      </c>
      <c r="Y210" s="1" t="b">
        <v>1</v>
      </c>
      <c r="Z210" s="1" t="b">
        <v>0</v>
      </c>
      <c r="AA210" s="1"/>
      <c r="AB210" s="2">
        <v>59046.14</v>
      </c>
      <c r="AC210" s="2">
        <v>66101.820000000007</v>
      </c>
      <c r="AD210" s="2">
        <v>22746.76</v>
      </c>
      <c r="AE210" s="2">
        <v>9572.6</v>
      </c>
      <c r="AF210" s="1">
        <v>1</v>
      </c>
      <c r="AG210" s="1"/>
      <c r="AH210" s="1" t="s">
        <v>55</v>
      </c>
      <c r="AI210" s="1">
        <v>1</v>
      </c>
      <c r="AJ210" s="1"/>
      <c r="AK210" s="2">
        <v>0</v>
      </c>
      <c r="AL210" s="2">
        <v>0</v>
      </c>
    </row>
    <row r="211" spans="1:38" x14ac:dyDescent="0.2">
      <c r="A211" t="str">
        <f>+VLOOKUP(TEXT(Tabla1[[#This Row],[Socio comercial]],"00000000"),'[1]Clientes PT'!$A:$G,7,0)</f>
        <v>Zona 2</v>
      </c>
      <c r="B211" t="str">
        <f>+VLOOKUP(TEXT(Tabla1[[#This Row],[Socio comercial]],"00000000"),'[1]Clientes PT'!$A:$G,6,0)</f>
        <v>Francisco Cavaco (STIHL)</v>
      </c>
      <c r="C211" t="str">
        <f>+VLOOKUP(TEXT(Tabla1[[#This Row],[Socio comercial]],"00000000"),'[1]Clientes PT'!$A:$E,4,0)</f>
        <v>PT/73</v>
      </c>
      <c r="D211" t="str">
        <f>+VLOOKUP(TEXT(Tabla1[[#This Row],[Socio comercial]],"00000000"),'[1]Clientes PT'!$A:$E,5,0)</f>
        <v>Lisboa</v>
      </c>
      <c r="E211" s="1">
        <v>46730250</v>
      </c>
      <c r="F211" s="1" t="s">
        <v>434</v>
      </c>
      <c r="G211" s="1">
        <v>209222798</v>
      </c>
      <c r="H211" s="1">
        <v>240255</v>
      </c>
      <c r="I211" s="2">
        <v>633.95000000000005</v>
      </c>
      <c r="J211" s="1" t="s">
        <v>40</v>
      </c>
      <c r="K211" s="2">
        <v>84000</v>
      </c>
      <c r="L211" s="1" t="s">
        <v>40</v>
      </c>
      <c r="M211" s="1" t="s">
        <v>41</v>
      </c>
      <c r="N211" s="2">
        <v>157467.32</v>
      </c>
      <c r="O211" s="2">
        <v>9480.5400000000009</v>
      </c>
      <c r="P211" s="1" t="s">
        <v>39</v>
      </c>
      <c r="Q211" s="2">
        <v>159096.53</v>
      </c>
      <c r="R211" s="3">
        <v>189.4</v>
      </c>
      <c r="S211" s="1" t="s">
        <v>441</v>
      </c>
      <c r="T211" s="1">
        <v>2</v>
      </c>
      <c r="U211" s="1"/>
      <c r="V211" s="1" t="b">
        <v>1</v>
      </c>
      <c r="W211" s="1" t="b">
        <v>0</v>
      </c>
      <c r="X211" s="1" t="b">
        <v>0</v>
      </c>
      <c r="Y211" s="1" t="b">
        <v>1</v>
      </c>
      <c r="Z211" s="1" t="b">
        <v>0</v>
      </c>
      <c r="AA211" s="1"/>
      <c r="AB211" s="2">
        <v>59046.14</v>
      </c>
      <c r="AC211" s="2">
        <v>66101.820000000007</v>
      </c>
      <c r="AD211" s="2">
        <v>22746.76</v>
      </c>
      <c r="AE211" s="2">
        <v>9572.6</v>
      </c>
      <c r="AF211" s="1">
        <v>1</v>
      </c>
      <c r="AG211" s="1"/>
      <c r="AH211" s="1" t="s">
        <v>55</v>
      </c>
      <c r="AI211" s="1">
        <v>1</v>
      </c>
      <c r="AJ211" s="1"/>
      <c r="AK211" s="2">
        <v>0</v>
      </c>
      <c r="AL211" s="2">
        <v>0</v>
      </c>
    </row>
    <row r="212" spans="1:38" x14ac:dyDescent="0.2">
      <c r="A212" t="str">
        <f>+VLOOKUP(TEXT(Tabla1[[#This Row],[Socio comercial]],"00000000"),'[1]Clientes PT'!$A:$G,7,0)</f>
        <v>Zona 2</v>
      </c>
      <c r="B212" t="str">
        <f>+VLOOKUP(TEXT(Tabla1[[#This Row],[Socio comercial]],"00000000"),'[1]Clientes PT'!$A:$G,6,0)</f>
        <v>Francisco Cavaco (STIHL)</v>
      </c>
      <c r="C212" t="str">
        <f>+VLOOKUP(TEXT(Tabla1[[#This Row],[Socio comercial]],"00000000"),'[1]Clientes PT'!$A:$E,4,0)</f>
        <v>PT/73</v>
      </c>
      <c r="D212" t="str">
        <f>+VLOOKUP(TEXT(Tabla1[[#This Row],[Socio comercial]],"00000000"),'[1]Clientes PT'!$A:$E,5,0)</f>
        <v>Lisboa</v>
      </c>
      <c r="E212" s="1">
        <v>46730250</v>
      </c>
      <c r="F212" s="1" t="s">
        <v>434</v>
      </c>
      <c r="G212" s="1">
        <v>209227814</v>
      </c>
      <c r="H212" s="1" t="s">
        <v>442</v>
      </c>
      <c r="I212" s="2">
        <v>9786.68</v>
      </c>
      <c r="J212" s="1" t="s">
        <v>40</v>
      </c>
      <c r="K212" s="2">
        <v>84000</v>
      </c>
      <c r="L212" s="1" t="s">
        <v>40</v>
      </c>
      <c r="M212" s="1" t="s">
        <v>41</v>
      </c>
      <c r="N212" s="2">
        <v>157467.32</v>
      </c>
      <c r="O212" s="2">
        <v>9480.5400000000009</v>
      </c>
      <c r="P212" s="1" t="s">
        <v>39</v>
      </c>
      <c r="Q212" s="2">
        <v>159096.53</v>
      </c>
      <c r="R212" s="3">
        <v>189.4</v>
      </c>
      <c r="S212" s="1" t="s">
        <v>443</v>
      </c>
      <c r="T212" s="1">
        <v>2</v>
      </c>
      <c r="U212" s="1"/>
      <c r="V212" s="1" t="b">
        <v>1</v>
      </c>
      <c r="W212" s="1" t="b">
        <v>0</v>
      </c>
      <c r="X212" s="1" t="b">
        <v>0</v>
      </c>
      <c r="Y212" s="1" t="b">
        <v>1</v>
      </c>
      <c r="Z212" s="1" t="b">
        <v>0</v>
      </c>
      <c r="AA212" s="1"/>
      <c r="AB212" s="2">
        <v>59046.14</v>
      </c>
      <c r="AC212" s="2">
        <v>66101.820000000007</v>
      </c>
      <c r="AD212" s="2">
        <v>22746.76</v>
      </c>
      <c r="AE212" s="2">
        <v>9572.6</v>
      </c>
      <c r="AF212" s="1">
        <v>1</v>
      </c>
      <c r="AG212" s="1"/>
      <c r="AH212" s="1"/>
      <c r="AI212" s="1">
        <v>1</v>
      </c>
      <c r="AJ212" s="1"/>
      <c r="AK212" s="2">
        <v>0</v>
      </c>
      <c r="AL212" s="2">
        <v>0</v>
      </c>
    </row>
    <row r="213" spans="1:38" x14ac:dyDescent="0.2">
      <c r="A213" t="str">
        <f>+VLOOKUP(TEXT(Tabla1[[#This Row],[Socio comercial]],"00000000"),'[1]Clientes PT'!$A:$G,7,0)</f>
        <v>Zona 2</v>
      </c>
      <c r="B213" t="str">
        <f>+VLOOKUP(TEXT(Tabla1[[#This Row],[Socio comercial]],"00000000"),'[1]Clientes PT'!$A:$G,6,0)</f>
        <v>Francisco Cavaco (STIHL)</v>
      </c>
      <c r="C213" t="str">
        <f>+VLOOKUP(TEXT(Tabla1[[#This Row],[Socio comercial]],"00000000"),'[1]Clientes PT'!$A:$E,4,0)</f>
        <v>PT/73</v>
      </c>
      <c r="D213" t="str">
        <f>+VLOOKUP(TEXT(Tabla1[[#This Row],[Socio comercial]],"00000000"),'[1]Clientes PT'!$A:$E,5,0)</f>
        <v>Lisboa</v>
      </c>
      <c r="E213" s="1">
        <v>46730250</v>
      </c>
      <c r="F213" s="1" t="s">
        <v>434</v>
      </c>
      <c r="G213" s="1">
        <v>209232154</v>
      </c>
      <c r="H213" s="1">
        <v>240258</v>
      </c>
      <c r="I213" s="2">
        <v>787.65</v>
      </c>
      <c r="J213" s="1" t="s">
        <v>40</v>
      </c>
      <c r="K213" s="2">
        <v>84000</v>
      </c>
      <c r="L213" s="1" t="s">
        <v>40</v>
      </c>
      <c r="M213" s="1" t="s">
        <v>41</v>
      </c>
      <c r="N213" s="2">
        <v>157467.32</v>
      </c>
      <c r="O213" s="2">
        <v>9480.5400000000009</v>
      </c>
      <c r="P213" s="1" t="s">
        <v>39</v>
      </c>
      <c r="Q213" s="2">
        <v>159096.53</v>
      </c>
      <c r="R213" s="3">
        <v>189.4</v>
      </c>
      <c r="S213" s="1" t="s">
        <v>444</v>
      </c>
      <c r="T213" s="1">
        <v>2</v>
      </c>
      <c r="U213" s="1"/>
      <c r="V213" s="1" t="b">
        <v>1</v>
      </c>
      <c r="W213" s="1" t="b">
        <v>0</v>
      </c>
      <c r="X213" s="1" t="b">
        <v>0</v>
      </c>
      <c r="Y213" s="1" t="b">
        <v>1</v>
      </c>
      <c r="Z213" s="1" t="b">
        <v>0</v>
      </c>
      <c r="AA213" s="1"/>
      <c r="AB213" s="2">
        <v>59046.14</v>
      </c>
      <c r="AC213" s="2">
        <v>66101.820000000007</v>
      </c>
      <c r="AD213" s="2">
        <v>22746.76</v>
      </c>
      <c r="AE213" s="2">
        <v>9572.6</v>
      </c>
      <c r="AF213" s="1">
        <v>1</v>
      </c>
      <c r="AG213" s="1"/>
      <c r="AH213" s="1" t="s">
        <v>55</v>
      </c>
      <c r="AI213" s="1">
        <v>1</v>
      </c>
      <c r="AJ213" s="1"/>
      <c r="AK213" s="2">
        <v>0</v>
      </c>
      <c r="AL213" s="2">
        <v>0</v>
      </c>
    </row>
    <row r="214" spans="1:38" x14ac:dyDescent="0.2">
      <c r="A214" t="str">
        <f>+VLOOKUP(TEXT(Tabla1[[#This Row],[Socio comercial]],"00000000"),'[1]Clientes PT'!$A:$G,7,0)</f>
        <v>Zona 2</v>
      </c>
      <c r="B214" t="str">
        <f>+VLOOKUP(TEXT(Tabla1[[#This Row],[Socio comercial]],"00000000"),'[1]Clientes PT'!$A:$G,6,0)</f>
        <v>Francisco Cavaco (STIHL)</v>
      </c>
      <c r="C214" t="str">
        <f>+VLOOKUP(TEXT(Tabla1[[#This Row],[Socio comercial]],"00000000"),'[1]Clientes PT'!$A:$E,4,0)</f>
        <v>PT/73</v>
      </c>
      <c r="D214" t="str">
        <f>+VLOOKUP(TEXT(Tabla1[[#This Row],[Socio comercial]],"00000000"),'[1]Clientes PT'!$A:$E,5,0)</f>
        <v>Lisboa</v>
      </c>
      <c r="E214" s="1">
        <v>46730250</v>
      </c>
      <c r="F214" s="1" t="s">
        <v>434</v>
      </c>
      <c r="G214" s="1">
        <v>209234365</v>
      </c>
      <c r="H214" s="1">
        <v>240260</v>
      </c>
      <c r="I214" s="2">
        <v>566.58000000000004</v>
      </c>
      <c r="J214" s="1" t="s">
        <v>40</v>
      </c>
      <c r="K214" s="2">
        <v>84000</v>
      </c>
      <c r="L214" s="1" t="s">
        <v>40</v>
      </c>
      <c r="M214" s="1" t="s">
        <v>41</v>
      </c>
      <c r="N214" s="2">
        <v>157467.32</v>
      </c>
      <c r="O214" s="2">
        <v>9480.5400000000009</v>
      </c>
      <c r="P214" s="1" t="s">
        <v>39</v>
      </c>
      <c r="Q214" s="2">
        <v>159096.53</v>
      </c>
      <c r="R214" s="3">
        <v>189.4</v>
      </c>
      <c r="S214" s="1" t="s">
        <v>445</v>
      </c>
      <c r="T214" s="1">
        <v>2</v>
      </c>
      <c r="U214" s="1"/>
      <c r="V214" s="1" t="b">
        <v>1</v>
      </c>
      <c r="W214" s="1" t="b">
        <v>0</v>
      </c>
      <c r="X214" s="1" t="b">
        <v>0</v>
      </c>
      <c r="Y214" s="1" t="b">
        <v>1</v>
      </c>
      <c r="Z214" s="1" t="b">
        <v>0</v>
      </c>
      <c r="AA214" s="1"/>
      <c r="AB214" s="2">
        <v>59046.14</v>
      </c>
      <c r="AC214" s="2">
        <v>66101.820000000007</v>
      </c>
      <c r="AD214" s="2">
        <v>22746.76</v>
      </c>
      <c r="AE214" s="2">
        <v>9572.6</v>
      </c>
      <c r="AF214" s="1">
        <v>1</v>
      </c>
      <c r="AG214" s="1"/>
      <c r="AH214" s="1" t="s">
        <v>55</v>
      </c>
      <c r="AI214" s="1">
        <v>1</v>
      </c>
      <c r="AJ214" s="1"/>
      <c r="AK214" s="2">
        <v>0</v>
      </c>
      <c r="AL214" s="2">
        <v>0</v>
      </c>
    </row>
    <row r="215" spans="1:38" x14ac:dyDescent="0.2">
      <c r="A215" t="str">
        <f>+VLOOKUP(TEXT(Tabla1[[#This Row],[Socio comercial]],"00000000"),'[1]Clientes PT'!$A:$G,7,0)</f>
        <v>Zona 2</v>
      </c>
      <c r="B215" t="str">
        <f>+VLOOKUP(TEXT(Tabla1[[#This Row],[Socio comercial]],"00000000"),'[1]Clientes PT'!$A:$G,6,0)</f>
        <v>Francisco Cavaco (STIHL)</v>
      </c>
      <c r="C215" t="str">
        <f>+VLOOKUP(TEXT(Tabla1[[#This Row],[Socio comercial]],"00000000"),'[1]Clientes PT'!$A:$E,4,0)</f>
        <v>PT/73</v>
      </c>
      <c r="D215" t="str">
        <f>+VLOOKUP(TEXT(Tabla1[[#This Row],[Socio comercial]],"00000000"),'[1]Clientes PT'!$A:$E,5,0)</f>
        <v>Lisboa</v>
      </c>
      <c r="E215" s="1">
        <v>46730250</v>
      </c>
      <c r="F215" s="1" t="s">
        <v>434</v>
      </c>
      <c r="G215" s="1">
        <v>209235057</v>
      </c>
      <c r="H215" s="1">
        <v>240262</v>
      </c>
      <c r="I215" s="2">
        <v>1792</v>
      </c>
      <c r="J215" s="1" t="s">
        <v>40</v>
      </c>
      <c r="K215" s="2">
        <v>84000</v>
      </c>
      <c r="L215" s="1" t="s">
        <v>40</v>
      </c>
      <c r="M215" s="1" t="s">
        <v>41</v>
      </c>
      <c r="N215" s="2">
        <v>157467.32</v>
      </c>
      <c r="O215" s="2">
        <v>9480.5400000000009</v>
      </c>
      <c r="P215" s="1" t="s">
        <v>39</v>
      </c>
      <c r="Q215" s="2">
        <v>159096.53</v>
      </c>
      <c r="R215" s="3">
        <v>189.4</v>
      </c>
      <c r="S215" s="1" t="s">
        <v>446</v>
      </c>
      <c r="T215" s="1">
        <v>2</v>
      </c>
      <c r="U215" s="1" t="s">
        <v>57</v>
      </c>
      <c r="V215" s="1" t="b">
        <v>1</v>
      </c>
      <c r="W215" s="1" t="b">
        <v>0</v>
      </c>
      <c r="X215" s="1" t="b">
        <v>0</v>
      </c>
      <c r="Y215" s="1" t="b">
        <v>1</v>
      </c>
      <c r="Z215" s="1" t="b">
        <v>0</v>
      </c>
      <c r="AA215" s="1" t="s">
        <v>58</v>
      </c>
      <c r="AB215" s="2">
        <v>59046.14</v>
      </c>
      <c r="AC215" s="2">
        <v>66101.820000000007</v>
      </c>
      <c r="AD215" s="2">
        <v>22746.76</v>
      </c>
      <c r="AE215" s="2">
        <v>9572.6</v>
      </c>
      <c r="AF215" s="1">
        <v>1</v>
      </c>
      <c r="AG215" s="1"/>
      <c r="AH215" s="1" t="s">
        <v>55</v>
      </c>
      <c r="AI215" s="1">
        <v>1</v>
      </c>
      <c r="AJ215" s="1"/>
      <c r="AK215" s="2">
        <v>0</v>
      </c>
      <c r="AL215" s="2">
        <v>0</v>
      </c>
    </row>
    <row r="216" spans="1:38" x14ac:dyDescent="0.2">
      <c r="A216" t="str">
        <f>+VLOOKUP(TEXT(Tabla1[[#This Row],[Socio comercial]],"00000000"),'[1]Clientes PT'!$A:$G,7,0)</f>
        <v>Zona 2</v>
      </c>
      <c r="B216" t="str">
        <f>+VLOOKUP(TEXT(Tabla1[[#This Row],[Socio comercial]],"00000000"),'[1]Clientes PT'!$A:$G,6,0)</f>
        <v>Francisco Cavaco (STIHL)</v>
      </c>
      <c r="C216" t="str">
        <f>+VLOOKUP(TEXT(Tabla1[[#This Row],[Socio comercial]],"00000000"),'[1]Clientes PT'!$A:$E,4,0)</f>
        <v>PT/73</v>
      </c>
      <c r="D216" t="str">
        <f>+VLOOKUP(TEXT(Tabla1[[#This Row],[Socio comercial]],"00000000"),'[1]Clientes PT'!$A:$E,5,0)</f>
        <v>Lisboa</v>
      </c>
      <c r="E216" s="1">
        <v>46730250</v>
      </c>
      <c r="F216" s="1" t="s">
        <v>434</v>
      </c>
      <c r="G216" s="1">
        <v>209243835</v>
      </c>
      <c r="H216" s="1">
        <v>250001</v>
      </c>
      <c r="I216" s="2">
        <v>1772.26</v>
      </c>
      <c r="J216" s="1" t="s">
        <v>40</v>
      </c>
      <c r="K216" s="2">
        <v>84000</v>
      </c>
      <c r="L216" s="1" t="s">
        <v>40</v>
      </c>
      <c r="M216" s="1" t="s">
        <v>41</v>
      </c>
      <c r="N216" s="2">
        <v>157467.32</v>
      </c>
      <c r="O216" s="2">
        <v>9480.5400000000009</v>
      </c>
      <c r="P216" s="1" t="s">
        <v>39</v>
      </c>
      <c r="Q216" s="2">
        <v>159096.53</v>
      </c>
      <c r="R216" s="3">
        <v>189.4</v>
      </c>
      <c r="S216" s="1" t="s">
        <v>447</v>
      </c>
      <c r="T216" s="1">
        <v>2</v>
      </c>
      <c r="U216" s="1"/>
      <c r="V216" s="1" t="b">
        <v>1</v>
      </c>
      <c r="W216" s="1" t="b">
        <v>0</v>
      </c>
      <c r="X216" s="1" t="b">
        <v>0</v>
      </c>
      <c r="Y216" s="1" t="b">
        <v>1</v>
      </c>
      <c r="Z216" s="1" t="b">
        <v>0</v>
      </c>
      <c r="AA216" s="1"/>
      <c r="AB216" s="2">
        <v>59046.14</v>
      </c>
      <c r="AC216" s="2">
        <v>66101.820000000007</v>
      </c>
      <c r="AD216" s="2">
        <v>22746.76</v>
      </c>
      <c r="AE216" s="2">
        <v>9572.6</v>
      </c>
      <c r="AF216" s="1">
        <v>1</v>
      </c>
      <c r="AG216" s="1"/>
      <c r="AH216" s="1" t="s">
        <v>55</v>
      </c>
      <c r="AI216" s="1">
        <v>1</v>
      </c>
      <c r="AJ216" s="1"/>
      <c r="AK216" s="2">
        <v>0</v>
      </c>
      <c r="AL216" s="2">
        <v>0</v>
      </c>
    </row>
    <row r="217" spans="1:38" x14ac:dyDescent="0.2">
      <c r="A217" t="str">
        <f>+VLOOKUP(TEXT(Tabla1[[#This Row],[Socio comercial]],"00000000"),'[1]Clientes PT'!$A:$G,7,0)</f>
        <v>Zona 2</v>
      </c>
      <c r="B217" t="str">
        <f>+VLOOKUP(TEXT(Tabla1[[#This Row],[Socio comercial]],"00000000"),'[1]Clientes PT'!$A:$G,6,0)</f>
        <v>Francisco Cavaco (STIHL)</v>
      </c>
      <c r="C217" t="str">
        <f>+VLOOKUP(TEXT(Tabla1[[#This Row],[Socio comercial]],"00000000"),'[1]Clientes PT'!$A:$E,4,0)</f>
        <v>PT/73</v>
      </c>
      <c r="D217" t="str">
        <f>+VLOOKUP(TEXT(Tabla1[[#This Row],[Socio comercial]],"00000000"),'[1]Clientes PT'!$A:$E,5,0)</f>
        <v>Lisboa</v>
      </c>
      <c r="E217" s="1">
        <v>46730250</v>
      </c>
      <c r="F217" s="1" t="s">
        <v>434</v>
      </c>
      <c r="G217" s="1">
        <v>209249982</v>
      </c>
      <c r="H217" s="1">
        <v>250002</v>
      </c>
      <c r="I217" s="2">
        <v>1598.29</v>
      </c>
      <c r="J217" s="1" t="s">
        <v>40</v>
      </c>
      <c r="K217" s="2">
        <v>84000</v>
      </c>
      <c r="L217" s="1" t="s">
        <v>40</v>
      </c>
      <c r="M217" s="1" t="s">
        <v>41</v>
      </c>
      <c r="N217" s="2">
        <v>157467.32</v>
      </c>
      <c r="O217" s="2">
        <v>9480.5400000000009</v>
      </c>
      <c r="P217" s="1" t="s">
        <v>39</v>
      </c>
      <c r="Q217" s="2">
        <v>159096.53</v>
      </c>
      <c r="R217" s="3">
        <v>189.4</v>
      </c>
      <c r="S217" s="1" t="s">
        <v>448</v>
      </c>
      <c r="T217" s="1">
        <v>2</v>
      </c>
      <c r="U217" s="1"/>
      <c r="V217" s="1" t="b">
        <v>1</v>
      </c>
      <c r="W217" s="1" t="b">
        <v>0</v>
      </c>
      <c r="X217" s="1" t="b">
        <v>0</v>
      </c>
      <c r="Y217" s="1" t="b">
        <v>1</v>
      </c>
      <c r="Z217" s="1" t="b">
        <v>0</v>
      </c>
      <c r="AA217" s="1"/>
      <c r="AB217" s="2">
        <v>59046.14</v>
      </c>
      <c r="AC217" s="2">
        <v>66101.820000000007</v>
      </c>
      <c r="AD217" s="2">
        <v>22746.76</v>
      </c>
      <c r="AE217" s="2">
        <v>9572.6</v>
      </c>
      <c r="AF217" s="1">
        <v>1</v>
      </c>
      <c r="AG217" s="1"/>
      <c r="AH217" s="1" t="s">
        <v>55</v>
      </c>
      <c r="AI217" s="1">
        <v>1</v>
      </c>
      <c r="AJ217" s="1"/>
      <c r="AK217" s="2">
        <v>0</v>
      </c>
      <c r="AL217" s="2">
        <v>0</v>
      </c>
    </row>
    <row r="218" spans="1:38" x14ac:dyDescent="0.2">
      <c r="A218" t="str">
        <f>+VLOOKUP(TEXT(Tabla1[[#This Row],[Socio comercial]],"00000000"),'[1]Clientes PT'!$A:$G,7,0)</f>
        <v>Zona 2</v>
      </c>
      <c r="B218" t="str">
        <f>+VLOOKUP(TEXT(Tabla1[[#This Row],[Socio comercial]],"00000000"),'[1]Clientes PT'!$A:$G,6,0)</f>
        <v>Francisco Cavaco (STIHL)</v>
      </c>
      <c r="C218" t="str">
        <f>+VLOOKUP(TEXT(Tabla1[[#This Row],[Socio comercial]],"00000000"),'[1]Clientes PT'!$A:$E,4,0)</f>
        <v>PT/73</v>
      </c>
      <c r="D218" t="str">
        <f>+VLOOKUP(TEXT(Tabla1[[#This Row],[Socio comercial]],"00000000"),'[1]Clientes PT'!$A:$E,5,0)</f>
        <v>Lisboa</v>
      </c>
      <c r="E218" s="1">
        <v>46730250</v>
      </c>
      <c r="F218" s="1" t="s">
        <v>434</v>
      </c>
      <c r="G218" s="1">
        <v>209256261</v>
      </c>
      <c r="H218" s="1">
        <v>250003</v>
      </c>
      <c r="I218" s="2">
        <v>1536.91</v>
      </c>
      <c r="J218" s="1" t="s">
        <v>40</v>
      </c>
      <c r="K218" s="2">
        <v>84000</v>
      </c>
      <c r="L218" s="1" t="s">
        <v>40</v>
      </c>
      <c r="M218" s="1" t="s">
        <v>41</v>
      </c>
      <c r="N218" s="2">
        <v>157467.32</v>
      </c>
      <c r="O218" s="2">
        <v>9480.5400000000009</v>
      </c>
      <c r="P218" s="1" t="s">
        <v>39</v>
      </c>
      <c r="Q218" s="2">
        <v>159096.53</v>
      </c>
      <c r="R218" s="3">
        <v>189.4</v>
      </c>
      <c r="S218" s="1" t="s">
        <v>449</v>
      </c>
      <c r="T218" s="1">
        <v>2</v>
      </c>
      <c r="U218" s="1"/>
      <c r="V218" s="1" t="b">
        <v>1</v>
      </c>
      <c r="W218" s="1" t="b">
        <v>0</v>
      </c>
      <c r="X218" s="1" t="b">
        <v>0</v>
      </c>
      <c r="Y218" s="1" t="b">
        <v>1</v>
      </c>
      <c r="Z218" s="1" t="b">
        <v>0</v>
      </c>
      <c r="AA218" s="1"/>
      <c r="AB218" s="2">
        <v>59046.14</v>
      </c>
      <c r="AC218" s="2">
        <v>66101.820000000007</v>
      </c>
      <c r="AD218" s="2">
        <v>22746.76</v>
      </c>
      <c r="AE218" s="2">
        <v>9572.6</v>
      </c>
      <c r="AF218" s="1">
        <v>1</v>
      </c>
      <c r="AG218" s="1"/>
      <c r="AH218" s="1" t="s">
        <v>55</v>
      </c>
      <c r="AI218" s="1">
        <v>1</v>
      </c>
      <c r="AJ218" s="1"/>
      <c r="AK218" s="2">
        <v>0</v>
      </c>
      <c r="AL218" s="2">
        <v>0</v>
      </c>
    </row>
    <row r="219" spans="1:38" x14ac:dyDescent="0.2">
      <c r="A219" t="str">
        <f>+VLOOKUP(TEXT(Tabla1[[#This Row],[Socio comercial]],"00000000"),'[1]Clientes PT'!$A:$G,7,0)</f>
        <v>Zona 2</v>
      </c>
      <c r="B219" t="str">
        <f>+VLOOKUP(TEXT(Tabla1[[#This Row],[Socio comercial]],"00000000"),'[1]Clientes PT'!$A:$G,6,0)</f>
        <v>Francisco Cavaco (STIHL)</v>
      </c>
      <c r="C219" t="str">
        <f>+VLOOKUP(TEXT(Tabla1[[#This Row],[Socio comercial]],"00000000"),'[1]Clientes PT'!$A:$E,4,0)</f>
        <v>PT/73</v>
      </c>
      <c r="D219" t="str">
        <f>+VLOOKUP(TEXT(Tabla1[[#This Row],[Socio comercial]],"00000000"),'[1]Clientes PT'!$A:$E,5,0)</f>
        <v>Lisboa</v>
      </c>
      <c r="E219" s="1">
        <v>46730250</v>
      </c>
      <c r="F219" s="1" t="s">
        <v>434</v>
      </c>
      <c r="G219" s="1">
        <v>209268529</v>
      </c>
      <c r="H219" s="1">
        <v>250004</v>
      </c>
      <c r="I219" s="2">
        <v>2480.7399999999998</v>
      </c>
      <c r="J219" s="1" t="s">
        <v>40</v>
      </c>
      <c r="K219" s="2">
        <v>84000</v>
      </c>
      <c r="L219" s="1" t="s">
        <v>40</v>
      </c>
      <c r="M219" s="1" t="s">
        <v>41</v>
      </c>
      <c r="N219" s="2">
        <v>157467.32</v>
      </c>
      <c r="O219" s="2">
        <v>9480.5400000000009</v>
      </c>
      <c r="P219" s="1" t="s">
        <v>39</v>
      </c>
      <c r="Q219" s="2">
        <v>159096.53</v>
      </c>
      <c r="R219" s="3">
        <v>189.4</v>
      </c>
      <c r="S219" s="1" t="s">
        <v>450</v>
      </c>
      <c r="T219" s="1">
        <v>2</v>
      </c>
      <c r="U219" s="1"/>
      <c r="V219" s="1" t="b">
        <v>1</v>
      </c>
      <c r="W219" s="1" t="b">
        <v>0</v>
      </c>
      <c r="X219" s="1" t="b">
        <v>0</v>
      </c>
      <c r="Y219" s="1" t="b">
        <v>1</v>
      </c>
      <c r="Z219" s="1" t="b">
        <v>0</v>
      </c>
      <c r="AA219" s="1"/>
      <c r="AB219" s="2">
        <v>59046.14</v>
      </c>
      <c r="AC219" s="2">
        <v>66101.820000000007</v>
      </c>
      <c r="AD219" s="2">
        <v>22746.76</v>
      </c>
      <c r="AE219" s="2">
        <v>9572.6</v>
      </c>
      <c r="AF219" s="1">
        <v>1</v>
      </c>
      <c r="AG219" s="1"/>
      <c r="AH219" s="1" t="s">
        <v>55</v>
      </c>
      <c r="AI219" s="1">
        <v>1</v>
      </c>
      <c r="AJ219" s="1"/>
      <c r="AK219" s="2">
        <v>0</v>
      </c>
      <c r="AL219" s="2">
        <v>0</v>
      </c>
    </row>
    <row r="220" spans="1:38" x14ac:dyDescent="0.2">
      <c r="A220" t="str">
        <f>+VLOOKUP(TEXT(Tabla1[[#This Row],[Socio comercial]],"00000000"),'[1]Clientes PT'!$A:$G,7,0)</f>
        <v>Zona 2</v>
      </c>
      <c r="B220" t="str">
        <f>+VLOOKUP(TEXT(Tabla1[[#This Row],[Socio comercial]],"00000000"),'[1]Clientes PT'!$A:$G,6,0)</f>
        <v>Francisco Cavaco (STIHL)</v>
      </c>
      <c r="C220" t="str">
        <f>+VLOOKUP(TEXT(Tabla1[[#This Row],[Socio comercial]],"00000000"),'[1]Clientes PT'!$A:$E,4,0)</f>
        <v>PT/73</v>
      </c>
      <c r="D220" t="str">
        <f>+VLOOKUP(TEXT(Tabla1[[#This Row],[Socio comercial]],"00000000"),'[1]Clientes PT'!$A:$E,5,0)</f>
        <v>Lisboa</v>
      </c>
      <c r="E220" s="1">
        <v>46730250</v>
      </c>
      <c r="F220" s="1" t="s">
        <v>434</v>
      </c>
      <c r="G220" s="1">
        <v>209276567</v>
      </c>
      <c r="H220" s="1">
        <v>250005</v>
      </c>
      <c r="I220" s="2">
        <v>1939.26</v>
      </c>
      <c r="J220" s="1" t="s">
        <v>40</v>
      </c>
      <c r="K220" s="2">
        <v>84000</v>
      </c>
      <c r="L220" s="1" t="s">
        <v>40</v>
      </c>
      <c r="M220" s="1" t="s">
        <v>41</v>
      </c>
      <c r="N220" s="2">
        <v>157467.32</v>
      </c>
      <c r="O220" s="2">
        <v>9480.5400000000009</v>
      </c>
      <c r="P220" s="1" t="s">
        <v>39</v>
      </c>
      <c r="Q220" s="2">
        <v>159096.53</v>
      </c>
      <c r="R220" s="3">
        <v>189.4</v>
      </c>
      <c r="S220" s="1" t="s">
        <v>451</v>
      </c>
      <c r="T220" s="1">
        <v>2</v>
      </c>
      <c r="U220" s="1"/>
      <c r="V220" s="1" t="b">
        <v>1</v>
      </c>
      <c r="W220" s="1" t="b">
        <v>0</v>
      </c>
      <c r="X220" s="1" t="b">
        <v>0</v>
      </c>
      <c r="Y220" s="1" t="b">
        <v>1</v>
      </c>
      <c r="Z220" s="1" t="b">
        <v>0</v>
      </c>
      <c r="AA220" s="1"/>
      <c r="AB220" s="2">
        <v>59046.14</v>
      </c>
      <c r="AC220" s="2">
        <v>66101.820000000007</v>
      </c>
      <c r="AD220" s="2">
        <v>22746.76</v>
      </c>
      <c r="AE220" s="2">
        <v>9572.6</v>
      </c>
      <c r="AF220" s="1">
        <v>1</v>
      </c>
      <c r="AG220" s="1"/>
      <c r="AH220" s="1" t="s">
        <v>55</v>
      </c>
      <c r="AI220" s="1">
        <v>1</v>
      </c>
      <c r="AJ220" s="1"/>
      <c r="AK220" s="2">
        <v>0</v>
      </c>
      <c r="AL220" s="2">
        <v>0</v>
      </c>
    </row>
    <row r="221" spans="1:38" x14ac:dyDescent="0.2">
      <c r="A221" t="str">
        <f>+VLOOKUP(TEXT(Tabla1[[#This Row],[Socio comercial]],"00000000"),'[1]Clientes PT'!$A:$G,7,0)</f>
        <v>Zona 2</v>
      </c>
      <c r="B221" t="str">
        <f>+VLOOKUP(TEXT(Tabla1[[#This Row],[Socio comercial]],"00000000"),'[1]Clientes PT'!$A:$G,6,0)</f>
        <v>Francisco Cavaco (STIHL)</v>
      </c>
      <c r="C221" t="str">
        <f>+VLOOKUP(TEXT(Tabla1[[#This Row],[Socio comercial]],"00000000"),'[1]Clientes PT'!$A:$E,4,0)</f>
        <v>PT/73</v>
      </c>
      <c r="D221" t="str">
        <f>+VLOOKUP(TEXT(Tabla1[[#This Row],[Socio comercial]],"00000000"),'[1]Clientes PT'!$A:$E,5,0)</f>
        <v>Lisboa</v>
      </c>
      <c r="E221" s="1">
        <v>46730250</v>
      </c>
      <c r="F221" s="1" t="s">
        <v>434</v>
      </c>
      <c r="G221" s="1">
        <v>209285038</v>
      </c>
      <c r="H221" s="1">
        <v>250006</v>
      </c>
      <c r="I221" s="2">
        <v>4429.84</v>
      </c>
      <c r="J221" s="1" t="s">
        <v>40</v>
      </c>
      <c r="K221" s="2">
        <v>84000</v>
      </c>
      <c r="L221" s="1" t="s">
        <v>40</v>
      </c>
      <c r="M221" s="1" t="s">
        <v>41</v>
      </c>
      <c r="N221" s="2">
        <v>157467.32</v>
      </c>
      <c r="O221" s="2">
        <v>9480.5400000000009</v>
      </c>
      <c r="P221" s="1" t="s">
        <v>39</v>
      </c>
      <c r="Q221" s="2">
        <v>159096.53</v>
      </c>
      <c r="R221" s="3">
        <v>189.4</v>
      </c>
      <c r="S221" s="1" t="s">
        <v>452</v>
      </c>
      <c r="T221" s="1">
        <v>2</v>
      </c>
      <c r="U221" s="1"/>
      <c r="V221" s="1" t="b">
        <v>1</v>
      </c>
      <c r="W221" s="1" t="b">
        <v>0</v>
      </c>
      <c r="X221" s="1" t="b">
        <v>0</v>
      </c>
      <c r="Y221" s="1" t="b">
        <v>1</v>
      </c>
      <c r="Z221" s="1" t="b">
        <v>0</v>
      </c>
      <c r="AA221" s="1"/>
      <c r="AB221" s="2">
        <v>59046.14</v>
      </c>
      <c r="AC221" s="2">
        <v>66101.820000000007</v>
      </c>
      <c r="AD221" s="2">
        <v>22746.76</v>
      </c>
      <c r="AE221" s="2">
        <v>9572.6</v>
      </c>
      <c r="AF221" s="1">
        <v>1</v>
      </c>
      <c r="AG221" s="1"/>
      <c r="AH221" s="1" t="s">
        <v>55</v>
      </c>
      <c r="AI221" s="1">
        <v>1</v>
      </c>
      <c r="AJ221" s="1"/>
      <c r="AK221" s="2">
        <v>0</v>
      </c>
      <c r="AL221" s="2">
        <v>0</v>
      </c>
    </row>
    <row r="222" spans="1:38" x14ac:dyDescent="0.2">
      <c r="A222" t="str">
        <f>+VLOOKUP(TEXT(Tabla1[[#This Row],[Socio comercial]],"00000000"),'[1]Clientes PT'!$A:$G,7,0)</f>
        <v>Zona 2</v>
      </c>
      <c r="B222" t="str">
        <f>+VLOOKUP(TEXT(Tabla1[[#This Row],[Socio comercial]],"00000000"),'[1]Clientes PT'!$A:$G,6,0)</f>
        <v>Francisco Cavaco (STIHL)</v>
      </c>
      <c r="C222" t="str">
        <f>+VLOOKUP(TEXT(Tabla1[[#This Row],[Socio comercial]],"00000000"),'[1]Clientes PT'!$A:$E,4,0)</f>
        <v>PT/73</v>
      </c>
      <c r="D222" t="str">
        <f>+VLOOKUP(TEXT(Tabla1[[#This Row],[Socio comercial]],"00000000"),'[1]Clientes PT'!$A:$E,5,0)</f>
        <v>Lisboa</v>
      </c>
      <c r="E222" s="1">
        <v>46730250</v>
      </c>
      <c r="F222" s="1" t="s">
        <v>434</v>
      </c>
      <c r="G222" s="1">
        <v>209133899</v>
      </c>
      <c r="H222" s="1">
        <v>240240</v>
      </c>
      <c r="I222" s="2">
        <v>1162.3699999999999</v>
      </c>
      <c r="J222" s="1" t="s">
        <v>40</v>
      </c>
      <c r="K222" s="2">
        <v>84000</v>
      </c>
      <c r="L222" s="1" t="s">
        <v>40</v>
      </c>
      <c r="M222" s="1" t="s">
        <v>41</v>
      </c>
      <c r="N222" s="2">
        <v>157467.32</v>
      </c>
      <c r="O222" s="2">
        <v>9480.5400000000009</v>
      </c>
      <c r="P222" s="1" t="s">
        <v>39</v>
      </c>
      <c r="Q222" s="2">
        <v>159096.53</v>
      </c>
      <c r="R222" s="3">
        <v>189.4</v>
      </c>
      <c r="S222" s="1" t="s">
        <v>453</v>
      </c>
      <c r="T222" s="1">
        <v>2</v>
      </c>
      <c r="U222" s="1"/>
      <c r="V222" s="1" t="b">
        <v>1</v>
      </c>
      <c r="W222" s="1" t="b">
        <v>0</v>
      </c>
      <c r="X222" s="1" t="b">
        <v>0</v>
      </c>
      <c r="Y222" s="1" t="b">
        <v>1</v>
      </c>
      <c r="Z222" s="1" t="b">
        <v>0</v>
      </c>
      <c r="AA222" s="1"/>
      <c r="AB222" s="2">
        <v>59046.14</v>
      </c>
      <c r="AC222" s="2">
        <v>66101.820000000007</v>
      </c>
      <c r="AD222" s="2">
        <v>22746.76</v>
      </c>
      <c r="AE222" s="2">
        <v>9572.6</v>
      </c>
      <c r="AF222" s="1">
        <v>1</v>
      </c>
      <c r="AG222" s="1"/>
      <c r="AH222" s="1" t="s">
        <v>55</v>
      </c>
      <c r="AI222" s="1">
        <v>1</v>
      </c>
      <c r="AJ222" s="1"/>
      <c r="AK222" s="2">
        <v>0</v>
      </c>
      <c r="AL222" s="2">
        <v>0</v>
      </c>
    </row>
    <row r="223" spans="1:38" x14ac:dyDescent="0.2">
      <c r="A223" t="str">
        <f>+VLOOKUP(TEXT(Tabla1[[#This Row],[Socio comercial]],"00000000"),'[1]Clientes PT'!$A:$G,7,0)</f>
        <v>Zona 2</v>
      </c>
      <c r="B223" t="str">
        <f>+VLOOKUP(TEXT(Tabla1[[#This Row],[Socio comercial]],"00000000"),'[1]Clientes PT'!$A:$G,6,0)</f>
        <v>Francisco Cavaco (STIHL)</v>
      </c>
      <c r="C223" t="str">
        <f>+VLOOKUP(TEXT(Tabla1[[#This Row],[Socio comercial]],"00000000"),'[1]Clientes PT'!$A:$E,4,0)</f>
        <v>PT/73</v>
      </c>
      <c r="D223" t="str">
        <f>+VLOOKUP(TEXT(Tabla1[[#This Row],[Socio comercial]],"00000000"),'[1]Clientes PT'!$A:$E,5,0)</f>
        <v>Lisboa</v>
      </c>
      <c r="E223" s="1">
        <v>46730250</v>
      </c>
      <c r="F223" s="1" t="s">
        <v>434</v>
      </c>
      <c r="G223" s="1">
        <v>209133925</v>
      </c>
      <c r="H223" s="1">
        <v>240241</v>
      </c>
      <c r="I223" s="2">
        <v>9057.25</v>
      </c>
      <c r="J223" s="1" t="s">
        <v>40</v>
      </c>
      <c r="K223" s="2">
        <v>84000</v>
      </c>
      <c r="L223" s="1" t="s">
        <v>40</v>
      </c>
      <c r="M223" s="1" t="s">
        <v>41</v>
      </c>
      <c r="N223" s="2">
        <v>157467.32</v>
      </c>
      <c r="O223" s="2">
        <v>9480.5400000000009</v>
      </c>
      <c r="P223" s="1" t="s">
        <v>39</v>
      </c>
      <c r="Q223" s="2">
        <v>159096.53</v>
      </c>
      <c r="R223" s="3">
        <v>189.4</v>
      </c>
      <c r="S223" s="1" t="s">
        <v>454</v>
      </c>
      <c r="T223" s="1">
        <v>2</v>
      </c>
      <c r="U223" s="1"/>
      <c r="V223" s="1" t="b">
        <v>1</v>
      </c>
      <c r="W223" s="1" t="b">
        <v>0</v>
      </c>
      <c r="X223" s="1" t="b">
        <v>0</v>
      </c>
      <c r="Y223" s="1" t="b">
        <v>1</v>
      </c>
      <c r="Z223" s="1" t="b">
        <v>0</v>
      </c>
      <c r="AA223" s="1"/>
      <c r="AB223" s="2">
        <v>59046.14</v>
      </c>
      <c r="AC223" s="2">
        <v>66101.820000000007</v>
      </c>
      <c r="AD223" s="2">
        <v>22746.76</v>
      </c>
      <c r="AE223" s="2">
        <v>9572.6</v>
      </c>
      <c r="AF223" s="1">
        <v>1</v>
      </c>
      <c r="AG223" s="1"/>
      <c r="AH223" s="1" t="s">
        <v>55</v>
      </c>
      <c r="AI223" s="1">
        <v>1</v>
      </c>
      <c r="AJ223" s="1"/>
      <c r="AK223" s="2">
        <v>0</v>
      </c>
      <c r="AL223" s="2">
        <v>0</v>
      </c>
    </row>
    <row r="224" spans="1:38" x14ac:dyDescent="0.2">
      <c r="A224" t="str">
        <f>+VLOOKUP(TEXT(Tabla1[[#This Row],[Socio comercial]],"00000000"),'[1]Clientes PT'!$A:$G,7,0)</f>
        <v>Zona 2</v>
      </c>
      <c r="B224" t="str">
        <f>+VLOOKUP(TEXT(Tabla1[[#This Row],[Socio comercial]],"00000000"),'[1]Clientes PT'!$A:$G,6,0)</f>
        <v>Francisco Cavaco (STIHL)</v>
      </c>
      <c r="C224" t="str">
        <f>+VLOOKUP(TEXT(Tabla1[[#This Row],[Socio comercial]],"00000000"),'[1]Clientes PT'!$A:$E,4,0)</f>
        <v>PT/73</v>
      </c>
      <c r="D224" t="str">
        <f>+VLOOKUP(TEXT(Tabla1[[#This Row],[Socio comercial]],"00000000"),'[1]Clientes PT'!$A:$E,5,0)</f>
        <v>Lisboa</v>
      </c>
      <c r="E224" s="1">
        <v>46730250</v>
      </c>
      <c r="F224" s="1" t="s">
        <v>434</v>
      </c>
      <c r="G224" s="1">
        <v>208969874</v>
      </c>
      <c r="H224" s="1">
        <v>240218</v>
      </c>
      <c r="I224" s="2">
        <v>10.63</v>
      </c>
      <c r="J224" s="1" t="s">
        <v>40</v>
      </c>
      <c r="K224" s="2">
        <v>84000</v>
      </c>
      <c r="L224" s="1" t="s">
        <v>40</v>
      </c>
      <c r="M224" s="1" t="s">
        <v>41</v>
      </c>
      <c r="N224" s="2">
        <v>157467.32</v>
      </c>
      <c r="O224" s="2">
        <v>9480.5400000000009</v>
      </c>
      <c r="P224" s="1" t="s">
        <v>39</v>
      </c>
      <c r="Q224" s="2">
        <v>159096.53</v>
      </c>
      <c r="R224" s="3">
        <v>189.4</v>
      </c>
      <c r="S224" s="1" t="s">
        <v>455</v>
      </c>
      <c r="T224" s="1">
        <v>2</v>
      </c>
      <c r="U224" s="1"/>
      <c r="V224" s="1" t="b">
        <v>1</v>
      </c>
      <c r="W224" s="1" t="b">
        <v>0</v>
      </c>
      <c r="X224" s="1" t="b">
        <v>0</v>
      </c>
      <c r="Y224" s="1" t="b">
        <v>1</v>
      </c>
      <c r="Z224" s="1" t="b">
        <v>0</v>
      </c>
      <c r="AA224" s="1"/>
      <c r="AB224" s="2">
        <v>59046.14</v>
      </c>
      <c r="AC224" s="2">
        <v>66101.820000000007</v>
      </c>
      <c r="AD224" s="2">
        <v>22746.76</v>
      </c>
      <c r="AE224" s="2">
        <v>9572.6</v>
      </c>
      <c r="AF224" s="1">
        <v>1</v>
      </c>
      <c r="AG224" s="1"/>
      <c r="AH224" s="1" t="s">
        <v>55</v>
      </c>
      <c r="AI224" s="1">
        <v>1</v>
      </c>
      <c r="AJ224" s="1"/>
      <c r="AK224" s="2">
        <v>0</v>
      </c>
      <c r="AL224" s="2">
        <v>0</v>
      </c>
    </row>
    <row r="225" spans="1:38" x14ac:dyDescent="0.2">
      <c r="A225" t="str">
        <f>+VLOOKUP(TEXT(Tabla1[[#This Row],[Socio comercial]],"00000000"),'[1]Clientes PT'!$A:$G,7,0)</f>
        <v>Zona 2</v>
      </c>
      <c r="B225" t="str">
        <f>+VLOOKUP(TEXT(Tabla1[[#This Row],[Socio comercial]],"00000000"),'[1]Clientes PT'!$A:$G,6,0)</f>
        <v>Francisco Cavaco (STIHL)</v>
      </c>
      <c r="C225" t="str">
        <f>+VLOOKUP(TEXT(Tabla1[[#This Row],[Socio comercial]],"00000000"),'[1]Clientes PT'!$A:$E,4,0)</f>
        <v>PT/73</v>
      </c>
      <c r="D225" t="str">
        <f>+VLOOKUP(TEXT(Tabla1[[#This Row],[Socio comercial]],"00000000"),'[1]Clientes PT'!$A:$E,5,0)</f>
        <v>Lisboa</v>
      </c>
      <c r="E225" s="1">
        <v>46730250</v>
      </c>
      <c r="F225" s="1" t="s">
        <v>434</v>
      </c>
      <c r="G225" s="1">
        <v>209007172</v>
      </c>
      <c r="H225" s="1">
        <v>240220</v>
      </c>
      <c r="I225" s="2">
        <v>29.18</v>
      </c>
      <c r="J225" s="1" t="s">
        <v>40</v>
      </c>
      <c r="K225" s="2">
        <v>84000</v>
      </c>
      <c r="L225" s="1" t="s">
        <v>40</v>
      </c>
      <c r="M225" s="1" t="s">
        <v>41</v>
      </c>
      <c r="N225" s="2">
        <v>157467.32</v>
      </c>
      <c r="O225" s="2">
        <v>9480.5400000000009</v>
      </c>
      <c r="P225" s="1" t="s">
        <v>39</v>
      </c>
      <c r="Q225" s="2">
        <v>159096.53</v>
      </c>
      <c r="R225" s="3">
        <v>189.4</v>
      </c>
      <c r="S225" s="1" t="s">
        <v>456</v>
      </c>
      <c r="T225" s="1">
        <v>2</v>
      </c>
      <c r="U225" s="1"/>
      <c r="V225" s="1" t="b">
        <v>1</v>
      </c>
      <c r="W225" s="1" t="b">
        <v>0</v>
      </c>
      <c r="X225" s="1" t="b">
        <v>0</v>
      </c>
      <c r="Y225" s="1" t="b">
        <v>1</v>
      </c>
      <c r="Z225" s="1" t="b">
        <v>0</v>
      </c>
      <c r="AA225" s="1"/>
      <c r="AB225" s="2">
        <v>59046.14</v>
      </c>
      <c r="AC225" s="2">
        <v>66101.820000000007</v>
      </c>
      <c r="AD225" s="2">
        <v>22746.76</v>
      </c>
      <c r="AE225" s="2">
        <v>9572.6</v>
      </c>
      <c r="AF225" s="1">
        <v>1</v>
      </c>
      <c r="AG225" s="1"/>
      <c r="AH225" s="1" t="s">
        <v>55</v>
      </c>
      <c r="AI225" s="1">
        <v>1</v>
      </c>
      <c r="AJ225" s="1"/>
      <c r="AK225" s="2">
        <v>0</v>
      </c>
      <c r="AL225" s="2">
        <v>0</v>
      </c>
    </row>
    <row r="226" spans="1:38" x14ac:dyDescent="0.2">
      <c r="A226" t="str">
        <f>+VLOOKUP(TEXT(Tabla1[[#This Row],[Socio comercial]],"00000000"),'[1]Clientes PT'!$A:$G,7,0)</f>
        <v>Zona 2</v>
      </c>
      <c r="B226" t="str">
        <f>+VLOOKUP(TEXT(Tabla1[[#This Row],[Socio comercial]],"00000000"),'[1]Clientes PT'!$A:$G,6,0)</f>
        <v>Francisco Cavaco (STIHL)</v>
      </c>
      <c r="C226" t="str">
        <f>+VLOOKUP(TEXT(Tabla1[[#This Row],[Socio comercial]],"00000000"),'[1]Clientes PT'!$A:$E,4,0)</f>
        <v>PT/73</v>
      </c>
      <c r="D226" t="str">
        <f>+VLOOKUP(TEXT(Tabla1[[#This Row],[Socio comercial]],"00000000"),'[1]Clientes PT'!$A:$E,5,0)</f>
        <v>Lisboa</v>
      </c>
      <c r="E226" s="1">
        <v>46730250</v>
      </c>
      <c r="F226" s="1" t="s">
        <v>434</v>
      </c>
      <c r="G226" s="1">
        <v>209040894</v>
      </c>
      <c r="H226" s="1">
        <v>240224</v>
      </c>
      <c r="I226" s="2">
        <v>11.71</v>
      </c>
      <c r="J226" s="1" t="s">
        <v>40</v>
      </c>
      <c r="K226" s="2">
        <v>84000</v>
      </c>
      <c r="L226" s="1" t="s">
        <v>40</v>
      </c>
      <c r="M226" s="1" t="s">
        <v>41</v>
      </c>
      <c r="N226" s="2">
        <v>157467.32</v>
      </c>
      <c r="O226" s="2">
        <v>9480.5400000000009</v>
      </c>
      <c r="P226" s="1" t="s">
        <v>39</v>
      </c>
      <c r="Q226" s="2">
        <v>159096.53</v>
      </c>
      <c r="R226" s="3">
        <v>189.4</v>
      </c>
      <c r="S226" s="1" t="s">
        <v>457</v>
      </c>
      <c r="T226" s="1">
        <v>2</v>
      </c>
      <c r="U226" s="1"/>
      <c r="V226" s="1" t="b">
        <v>1</v>
      </c>
      <c r="W226" s="1" t="b">
        <v>0</v>
      </c>
      <c r="X226" s="1" t="b">
        <v>0</v>
      </c>
      <c r="Y226" s="1" t="b">
        <v>1</v>
      </c>
      <c r="Z226" s="1" t="b">
        <v>0</v>
      </c>
      <c r="AA226" s="1"/>
      <c r="AB226" s="2">
        <v>59046.14</v>
      </c>
      <c r="AC226" s="2">
        <v>66101.820000000007</v>
      </c>
      <c r="AD226" s="2">
        <v>22746.76</v>
      </c>
      <c r="AE226" s="2">
        <v>9572.6</v>
      </c>
      <c r="AF226" s="1">
        <v>1</v>
      </c>
      <c r="AG226" s="1"/>
      <c r="AH226" s="1" t="s">
        <v>55</v>
      </c>
      <c r="AI226" s="1">
        <v>1</v>
      </c>
      <c r="AJ226" s="1"/>
      <c r="AK226" s="2">
        <v>0</v>
      </c>
      <c r="AL226" s="2">
        <v>0</v>
      </c>
    </row>
    <row r="227" spans="1:38" x14ac:dyDescent="0.2">
      <c r="A227" t="str">
        <f>+VLOOKUP(TEXT(Tabla1[[#This Row],[Socio comercial]],"00000000"),'[1]Clientes PT'!$A:$G,7,0)</f>
        <v>Zona 2</v>
      </c>
      <c r="B227" t="str">
        <f>+VLOOKUP(TEXT(Tabla1[[#This Row],[Socio comercial]],"00000000"),'[1]Clientes PT'!$A:$G,6,0)</f>
        <v>Francisco Cavaco (STIHL)</v>
      </c>
      <c r="C227" t="str">
        <f>+VLOOKUP(TEXT(Tabla1[[#This Row],[Socio comercial]],"00000000"),'[1]Clientes PT'!$A:$E,4,0)</f>
        <v>PT/73</v>
      </c>
      <c r="D227" t="str">
        <f>+VLOOKUP(TEXT(Tabla1[[#This Row],[Socio comercial]],"00000000"),'[1]Clientes PT'!$A:$E,5,0)</f>
        <v>Lisboa</v>
      </c>
      <c r="E227" s="1">
        <v>46730250</v>
      </c>
      <c r="F227" s="1" t="s">
        <v>434</v>
      </c>
      <c r="G227" s="1">
        <v>209061702</v>
      </c>
      <c r="H227" s="1">
        <v>240229</v>
      </c>
      <c r="I227" s="2">
        <v>58.77</v>
      </c>
      <c r="J227" s="1" t="s">
        <v>40</v>
      </c>
      <c r="K227" s="2">
        <v>84000</v>
      </c>
      <c r="L227" s="1" t="s">
        <v>40</v>
      </c>
      <c r="M227" s="1" t="s">
        <v>41</v>
      </c>
      <c r="N227" s="2">
        <v>157467.32</v>
      </c>
      <c r="O227" s="2">
        <v>9480.5400000000009</v>
      </c>
      <c r="P227" s="1" t="s">
        <v>39</v>
      </c>
      <c r="Q227" s="2">
        <v>159096.53</v>
      </c>
      <c r="R227" s="3">
        <v>189.4</v>
      </c>
      <c r="S227" s="1" t="s">
        <v>458</v>
      </c>
      <c r="T227" s="1">
        <v>2</v>
      </c>
      <c r="U227" s="1"/>
      <c r="V227" s="1" t="b">
        <v>1</v>
      </c>
      <c r="W227" s="1" t="b">
        <v>0</v>
      </c>
      <c r="X227" s="1" t="b">
        <v>0</v>
      </c>
      <c r="Y227" s="1" t="b">
        <v>1</v>
      </c>
      <c r="Z227" s="1" t="b">
        <v>0</v>
      </c>
      <c r="AA227" s="1"/>
      <c r="AB227" s="2">
        <v>59046.14</v>
      </c>
      <c r="AC227" s="2">
        <v>66101.820000000007</v>
      </c>
      <c r="AD227" s="2">
        <v>22746.76</v>
      </c>
      <c r="AE227" s="2">
        <v>9572.6</v>
      </c>
      <c r="AF227" s="1">
        <v>1</v>
      </c>
      <c r="AG227" s="1"/>
      <c r="AH227" s="1" t="s">
        <v>55</v>
      </c>
      <c r="AI227" s="1">
        <v>1</v>
      </c>
      <c r="AJ227" s="1"/>
      <c r="AK227" s="2">
        <v>0</v>
      </c>
      <c r="AL227" s="2">
        <v>0</v>
      </c>
    </row>
    <row r="228" spans="1:38" x14ac:dyDescent="0.2">
      <c r="A228" t="str">
        <f>+VLOOKUP(TEXT(Tabla1[[#This Row],[Socio comercial]],"00000000"),'[1]Clientes PT'!$A:$G,7,0)</f>
        <v>Zona 2</v>
      </c>
      <c r="B228" t="str">
        <f>+VLOOKUP(TEXT(Tabla1[[#This Row],[Socio comercial]],"00000000"),'[1]Clientes PT'!$A:$G,6,0)</f>
        <v>Francisco Cavaco (STIHL)</v>
      </c>
      <c r="C228" t="str">
        <f>+VLOOKUP(TEXT(Tabla1[[#This Row],[Socio comercial]],"00000000"),'[1]Clientes PT'!$A:$E,4,0)</f>
        <v>PT/73</v>
      </c>
      <c r="D228" t="str">
        <f>+VLOOKUP(TEXT(Tabla1[[#This Row],[Socio comercial]],"00000000"),'[1]Clientes PT'!$A:$E,5,0)</f>
        <v>Lisboa</v>
      </c>
      <c r="E228" s="1">
        <v>46730250</v>
      </c>
      <c r="F228" s="1" t="s">
        <v>434</v>
      </c>
      <c r="G228" s="1">
        <v>209108039</v>
      </c>
      <c r="H228" s="1">
        <v>240237</v>
      </c>
      <c r="I228" s="2">
        <v>87.59</v>
      </c>
      <c r="J228" s="1" t="s">
        <v>40</v>
      </c>
      <c r="K228" s="2">
        <v>84000</v>
      </c>
      <c r="L228" s="1" t="s">
        <v>40</v>
      </c>
      <c r="M228" s="1" t="s">
        <v>41</v>
      </c>
      <c r="N228" s="2">
        <v>157467.32</v>
      </c>
      <c r="O228" s="2">
        <v>9480.5400000000009</v>
      </c>
      <c r="P228" s="1" t="s">
        <v>39</v>
      </c>
      <c r="Q228" s="2">
        <v>159096.53</v>
      </c>
      <c r="R228" s="3">
        <v>189.4</v>
      </c>
      <c r="S228" s="1" t="s">
        <v>459</v>
      </c>
      <c r="T228" s="1">
        <v>2</v>
      </c>
      <c r="U228" s="1"/>
      <c r="V228" s="1" t="b">
        <v>1</v>
      </c>
      <c r="W228" s="1" t="b">
        <v>0</v>
      </c>
      <c r="X228" s="1" t="b">
        <v>0</v>
      </c>
      <c r="Y228" s="1" t="b">
        <v>1</v>
      </c>
      <c r="Z228" s="1" t="b">
        <v>0</v>
      </c>
      <c r="AA228" s="1"/>
      <c r="AB228" s="2">
        <v>59046.14</v>
      </c>
      <c r="AC228" s="2">
        <v>66101.820000000007</v>
      </c>
      <c r="AD228" s="2">
        <v>22746.76</v>
      </c>
      <c r="AE228" s="2">
        <v>9572.6</v>
      </c>
      <c r="AF228" s="1">
        <v>1</v>
      </c>
      <c r="AG228" s="1"/>
      <c r="AH228" s="1" t="s">
        <v>55</v>
      </c>
      <c r="AI228" s="1">
        <v>1</v>
      </c>
      <c r="AJ228" s="1"/>
      <c r="AK228" s="2">
        <v>0</v>
      </c>
      <c r="AL228" s="2">
        <v>0</v>
      </c>
    </row>
    <row r="229" spans="1:38" x14ac:dyDescent="0.2">
      <c r="A229" t="str">
        <f>+VLOOKUP(TEXT(Tabla1[[#This Row],[Socio comercial]],"00000000"),'[1]Clientes PT'!$A:$G,7,0)</f>
        <v>Zona 2</v>
      </c>
      <c r="B229" t="str">
        <f>+VLOOKUP(TEXT(Tabla1[[#This Row],[Socio comercial]],"00000000"),'[1]Clientes PT'!$A:$G,6,0)</f>
        <v>Francisco Cavaco (STIHL)</v>
      </c>
      <c r="C229" t="str">
        <f>+VLOOKUP(TEXT(Tabla1[[#This Row],[Socio comercial]],"00000000"),'[1]Clientes PT'!$A:$E,4,0)</f>
        <v>PT/73</v>
      </c>
      <c r="D229" t="str">
        <f>+VLOOKUP(TEXT(Tabla1[[#This Row],[Socio comercial]],"00000000"),'[1]Clientes PT'!$A:$E,5,0)</f>
        <v>Lisboa</v>
      </c>
      <c r="E229" s="1">
        <v>46730250</v>
      </c>
      <c r="F229" s="1" t="s">
        <v>434</v>
      </c>
      <c r="G229" s="1">
        <v>209120872</v>
      </c>
      <c r="H229" s="1">
        <v>240238</v>
      </c>
      <c r="I229" s="2">
        <v>87.36</v>
      </c>
      <c r="J229" s="1" t="s">
        <v>40</v>
      </c>
      <c r="K229" s="2">
        <v>84000</v>
      </c>
      <c r="L229" s="1" t="s">
        <v>40</v>
      </c>
      <c r="M229" s="1" t="s">
        <v>41</v>
      </c>
      <c r="N229" s="2">
        <v>157467.32</v>
      </c>
      <c r="O229" s="2">
        <v>9480.5400000000009</v>
      </c>
      <c r="P229" s="1" t="s">
        <v>39</v>
      </c>
      <c r="Q229" s="2">
        <v>159096.53</v>
      </c>
      <c r="R229" s="3">
        <v>189.4</v>
      </c>
      <c r="S229" s="1" t="s">
        <v>460</v>
      </c>
      <c r="T229" s="1">
        <v>2</v>
      </c>
      <c r="U229" s="1"/>
      <c r="V229" s="1" t="b">
        <v>1</v>
      </c>
      <c r="W229" s="1" t="b">
        <v>0</v>
      </c>
      <c r="X229" s="1" t="b">
        <v>0</v>
      </c>
      <c r="Y229" s="1" t="b">
        <v>1</v>
      </c>
      <c r="Z229" s="1" t="b">
        <v>0</v>
      </c>
      <c r="AA229" s="1"/>
      <c r="AB229" s="2">
        <v>59046.14</v>
      </c>
      <c r="AC229" s="2">
        <v>66101.820000000007</v>
      </c>
      <c r="AD229" s="2">
        <v>22746.76</v>
      </c>
      <c r="AE229" s="2">
        <v>9572.6</v>
      </c>
      <c r="AF229" s="1">
        <v>1</v>
      </c>
      <c r="AG229" s="1"/>
      <c r="AH229" s="1" t="s">
        <v>55</v>
      </c>
      <c r="AI229" s="1">
        <v>1</v>
      </c>
      <c r="AJ229" s="1"/>
      <c r="AK229" s="2">
        <v>0</v>
      </c>
      <c r="AL229" s="2">
        <v>0</v>
      </c>
    </row>
    <row r="230" spans="1:38" x14ac:dyDescent="0.2">
      <c r="A230" t="str">
        <f>+VLOOKUP(TEXT(Tabla1[[#This Row],[Socio comercial]],"00000000"),'[1]Clientes PT'!$A:$G,7,0)</f>
        <v>Zona 2</v>
      </c>
      <c r="B230" t="str">
        <f>+VLOOKUP(TEXT(Tabla1[[#This Row],[Socio comercial]],"00000000"),'[1]Clientes PT'!$A:$G,6,0)</f>
        <v>Francisco Cavaco (STIHL)</v>
      </c>
      <c r="C230" t="str">
        <f>+VLOOKUP(TEXT(Tabla1[[#This Row],[Socio comercial]],"00000000"),'[1]Clientes PT'!$A:$E,4,0)</f>
        <v>PT/73</v>
      </c>
      <c r="D230" t="str">
        <f>+VLOOKUP(TEXT(Tabla1[[#This Row],[Socio comercial]],"00000000"),'[1]Clientes PT'!$A:$E,5,0)</f>
        <v>Lisboa</v>
      </c>
      <c r="E230" s="1">
        <v>46730250</v>
      </c>
      <c r="F230" s="1" t="s">
        <v>434</v>
      </c>
      <c r="G230" s="1">
        <v>209157449</v>
      </c>
      <c r="H230" s="1">
        <v>240244</v>
      </c>
      <c r="I230" s="2">
        <v>60.11</v>
      </c>
      <c r="J230" s="1" t="s">
        <v>40</v>
      </c>
      <c r="K230" s="2">
        <v>84000</v>
      </c>
      <c r="L230" s="1" t="s">
        <v>40</v>
      </c>
      <c r="M230" s="1" t="s">
        <v>41</v>
      </c>
      <c r="N230" s="2">
        <v>157467.32</v>
      </c>
      <c r="O230" s="2">
        <v>9480.5400000000009</v>
      </c>
      <c r="P230" s="1" t="s">
        <v>39</v>
      </c>
      <c r="Q230" s="2">
        <v>159096.53</v>
      </c>
      <c r="R230" s="3">
        <v>189.4</v>
      </c>
      <c r="S230" s="1" t="s">
        <v>461</v>
      </c>
      <c r="T230" s="1">
        <v>2</v>
      </c>
      <c r="U230" s="1"/>
      <c r="V230" s="1" t="b">
        <v>1</v>
      </c>
      <c r="W230" s="1" t="b">
        <v>0</v>
      </c>
      <c r="X230" s="1" t="b">
        <v>0</v>
      </c>
      <c r="Y230" s="1" t="b">
        <v>1</v>
      </c>
      <c r="Z230" s="1" t="b">
        <v>0</v>
      </c>
      <c r="AA230" s="1"/>
      <c r="AB230" s="2">
        <v>59046.14</v>
      </c>
      <c r="AC230" s="2">
        <v>66101.820000000007</v>
      </c>
      <c r="AD230" s="2">
        <v>22746.76</v>
      </c>
      <c r="AE230" s="2">
        <v>9572.6</v>
      </c>
      <c r="AF230" s="1">
        <v>1</v>
      </c>
      <c r="AG230" s="1"/>
      <c r="AH230" s="1" t="s">
        <v>55</v>
      </c>
      <c r="AI230" s="1">
        <v>1</v>
      </c>
      <c r="AJ230" s="1"/>
      <c r="AK230" s="2">
        <v>0</v>
      </c>
      <c r="AL230" s="2">
        <v>0</v>
      </c>
    </row>
    <row r="231" spans="1:38" x14ac:dyDescent="0.2">
      <c r="A231" t="str">
        <f>+VLOOKUP(TEXT(Tabla1[[#This Row],[Socio comercial]],"00000000"),'[1]Clientes PT'!$A:$G,7,0)</f>
        <v>Zona 2</v>
      </c>
      <c r="B231" t="str">
        <f>+VLOOKUP(TEXT(Tabla1[[#This Row],[Socio comercial]],"00000000"),'[1]Clientes PT'!$A:$G,6,0)</f>
        <v>Francisco Cavaco (STIHL)</v>
      </c>
      <c r="C231" t="str">
        <f>+VLOOKUP(TEXT(Tabla1[[#This Row],[Socio comercial]],"00000000"),'[1]Clientes PT'!$A:$E,4,0)</f>
        <v>PT/73</v>
      </c>
      <c r="D231" t="str">
        <f>+VLOOKUP(TEXT(Tabla1[[#This Row],[Socio comercial]],"00000000"),'[1]Clientes PT'!$A:$E,5,0)</f>
        <v>Lisboa</v>
      </c>
      <c r="E231" s="1">
        <v>46730250</v>
      </c>
      <c r="F231" s="1" t="s">
        <v>434</v>
      </c>
      <c r="G231" s="1">
        <v>209165855</v>
      </c>
      <c r="H231" s="1">
        <v>240246</v>
      </c>
      <c r="I231" s="2">
        <v>47</v>
      </c>
      <c r="J231" s="1" t="s">
        <v>40</v>
      </c>
      <c r="K231" s="2">
        <v>84000</v>
      </c>
      <c r="L231" s="1" t="s">
        <v>40</v>
      </c>
      <c r="M231" s="1" t="s">
        <v>41</v>
      </c>
      <c r="N231" s="2">
        <v>157467.32</v>
      </c>
      <c r="O231" s="2">
        <v>9480.5400000000009</v>
      </c>
      <c r="P231" s="1" t="s">
        <v>39</v>
      </c>
      <c r="Q231" s="2">
        <v>159096.53</v>
      </c>
      <c r="R231" s="3">
        <v>189.4</v>
      </c>
      <c r="S231" s="1" t="s">
        <v>462</v>
      </c>
      <c r="T231" s="1">
        <v>2</v>
      </c>
      <c r="U231" s="1"/>
      <c r="V231" s="1" t="b">
        <v>1</v>
      </c>
      <c r="W231" s="1" t="b">
        <v>0</v>
      </c>
      <c r="X231" s="1" t="b">
        <v>0</v>
      </c>
      <c r="Y231" s="1" t="b">
        <v>1</v>
      </c>
      <c r="Z231" s="1" t="b">
        <v>0</v>
      </c>
      <c r="AA231" s="1"/>
      <c r="AB231" s="2">
        <v>59046.14</v>
      </c>
      <c r="AC231" s="2">
        <v>66101.820000000007</v>
      </c>
      <c r="AD231" s="2">
        <v>22746.76</v>
      </c>
      <c r="AE231" s="2">
        <v>9572.6</v>
      </c>
      <c r="AF231" s="1">
        <v>1</v>
      </c>
      <c r="AG231" s="1"/>
      <c r="AH231" s="1" t="s">
        <v>55</v>
      </c>
      <c r="AI231" s="1">
        <v>1</v>
      </c>
      <c r="AJ231" s="1"/>
      <c r="AK231" s="2">
        <v>0</v>
      </c>
      <c r="AL231" s="2">
        <v>0</v>
      </c>
    </row>
    <row r="232" spans="1:38" x14ac:dyDescent="0.2">
      <c r="A232" t="str">
        <f>+VLOOKUP(TEXT(Tabla1[[#This Row],[Socio comercial]],"00000000"),'[1]Clientes PT'!$A:$G,7,0)</f>
        <v>Zona 2</v>
      </c>
      <c r="B232" t="str">
        <f>+VLOOKUP(TEXT(Tabla1[[#This Row],[Socio comercial]],"00000000"),'[1]Clientes PT'!$A:$G,6,0)</f>
        <v>Francisco Cavaco (STIHL)</v>
      </c>
      <c r="C232" t="str">
        <f>+VLOOKUP(TEXT(Tabla1[[#This Row],[Socio comercial]],"00000000"),'[1]Clientes PT'!$A:$E,4,0)</f>
        <v>PT/73</v>
      </c>
      <c r="D232" t="str">
        <f>+VLOOKUP(TEXT(Tabla1[[#This Row],[Socio comercial]],"00000000"),'[1]Clientes PT'!$A:$E,5,0)</f>
        <v>Lisboa</v>
      </c>
      <c r="E232" s="1">
        <v>46730250</v>
      </c>
      <c r="F232" s="1" t="s">
        <v>434</v>
      </c>
      <c r="G232" s="1">
        <v>209187372</v>
      </c>
      <c r="H232" s="1">
        <v>240250</v>
      </c>
      <c r="I232" s="2">
        <v>20.03</v>
      </c>
      <c r="J232" s="1" t="s">
        <v>40</v>
      </c>
      <c r="K232" s="2">
        <v>84000</v>
      </c>
      <c r="L232" s="1" t="s">
        <v>40</v>
      </c>
      <c r="M232" s="1" t="s">
        <v>41</v>
      </c>
      <c r="N232" s="2">
        <v>157467.32</v>
      </c>
      <c r="O232" s="2">
        <v>9480.5400000000009</v>
      </c>
      <c r="P232" s="1" t="s">
        <v>39</v>
      </c>
      <c r="Q232" s="2">
        <v>159096.53</v>
      </c>
      <c r="R232" s="3">
        <v>189.4</v>
      </c>
      <c r="S232" s="1" t="s">
        <v>463</v>
      </c>
      <c r="T232" s="1">
        <v>2</v>
      </c>
      <c r="U232" s="1"/>
      <c r="V232" s="1" t="b">
        <v>1</v>
      </c>
      <c r="W232" s="1" t="b">
        <v>0</v>
      </c>
      <c r="X232" s="1" t="b">
        <v>0</v>
      </c>
      <c r="Y232" s="1" t="b">
        <v>1</v>
      </c>
      <c r="Z232" s="1" t="b">
        <v>0</v>
      </c>
      <c r="AA232" s="1"/>
      <c r="AB232" s="2">
        <v>59046.14</v>
      </c>
      <c r="AC232" s="2">
        <v>66101.820000000007</v>
      </c>
      <c r="AD232" s="2">
        <v>22746.76</v>
      </c>
      <c r="AE232" s="2">
        <v>9572.6</v>
      </c>
      <c r="AF232" s="1">
        <v>1</v>
      </c>
      <c r="AG232" s="1"/>
      <c r="AH232" s="1" t="s">
        <v>55</v>
      </c>
      <c r="AI232" s="1">
        <v>1</v>
      </c>
      <c r="AJ232" s="1"/>
      <c r="AK232" s="2">
        <v>0</v>
      </c>
      <c r="AL232" s="2">
        <v>0</v>
      </c>
    </row>
    <row r="233" spans="1:38" x14ac:dyDescent="0.2">
      <c r="A233" t="str">
        <f>+VLOOKUP(TEXT(Tabla1[[#This Row],[Socio comercial]],"00000000"),'[1]Clientes PT'!$A:$G,7,0)</f>
        <v>Zona 2</v>
      </c>
      <c r="B233" t="str">
        <f>+VLOOKUP(TEXT(Tabla1[[#This Row],[Socio comercial]],"00000000"),'[1]Clientes PT'!$A:$G,6,0)</f>
        <v>Francisco Cavaco (STIHL)</v>
      </c>
      <c r="C233" t="str">
        <f>+VLOOKUP(TEXT(Tabla1[[#This Row],[Socio comercial]],"00000000"),'[1]Clientes PT'!$A:$E,4,0)</f>
        <v>PT/73</v>
      </c>
      <c r="D233" t="str">
        <f>+VLOOKUP(TEXT(Tabla1[[#This Row],[Socio comercial]],"00000000"),'[1]Clientes PT'!$A:$E,5,0)</f>
        <v>Lisboa</v>
      </c>
      <c r="E233" s="1">
        <v>46730250</v>
      </c>
      <c r="F233" s="1" t="s">
        <v>434</v>
      </c>
      <c r="G233" s="1">
        <v>209198786</v>
      </c>
      <c r="H233" s="1">
        <v>240251</v>
      </c>
      <c r="I233" s="2">
        <v>46.63</v>
      </c>
      <c r="J233" s="1" t="s">
        <v>40</v>
      </c>
      <c r="K233" s="2">
        <v>84000</v>
      </c>
      <c r="L233" s="1" t="s">
        <v>40</v>
      </c>
      <c r="M233" s="1" t="s">
        <v>41</v>
      </c>
      <c r="N233" s="2">
        <v>157467.32</v>
      </c>
      <c r="O233" s="2">
        <v>9480.5400000000009</v>
      </c>
      <c r="P233" s="1" t="s">
        <v>39</v>
      </c>
      <c r="Q233" s="2">
        <v>159096.53</v>
      </c>
      <c r="R233" s="3">
        <v>189.4</v>
      </c>
      <c r="S233" s="1" t="s">
        <v>464</v>
      </c>
      <c r="T233" s="1">
        <v>2</v>
      </c>
      <c r="U233" s="1"/>
      <c r="V233" s="1" t="b">
        <v>1</v>
      </c>
      <c r="W233" s="1" t="b">
        <v>0</v>
      </c>
      <c r="X233" s="1" t="b">
        <v>0</v>
      </c>
      <c r="Y233" s="1" t="b">
        <v>1</v>
      </c>
      <c r="Z233" s="1" t="b">
        <v>0</v>
      </c>
      <c r="AA233" s="1"/>
      <c r="AB233" s="2">
        <v>59046.14</v>
      </c>
      <c r="AC233" s="2">
        <v>66101.820000000007</v>
      </c>
      <c r="AD233" s="2">
        <v>22746.76</v>
      </c>
      <c r="AE233" s="2">
        <v>9572.6</v>
      </c>
      <c r="AF233" s="1">
        <v>1</v>
      </c>
      <c r="AG233" s="1"/>
      <c r="AH233" s="1" t="s">
        <v>55</v>
      </c>
      <c r="AI233" s="1">
        <v>1</v>
      </c>
      <c r="AJ233" s="1"/>
      <c r="AK233" s="2">
        <v>0</v>
      </c>
      <c r="AL233" s="2">
        <v>0</v>
      </c>
    </row>
    <row r="234" spans="1:38" x14ac:dyDescent="0.2">
      <c r="A234" t="str">
        <f>+VLOOKUP(TEXT(Tabla1[[#This Row],[Socio comercial]],"00000000"),'[1]Clientes PT'!$A:$G,7,0)</f>
        <v>Zona 2</v>
      </c>
      <c r="B234" t="str">
        <f>+VLOOKUP(TEXT(Tabla1[[#This Row],[Socio comercial]],"00000000"),'[1]Clientes PT'!$A:$G,6,0)</f>
        <v>Francisco Cavaco (STIHL)</v>
      </c>
      <c r="C234" t="str">
        <f>+VLOOKUP(TEXT(Tabla1[[#This Row],[Socio comercial]],"00000000"),'[1]Clientes PT'!$A:$E,4,0)</f>
        <v>PT/73</v>
      </c>
      <c r="D234" t="str">
        <f>+VLOOKUP(TEXT(Tabla1[[#This Row],[Socio comercial]],"00000000"),'[1]Clientes PT'!$A:$E,5,0)</f>
        <v>Lisboa</v>
      </c>
      <c r="E234" s="1">
        <v>46730250</v>
      </c>
      <c r="F234" s="1" t="s">
        <v>434</v>
      </c>
      <c r="G234" s="1">
        <v>209205825</v>
      </c>
      <c r="H234" s="1">
        <v>240252</v>
      </c>
      <c r="I234" s="2">
        <v>33.81</v>
      </c>
      <c r="J234" s="1" t="s">
        <v>40</v>
      </c>
      <c r="K234" s="2">
        <v>84000</v>
      </c>
      <c r="L234" s="1" t="s">
        <v>40</v>
      </c>
      <c r="M234" s="1" t="s">
        <v>41</v>
      </c>
      <c r="N234" s="2">
        <v>157467.32</v>
      </c>
      <c r="O234" s="2">
        <v>9480.5400000000009</v>
      </c>
      <c r="P234" s="1" t="s">
        <v>39</v>
      </c>
      <c r="Q234" s="2">
        <v>159096.53</v>
      </c>
      <c r="R234" s="3">
        <v>189.4</v>
      </c>
      <c r="S234" s="1" t="s">
        <v>465</v>
      </c>
      <c r="T234" s="1">
        <v>2</v>
      </c>
      <c r="U234" s="1"/>
      <c r="V234" s="1" t="b">
        <v>1</v>
      </c>
      <c r="W234" s="1" t="b">
        <v>0</v>
      </c>
      <c r="X234" s="1" t="b">
        <v>0</v>
      </c>
      <c r="Y234" s="1" t="b">
        <v>1</v>
      </c>
      <c r="Z234" s="1" t="b">
        <v>0</v>
      </c>
      <c r="AA234" s="1"/>
      <c r="AB234" s="2">
        <v>59046.14</v>
      </c>
      <c r="AC234" s="2">
        <v>66101.820000000007</v>
      </c>
      <c r="AD234" s="2">
        <v>22746.76</v>
      </c>
      <c r="AE234" s="2">
        <v>9572.6</v>
      </c>
      <c r="AF234" s="1">
        <v>1</v>
      </c>
      <c r="AG234" s="1"/>
      <c r="AH234" s="1" t="s">
        <v>55</v>
      </c>
      <c r="AI234" s="1">
        <v>1</v>
      </c>
      <c r="AJ234" s="1"/>
      <c r="AK234" s="2">
        <v>0</v>
      </c>
      <c r="AL234" s="2">
        <v>0</v>
      </c>
    </row>
    <row r="235" spans="1:38" x14ac:dyDescent="0.2">
      <c r="A235" t="str">
        <f>+VLOOKUP(TEXT(Tabla1[[#This Row],[Socio comercial]],"00000000"),'[1]Clientes PT'!$A:$G,7,0)</f>
        <v>Zona 2</v>
      </c>
      <c r="B235" t="str">
        <f>+VLOOKUP(TEXT(Tabla1[[#This Row],[Socio comercial]],"00000000"),'[1]Clientes PT'!$A:$G,6,0)</f>
        <v>Francisco Cavaco (STIHL)</v>
      </c>
      <c r="C235" t="str">
        <f>+VLOOKUP(TEXT(Tabla1[[#This Row],[Socio comercial]],"00000000"),'[1]Clientes PT'!$A:$E,4,0)</f>
        <v>PT/73</v>
      </c>
      <c r="D235" t="str">
        <f>+VLOOKUP(TEXT(Tabla1[[#This Row],[Socio comercial]],"00000000"),'[1]Clientes PT'!$A:$E,5,0)</f>
        <v>Lisboa</v>
      </c>
      <c r="E235" s="1">
        <v>46730250</v>
      </c>
      <c r="F235" s="1" t="s">
        <v>434</v>
      </c>
      <c r="G235" s="1">
        <v>209212772</v>
      </c>
      <c r="H235" s="1">
        <v>240253</v>
      </c>
      <c r="I235" s="2">
        <v>191.23</v>
      </c>
      <c r="J235" s="1" t="s">
        <v>40</v>
      </c>
      <c r="K235" s="2">
        <v>84000</v>
      </c>
      <c r="L235" s="1" t="s">
        <v>40</v>
      </c>
      <c r="M235" s="1" t="s">
        <v>41</v>
      </c>
      <c r="N235" s="2">
        <v>157467.32</v>
      </c>
      <c r="O235" s="2">
        <v>9480.5400000000009</v>
      </c>
      <c r="P235" s="1" t="s">
        <v>39</v>
      </c>
      <c r="Q235" s="2">
        <v>159096.53</v>
      </c>
      <c r="R235" s="3">
        <v>189.4</v>
      </c>
      <c r="S235" s="1" t="s">
        <v>466</v>
      </c>
      <c r="T235" s="1">
        <v>2</v>
      </c>
      <c r="U235" s="1"/>
      <c r="V235" s="1" t="b">
        <v>1</v>
      </c>
      <c r="W235" s="1" t="b">
        <v>0</v>
      </c>
      <c r="X235" s="1" t="b">
        <v>0</v>
      </c>
      <c r="Y235" s="1" t="b">
        <v>1</v>
      </c>
      <c r="Z235" s="1" t="b">
        <v>0</v>
      </c>
      <c r="AA235" s="1"/>
      <c r="AB235" s="2">
        <v>59046.14</v>
      </c>
      <c r="AC235" s="2">
        <v>66101.820000000007</v>
      </c>
      <c r="AD235" s="2">
        <v>22746.76</v>
      </c>
      <c r="AE235" s="2">
        <v>9572.6</v>
      </c>
      <c r="AF235" s="1">
        <v>1</v>
      </c>
      <c r="AG235" s="1"/>
      <c r="AH235" s="1" t="s">
        <v>55</v>
      </c>
      <c r="AI235" s="1">
        <v>1</v>
      </c>
      <c r="AJ235" s="1"/>
      <c r="AK235" s="2">
        <v>0</v>
      </c>
      <c r="AL235" s="2">
        <v>0</v>
      </c>
    </row>
    <row r="236" spans="1:38" x14ac:dyDescent="0.2">
      <c r="A236" t="str">
        <f>+VLOOKUP(TEXT(Tabla1[[#This Row],[Socio comercial]],"00000000"),'[1]Clientes PT'!$A:$G,7,0)</f>
        <v>Zona 2</v>
      </c>
      <c r="B236" t="str">
        <f>+VLOOKUP(TEXT(Tabla1[[#This Row],[Socio comercial]],"00000000"),'[1]Clientes PT'!$A:$G,6,0)</f>
        <v>Francisco Cavaco (STIHL)</v>
      </c>
      <c r="C236" t="str">
        <f>+VLOOKUP(TEXT(Tabla1[[#This Row],[Socio comercial]],"00000000"),'[1]Clientes PT'!$A:$E,4,0)</f>
        <v>PT/73</v>
      </c>
      <c r="D236" t="str">
        <f>+VLOOKUP(TEXT(Tabla1[[#This Row],[Socio comercial]],"00000000"),'[1]Clientes PT'!$A:$E,5,0)</f>
        <v>Lisboa</v>
      </c>
      <c r="E236" s="1">
        <v>46730250</v>
      </c>
      <c r="F236" s="1" t="s">
        <v>434</v>
      </c>
      <c r="G236" s="1">
        <v>209218317</v>
      </c>
      <c r="H236" s="1">
        <v>240254</v>
      </c>
      <c r="I236" s="2">
        <v>20.03</v>
      </c>
      <c r="J236" s="1" t="s">
        <v>40</v>
      </c>
      <c r="K236" s="2">
        <v>84000</v>
      </c>
      <c r="L236" s="1" t="s">
        <v>40</v>
      </c>
      <c r="M236" s="1" t="s">
        <v>41</v>
      </c>
      <c r="N236" s="2">
        <v>157467.32</v>
      </c>
      <c r="O236" s="2">
        <v>9480.5400000000009</v>
      </c>
      <c r="P236" s="1" t="s">
        <v>39</v>
      </c>
      <c r="Q236" s="2">
        <v>159096.53</v>
      </c>
      <c r="R236" s="3">
        <v>189.4</v>
      </c>
      <c r="S236" s="1" t="s">
        <v>467</v>
      </c>
      <c r="T236" s="1">
        <v>2</v>
      </c>
      <c r="U236" s="1"/>
      <c r="V236" s="1" t="b">
        <v>1</v>
      </c>
      <c r="W236" s="1" t="b">
        <v>0</v>
      </c>
      <c r="X236" s="1" t="b">
        <v>0</v>
      </c>
      <c r="Y236" s="1" t="b">
        <v>1</v>
      </c>
      <c r="Z236" s="1" t="b">
        <v>0</v>
      </c>
      <c r="AA236" s="1"/>
      <c r="AB236" s="2">
        <v>59046.14</v>
      </c>
      <c r="AC236" s="2">
        <v>66101.820000000007</v>
      </c>
      <c r="AD236" s="2">
        <v>22746.76</v>
      </c>
      <c r="AE236" s="2">
        <v>9572.6</v>
      </c>
      <c r="AF236" s="1">
        <v>1</v>
      </c>
      <c r="AG236" s="1"/>
      <c r="AH236" s="1" t="s">
        <v>55</v>
      </c>
      <c r="AI236" s="1">
        <v>1</v>
      </c>
      <c r="AJ236" s="1"/>
      <c r="AK236" s="2">
        <v>0</v>
      </c>
      <c r="AL236" s="2">
        <v>0</v>
      </c>
    </row>
    <row r="237" spans="1:38" x14ac:dyDescent="0.2">
      <c r="A237" t="str">
        <f>+VLOOKUP(TEXT(Tabla1[[#This Row],[Socio comercial]],"00000000"),'[1]Clientes PT'!$A:$G,7,0)</f>
        <v>Zona 2</v>
      </c>
      <c r="B237" t="str">
        <f>+VLOOKUP(TEXT(Tabla1[[#This Row],[Socio comercial]],"00000000"),'[1]Clientes PT'!$A:$G,6,0)</f>
        <v>Francisco Cavaco (STIHL)</v>
      </c>
      <c r="C237" t="str">
        <f>+VLOOKUP(TEXT(Tabla1[[#This Row],[Socio comercial]],"00000000"),'[1]Clientes PT'!$A:$E,4,0)</f>
        <v>PT/73</v>
      </c>
      <c r="D237" t="str">
        <f>+VLOOKUP(TEXT(Tabla1[[#This Row],[Socio comercial]],"00000000"),'[1]Clientes PT'!$A:$E,5,0)</f>
        <v>Lisboa</v>
      </c>
      <c r="E237" s="1">
        <v>46730250</v>
      </c>
      <c r="F237" s="1" t="s">
        <v>434</v>
      </c>
      <c r="G237" s="1">
        <v>209227434</v>
      </c>
      <c r="H237" s="1">
        <v>240256</v>
      </c>
      <c r="I237" s="2">
        <v>808</v>
      </c>
      <c r="J237" s="1" t="s">
        <v>40</v>
      </c>
      <c r="K237" s="2">
        <v>84000</v>
      </c>
      <c r="L237" s="1" t="s">
        <v>40</v>
      </c>
      <c r="M237" s="1" t="s">
        <v>41</v>
      </c>
      <c r="N237" s="2">
        <v>157467.32</v>
      </c>
      <c r="O237" s="2">
        <v>9480.5400000000009</v>
      </c>
      <c r="P237" s="1" t="s">
        <v>39</v>
      </c>
      <c r="Q237" s="2">
        <v>159096.53</v>
      </c>
      <c r="R237" s="3">
        <v>189.4</v>
      </c>
      <c r="S237" s="1" t="s">
        <v>468</v>
      </c>
      <c r="T237" s="1">
        <v>2</v>
      </c>
      <c r="U237" s="1"/>
      <c r="V237" s="1" t="b">
        <v>1</v>
      </c>
      <c r="W237" s="1" t="b">
        <v>0</v>
      </c>
      <c r="X237" s="1" t="b">
        <v>0</v>
      </c>
      <c r="Y237" s="1" t="b">
        <v>1</v>
      </c>
      <c r="Z237" s="1" t="b">
        <v>0</v>
      </c>
      <c r="AA237" s="1"/>
      <c r="AB237" s="2">
        <v>59046.14</v>
      </c>
      <c r="AC237" s="2">
        <v>66101.820000000007</v>
      </c>
      <c r="AD237" s="2">
        <v>22746.76</v>
      </c>
      <c r="AE237" s="2">
        <v>9572.6</v>
      </c>
      <c r="AF237" s="1">
        <v>1</v>
      </c>
      <c r="AG237" s="1"/>
      <c r="AH237" s="1" t="s">
        <v>55</v>
      </c>
      <c r="AI237" s="1">
        <v>1</v>
      </c>
      <c r="AJ237" s="1"/>
      <c r="AK237" s="2">
        <v>0</v>
      </c>
      <c r="AL237" s="2">
        <v>0</v>
      </c>
    </row>
    <row r="238" spans="1:38" x14ac:dyDescent="0.2">
      <c r="A238" t="str">
        <f>+VLOOKUP(TEXT(Tabla1[[#This Row],[Socio comercial]],"00000000"),'[1]Clientes PT'!$A:$G,7,0)</f>
        <v>Zona 2</v>
      </c>
      <c r="B238" t="str">
        <f>+VLOOKUP(TEXT(Tabla1[[#This Row],[Socio comercial]],"00000000"),'[1]Clientes PT'!$A:$G,6,0)</f>
        <v>Francisco Cavaco (STIHL)</v>
      </c>
      <c r="C238" t="str">
        <f>+VLOOKUP(TEXT(Tabla1[[#This Row],[Socio comercial]],"00000000"),'[1]Clientes PT'!$A:$E,4,0)</f>
        <v>PT/73</v>
      </c>
      <c r="D238" t="str">
        <f>+VLOOKUP(TEXT(Tabla1[[#This Row],[Socio comercial]],"00000000"),'[1]Clientes PT'!$A:$E,5,0)</f>
        <v>Lisboa</v>
      </c>
      <c r="E238" s="1">
        <v>46730250</v>
      </c>
      <c r="F238" s="1" t="s">
        <v>434</v>
      </c>
      <c r="G238" s="1">
        <v>209234904</v>
      </c>
      <c r="H238" s="1" t="s">
        <v>469</v>
      </c>
      <c r="I238" s="2">
        <v>4250.71</v>
      </c>
      <c r="J238" s="1" t="s">
        <v>40</v>
      </c>
      <c r="K238" s="2">
        <v>84000</v>
      </c>
      <c r="L238" s="1" t="s">
        <v>40</v>
      </c>
      <c r="M238" s="1" t="s">
        <v>41</v>
      </c>
      <c r="N238" s="2">
        <v>157467.32</v>
      </c>
      <c r="O238" s="2">
        <v>9480.5400000000009</v>
      </c>
      <c r="P238" s="1" t="s">
        <v>39</v>
      </c>
      <c r="Q238" s="2">
        <v>159096.53</v>
      </c>
      <c r="R238" s="3">
        <v>189.4</v>
      </c>
      <c r="S238" s="1" t="s">
        <v>470</v>
      </c>
      <c r="T238" s="1">
        <v>2</v>
      </c>
      <c r="U238" s="1"/>
      <c r="V238" s="1" t="b">
        <v>1</v>
      </c>
      <c r="W238" s="1" t="b">
        <v>0</v>
      </c>
      <c r="X238" s="1" t="b">
        <v>0</v>
      </c>
      <c r="Y238" s="1" t="b">
        <v>1</v>
      </c>
      <c r="Z238" s="1" t="b">
        <v>0</v>
      </c>
      <c r="AA238" s="1"/>
      <c r="AB238" s="2">
        <v>59046.14</v>
      </c>
      <c r="AC238" s="2">
        <v>66101.820000000007</v>
      </c>
      <c r="AD238" s="2">
        <v>22746.76</v>
      </c>
      <c r="AE238" s="2">
        <v>9572.6</v>
      </c>
      <c r="AF238" s="1">
        <v>1</v>
      </c>
      <c r="AG238" s="1"/>
      <c r="AH238" s="1"/>
      <c r="AI238" s="1">
        <v>1</v>
      </c>
      <c r="AJ238" s="1"/>
      <c r="AK238" s="2">
        <v>0</v>
      </c>
      <c r="AL238" s="2">
        <v>0</v>
      </c>
    </row>
    <row r="239" spans="1:38" x14ac:dyDescent="0.2">
      <c r="A239" t="str">
        <f>+VLOOKUP(TEXT(Tabla1[[#This Row],[Socio comercial]],"00000000"),'[1]Clientes PT'!$A:$G,7,0)</f>
        <v>Zona 2</v>
      </c>
      <c r="B239" t="str">
        <f>+VLOOKUP(TEXT(Tabla1[[#This Row],[Socio comercial]],"00000000"),'[1]Clientes PT'!$A:$G,6,0)</f>
        <v>Francisco Cavaco (STIHL)</v>
      </c>
      <c r="C239" t="str">
        <f>+VLOOKUP(TEXT(Tabla1[[#This Row],[Socio comercial]],"00000000"),'[1]Clientes PT'!$A:$E,4,0)</f>
        <v>PT/73</v>
      </c>
      <c r="D239" t="str">
        <f>+VLOOKUP(TEXT(Tabla1[[#This Row],[Socio comercial]],"00000000"),'[1]Clientes PT'!$A:$E,5,0)</f>
        <v>Lisboa</v>
      </c>
      <c r="E239" s="1">
        <v>46730250</v>
      </c>
      <c r="F239" s="1" t="s">
        <v>434</v>
      </c>
      <c r="G239" s="1">
        <v>209291223</v>
      </c>
      <c r="H239" s="1">
        <v>250008</v>
      </c>
      <c r="I239" s="2">
        <v>2237.41</v>
      </c>
      <c r="J239" s="1" t="s">
        <v>40</v>
      </c>
      <c r="K239" s="2">
        <v>84000</v>
      </c>
      <c r="L239" s="1" t="s">
        <v>40</v>
      </c>
      <c r="M239" s="1" t="s">
        <v>41</v>
      </c>
      <c r="N239" s="2">
        <v>157467.32</v>
      </c>
      <c r="O239" s="2">
        <v>9480.5400000000009</v>
      </c>
      <c r="P239" s="1" t="s">
        <v>39</v>
      </c>
      <c r="Q239" s="2">
        <v>159096.53</v>
      </c>
      <c r="R239" s="3">
        <v>189.4</v>
      </c>
      <c r="S239" s="1" t="s">
        <v>471</v>
      </c>
      <c r="T239" s="1">
        <v>2</v>
      </c>
      <c r="U239" s="1"/>
      <c r="V239" s="1" t="b">
        <v>1</v>
      </c>
      <c r="W239" s="1" t="b">
        <v>0</v>
      </c>
      <c r="X239" s="1" t="b">
        <v>0</v>
      </c>
      <c r="Y239" s="1" t="b">
        <v>1</v>
      </c>
      <c r="Z239" s="1" t="b">
        <v>0</v>
      </c>
      <c r="AA239" s="1"/>
      <c r="AB239" s="2">
        <v>59046.14</v>
      </c>
      <c r="AC239" s="2">
        <v>66101.820000000007</v>
      </c>
      <c r="AD239" s="2">
        <v>22746.76</v>
      </c>
      <c r="AE239" s="2">
        <v>9572.6</v>
      </c>
      <c r="AF239" s="1">
        <v>1</v>
      </c>
      <c r="AG239" s="1"/>
      <c r="AH239" s="1" t="s">
        <v>55</v>
      </c>
      <c r="AI239" s="1">
        <v>1</v>
      </c>
      <c r="AJ239" s="1"/>
      <c r="AK239" s="2">
        <v>0</v>
      </c>
      <c r="AL239" s="2">
        <v>0</v>
      </c>
    </row>
    <row r="240" spans="1:38" x14ac:dyDescent="0.2">
      <c r="A240" t="str">
        <f>+VLOOKUP(TEXT(Tabla1[[#This Row],[Socio comercial]],"00000000"),'[1]Clientes PT'!$A:$G,7,0)</f>
        <v>Zona 2</v>
      </c>
      <c r="B240" t="str">
        <f>+VLOOKUP(TEXT(Tabla1[[#This Row],[Socio comercial]],"00000000"),'[1]Clientes PT'!$A:$G,6,0)</f>
        <v>Francisco Cavaco (STIHL)</v>
      </c>
      <c r="C240" t="str">
        <f>+VLOOKUP(TEXT(Tabla1[[#This Row],[Socio comercial]],"00000000"),'[1]Clientes PT'!$A:$E,4,0)</f>
        <v>PT/73</v>
      </c>
      <c r="D240" t="str">
        <f>+VLOOKUP(TEXT(Tabla1[[#This Row],[Socio comercial]],"00000000"),'[1]Clientes PT'!$A:$E,5,0)</f>
        <v>Lisboa</v>
      </c>
      <c r="E240" s="1">
        <v>46730250</v>
      </c>
      <c r="F240" s="1" t="s">
        <v>434</v>
      </c>
      <c r="G240" s="1">
        <v>209298024</v>
      </c>
      <c r="H240" s="1">
        <v>250009</v>
      </c>
      <c r="I240" s="2">
        <v>2542.6799999999998</v>
      </c>
      <c r="J240" s="1" t="s">
        <v>40</v>
      </c>
      <c r="K240" s="2">
        <v>84000</v>
      </c>
      <c r="L240" s="1" t="s">
        <v>40</v>
      </c>
      <c r="M240" s="1" t="s">
        <v>41</v>
      </c>
      <c r="N240" s="2">
        <v>157467.32</v>
      </c>
      <c r="O240" s="2">
        <v>9480.5400000000009</v>
      </c>
      <c r="P240" s="1" t="s">
        <v>39</v>
      </c>
      <c r="Q240" s="2">
        <v>159096.53</v>
      </c>
      <c r="R240" s="3">
        <v>189.4</v>
      </c>
      <c r="S240" s="1" t="s">
        <v>472</v>
      </c>
      <c r="T240" s="1">
        <v>2</v>
      </c>
      <c r="U240" s="1"/>
      <c r="V240" s="1" t="b">
        <v>1</v>
      </c>
      <c r="W240" s="1" t="b">
        <v>0</v>
      </c>
      <c r="X240" s="1" t="b">
        <v>0</v>
      </c>
      <c r="Y240" s="1" t="b">
        <v>1</v>
      </c>
      <c r="Z240" s="1" t="b">
        <v>0</v>
      </c>
      <c r="AA240" s="1"/>
      <c r="AB240" s="2">
        <v>59046.14</v>
      </c>
      <c r="AC240" s="2">
        <v>66101.820000000007</v>
      </c>
      <c r="AD240" s="2">
        <v>22746.76</v>
      </c>
      <c r="AE240" s="2">
        <v>9572.6</v>
      </c>
      <c r="AF240" s="1">
        <v>1</v>
      </c>
      <c r="AG240" s="1"/>
      <c r="AH240" s="1" t="s">
        <v>55</v>
      </c>
      <c r="AI240" s="1">
        <v>1</v>
      </c>
      <c r="AJ240" s="1"/>
      <c r="AK240" s="2">
        <v>0</v>
      </c>
      <c r="AL240" s="2">
        <v>0</v>
      </c>
    </row>
    <row r="241" spans="1:38" x14ac:dyDescent="0.2">
      <c r="A241" t="str">
        <f>+VLOOKUP(TEXT(Tabla1[[#This Row],[Socio comercial]],"00000000"),'[1]Clientes PT'!$A:$G,7,0)</f>
        <v>Zona 2</v>
      </c>
      <c r="B241" t="str">
        <f>+VLOOKUP(TEXT(Tabla1[[#This Row],[Socio comercial]],"00000000"),'[1]Clientes PT'!$A:$G,6,0)</f>
        <v>Francisco Cavaco (STIHL)</v>
      </c>
      <c r="C241" t="str">
        <f>+VLOOKUP(TEXT(Tabla1[[#This Row],[Socio comercial]],"00000000"),'[1]Clientes PT'!$A:$E,4,0)</f>
        <v>PT/73</v>
      </c>
      <c r="D241" t="str">
        <f>+VLOOKUP(TEXT(Tabla1[[#This Row],[Socio comercial]],"00000000"),'[1]Clientes PT'!$A:$E,5,0)</f>
        <v>Lisboa</v>
      </c>
      <c r="E241" s="1">
        <v>46730250</v>
      </c>
      <c r="F241" s="1" t="s">
        <v>434</v>
      </c>
      <c r="G241" s="1">
        <v>209304590</v>
      </c>
      <c r="H241" s="1">
        <v>250010</v>
      </c>
      <c r="I241" s="2">
        <v>1235.3800000000001</v>
      </c>
      <c r="J241" s="1" t="s">
        <v>40</v>
      </c>
      <c r="K241" s="2">
        <v>84000</v>
      </c>
      <c r="L241" s="1" t="s">
        <v>40</v>
      </c>
      <c r="M241" s="1" t="s">
        <v>41</v>
      </c>
      <c r="N241" s="2">
        <v>157467.32</v>
      </c>
      <c r="O241" s="2">
        <v>9480.5400000000009</v>
      </c>
      <c r="P241" s="1" t="s">
        <v>39</v>
      </c>
      <c r="Q241" s="2">
        <v>159096.53</v>
      </c>
      <c r="R241" s="3">
        <v>189.4</v>
      </c>
      <c r="S241" s="1" t="s">
        <v>473</v>
      </c>
      <c r="T241" s="1">
        <v>2</v>
      </c>
      <c r="U241" s="1"/>
      <c r="V241" s="1" t="b">
        <v>1</v>
      </c>
      <c r="W241" s="1" t="b">
        <v>0</v>
      </c>
      <c r="X241" s="1" t="b">
        <v>0</v>
      </c>
      <c r="Y241" s="1" t="b">
        <v>1</v>
      </c>
      <c r="Z241" s="1" t="b">
        <v>0</v>
      </c>
      <c r="AA241" s="1"/>
      <c r="AB241" s="2">
        <v>59046.14</v>
      </c>
      <c r="AC241" s="2">
        <v>66101.820000000007</v>
      </c>
      <c r="AD241" s="2">
        <v>22746.76</v>
      </c>
      <c r="AE241" s="2">
        <v>9572.6</v>
      </c>
      <c r="AF241" s="1">
        <v>1</v>
      </c>
      <c r="AG241" s="1"/>
      <c r="AH241" s="1" t="s">
        <v>50</v>
      </c>
      <c r="AI241" s="1">
        <v>1</v>
      </c>
      <c r="AJ241" s="1"/>
      <c r="AK241" s="2">
        <v>0</v>
      </c>
      <c r="AL241" s="2">
        <v>0</v>
      </c>
    </row>
    <row r="242" spans="1:38" x14ac:dyDescent="0.2">
      <c r="A242" t="str">
        <f>+VLOOKUP(TEXT(Tabla1[[#This Row],[Socio comercial]],"00000000"),'[1]Clientes PT'!$A:$G,7,0)</f>
        <v>Zona 2</v>
      </c>
      <c r="B242" t="str">
        <f>+VLOOKUP(TEXT(Tabla1[[#This Row],[Socio comercial]],"00000000"),'[1]Clientes PT'!$A:$G,6,0)</f>
        <v>Francisco Cavaco (STIHL)</v>
      </c>
      <c r="C242" t="str">
        <f>+VLOOKUP(TEXT(Tabla1[[#This Row],[Socio comercial]],"00000000"),'[1]Clientes PT'!$A:$E,4,0)</f>
        <v>PT/73</v>
      </c>
      <c r="D242" t="str">
        <f>+VLOOKUP(TEXT(Tabla1[[#This Row],[Socio comercial]],"00000000"),'[1]Clientes PT'!$A:$E,5,0)</f>
        <v>Lisboa</v>
      </c>
      <c r="E242" s="1">
        <v>46730250</v>
      </c>
      <c r="F242" s="1" t="s">
        <v>434</v>
      </c>
      <c r="G242" s="1">
        <v>209310729</v>
      </c>
      <c r="H242" s="1">
        <v>250011</v>
      </c>
      <c r="I242" s="2">
        <v>1593.02</v>
      </c>
      <c r="J242" s="1" t="s">
        <v>40</v>
      </c>
      <c r="K242" s="2">
        <v>84000</v>
      </c>
      <c r="L242" s="1" t="s">
        <v>40</v>
      </c>
      <c r="M242" s="1" t="s">
        <v>41</v>
      </c>
      <c r="N242" s="2">
        <v>157467.32</v>
      </c>
      <c r="O242" s="2">
        <v>9480.5400000000009</v>
      </c>
      <c r="P242" s="1" t="s">
        <v>39</v>
      </c>
      <c r="Q242" s="2">
        <v>159096.53</v>
      </c>
      <c r="R242" s="3">
        <v>189.4</v>
      </c>
      <c r="S242" s="1" t="s">
        <v>474</v>
      </c>
      <c r="T242" s="1">
        <v>2</v>
      </c>
      <c r="U242" s="1"/>
      <c r="V242" s="1" t="b">
        <v>1</v>
      </c>
      <c r="W242" s="1" t="b">
        <v>0</v>
      </c>
      <c r="X242" s="1" t="b">
        <v>0</v>
      </c>
      <c r="Y242" s="1" t="b">
        <v>1</v>
      </c>
      <c r="Z242" s="1" t="b">
        <v>0</v>
      </c>
      <c r="AA242" s="1"/>
      <c r="AB242" s="2">
        <v>59046.14</v>
      </c>
      <c r="AC242" s="2">
        <v>66101.820000000007</v>
      </c>
      <c r="AD242" s="2">
        <v>22746.76</v>
      </c>
      <c r="AE242" s="2">
        <v>9572.6</v>
      </c>
      <c r="AF242" s="1">
        <v>1</v>
      </c>
      <c r="AG242" s="1"/>
      <c r="AH242" s="1" t="s">
        <v>55</v>
      </c>
      <c r="AI242" s="1">
        <v>1</v>
      </c>
      <c r="AJ242" s="1"/>
      <c r="AK242" s="2">
        <v>0</v>
      </c>
      <c r="AL242" s="2">
        <v>0</v>
      </c>
    </row>
    <row r="243" spans="1:38" x14ac:dyDescent="0.2">
      <c r="A243" t="str">
        <f>+VLOOKUP(TEXT(Tabla1[[#This Row],[Socio comercial]],"00000000"),'[1]Clientes PT'!$A:$G,7,0)</f>
        <v>Zona 2</v>
      </c>
      <c r="B243" t="str">
        <f>+VLOOKUP(TEXT(Tabla1[[#This Row],[Socio comercial]],"00000000"),'[1]Clientes PT'!$A:$G,6,0)</f>
        <v>Francisco Cavaco (STIHL)</v>
      </c>
      <c r="C243" t="str">
        <f>+VLOOKUP(TEXT(Tabla1[[#This Row],[Socio comercial]],"00000000"),'[1]Clientes PT'!$A:$E,4,0)</f>
        <v>PT/73</v>
      </c>
      <c r="D243" t="str">
        <f>+VLOOKUP(TEXT(Tabla1[[#This Row],[Socio comercial]],"00000000"),'[1]Clientes PT'!$A:$E,5,0)</f>
        <v>Lisboa</v>
      </c>
      <c r="E243" s="1">
        <v>46730250</v>
      </c>
      <c r="F243" s="1" t="s">
        <v>434</v>
      </c>
      <c r="G243" s="1">
        <v>209313013</v>
      </c>
      <c r="H243" s="1">
        <v>250012</v>
      </c>
      <c r="I243" s="2">
        <v>1647.57</v>
      </c>
      <c r="J243" s="1" t="s">
        <v>40</v>
      </c>
      <c r="K243" s="2">
        <v>84000</v>
      </c>
      <c r="L243" s="1" t="s">
        <v>40</v>
      </c>
      <c r="M243" s="1" t="s">
        <v>41</v>
      </c>
      <c r="N243" s="2">
        <v>157467.32</v>
      </c>
      <c r="O243" s="2">
        <v>9480.5400000000009</v>
      </c>
      <c r="P243" s="1" t="s">
        <v>39</v>
      </c>
      <c r="Q243" s="2">
        <v>159096.53</v>
      </c>
      <c r="R243" s="3">
        <v>189.4</v>
      </c>
      <c r="S243" s="1" t="s">
        <v>475</v>
      </c>
      <c r="T243" s="1">
        <v>2</v>
      </c>
      <c r="U243" s="1"/>
      <c r="V243" s="1" t="b">
        <v>1</v>
      </c>
      <c r="W243" s="1" t="b">
        <v>0</v>
      </c>
      <c r="X243" s="1" t="b">
        <v>0</v>
      </c>
      <c r="Y243" s="1" t="b">
        <v>1</v>
      </c>
      <c r="Z243" s="1" t="b">
        <v>0</v>
      </c>
      <c r="AA243" s="1"/>
      <c r="AB243" s="2">
        <v>59046.14</v>
      </c>
      <c r="AC243" s="2">
        <v>66101.820000000007</v>
      </c>
      <c r="AD243" s="2">
        <v>22746.76</v>
      </c>
      <c r="AE243" s="2">
        <v>9572.6</v>
      </c>
      <c r="AF243" s="1">
        <v>1</v>
      </c>
      <c r="AG243" s="1"/>
      <c r="AH243" s="1" t="s">
        <v>55</v>
      </c>
      <c r="AI243" s="1">
        <v>1</v>
      </c>
      <c r="AJ243" s="1"/>
      <c r="AK243" s="2">
        <v>0</v>
      </c>
      <c r="AL243" s="2">
        <v>0</v>
      </c>
    </row>
    <row r="244" spans="1:38" x14ac:dyDescent="0.2">
      <c r="A244" t="str">
        <f>+VLOOKUP(TEXT(Tabla1[[#This Row],[Socio comercial]],"00000000"),'[1]Clientes PT'!$A:$G,7,0)</f>
        <v>Zona 2</v>
      </c>
      <c r="B244" t="str">
        <f>+VLOOKUP(TEXT(Tabla1[[#This Row],[Socio comercial]],"00000000"),'[1]Clientes PT'!$A:$G,6,0)</f>
        <v>Francisco Cavaco (STIHL)</v>
      </c>
      <c r="C244" t="str">
        <f>+VLOOKUP(TEXT(Tabla1[[#This Row],[Socio comercial]],"00000000"),'[1]Clientes PT'!$A:$E,4,0)</f>
        <v>PT/73</v>
      </c>
      <c r="D244" t="str">
        <f>+VLOOKUP(TEXT(Tabla1[[#This Row],[Socio comercial]],"00000000"),'[1]Clientes PT'!$A:$E,5,0)</f>
        <v>Lisboa</v>
      </c>
      <c r="E244" s="1">
        <v>46730250</v>
      </c>
      <c r="F244" s="1" t="s">
        <v>434</v>
      </c>
      <c r="G244" s="1">
        <v>343862428</v>
      </c>
      <c r="H244" s="1">
        <v>343862428</v>
      </c>
      <c r="I244" s="2">
        <v>0</v>
      </c>
      <c r="J244" s="1" t="s">
        <v>40</v>
      </c>
      <c r="K244" s="2">
        <v>84000</v>
      </c>
      <c r="L244" s="1" t="s">
        <v>40</v>
      </c>
      <c r="M244" s="1" t="s">
        <v>41</v>
      </c>
      <c r="N244" s="2">
        <v>157467.32</v>
      </c>
      <c r="O244" s="2">
        <v>9480.5400000000009</v>
      </c>
      <c r="P244" s="1" t="s">
        <v>39</v>
      </c>
      <c r="Q244" s="2">
        <v>159096.53</v>
      </c>
      <c r="R244" s="3">
        <v>189.4</v>
      </c>
      <c r="S244" s="1" t="s">
        <v>476</v>
      </c>
      <c r="T244" s="1">
        <v>2</v>
      </c>
      <c r="U244" s="1"/>
      <c r="V244" s="1" t="b">
        <v>1</v>
      </c>
      <c r="W244" s="1" t="b">
        <v>0</v>
      </c>
      <c r="X244" s="1" t="b">
        <v>0</v>
      </c>
      <c r="Y244" s="1" t="b">
        <v>1</v>
      </c>
      <c r="Z244" s="1" t="b">
        <v>0</v>
      </c>
      <c r="AA244" s="1"/>
      <c r="AB244" s="2">
        <v>59046.14</v>
      </c>
      <c r="AC244" s="2">
        <v>66101.820000000007</v>
      </c>
      <c r="AD244" s="2">
        <v>22746.76</v>
      </c>
      <c r="AE244" s="2">
        <v>9572.6</v>
      </c>
      <c r="AF244" s="1">
        <v>1</v>
      </c>
      <c r="AG244" s="1"/>
      <c r="AH244" s="1"/>
      <c r="AI244" s="1">
        <v>1</v>
      </c>
      <c r="AJ244" s="1"/>
      <c r="AK244" s="2">
        <v>0</v>
      </c>
      <c r="AL244" s="2">
        <v>0</v>
      </c>
    </row>
    <row r="245" spans="1:38" x14ac:dyDescent="0.2">
      <c r="A245" t="str">
        <f>+VLOOKUP(TEXT(Tabla1[[#This Row],[Socio comercial]],"00000000"),'[1]Clientes PT'!$A:$G,7,0)</f>
        <v>Zona 2</v>
      </c>
      <c r="B245" t="str">
        <f>+VLOOKUP(TEXT(Tabla1[[#This Row],[Socio comercial]],"00000000"),'[1]Clientes PT'!$A:$G,6,0)</f>
        <v>Francisco Cavaco (STIHL)</v>
      </c>
      <c r="C245" t="str">
        <f>+VLOOKUP(TEXT(Tabla1[[#This Row],[Socio comercial]],"00000000"),'[1]Clientes PT'!$A:$E,4,0)</f>
        <v>PT/73</v>
      </c>
      <c r="D245" t="str">
        <f>+VLOOKUP(TEXT(Tabla1[[#This Row],[Socio comercial]],"00000000"),'[1]Clientes PT'!$A:$E,5,0)</f>
        <v>Lisboa</v>
      </c>
      <c r="E245" s="1">
        <v>46730270</v>
      </c>
      <c r="F245" s="1" t="s">
        <v>477</v>
      </c>
      <c r="G245" s="1">
        <v>209307193</v>
      </c>
      <c r="H245" s="1" t="s">
        <v>478</v>
      </c>
      <c r="I245" s="2">
        <v>1949.04</v>
      </c>
      <c r="J245" s="1" t="s">
        <v>40</v>
      </c>
      <c r="K245" s="2">
        <v>37000</v>
      </c>
      <c r="L245" s="1" t="s">
        <v>40</v>
      </c>
      <c r="M245" s="1" t="s">
        <v>41</v>
      </c>
      <c r="N245" s="2">
        <v>17554.900000000001</v>
      </c>
      <c r="O245" s="2">
        <v>24929.87</v>
      </c>
      <c r="P245" s="1" t="s">
        <v>39</v>
      </c>
      <c r="Q245" s="2">
        <v>22633.919999999998</v>
      </c>
      <c r="R245" s="3">
        <v>61.2</v>
      </c>
      <c r="S245" s="1" t="s">
        <v>479</v>
      </c>
      <c r="T245" s="1">
        <v>2</v>
      </c>
      <c r="U245" s="1" t="s">
        <v>57</v>
      </c>
      <c r="V245" s="1" t="b">
        <v>0</v>
      </c>
      <c r="W245" s="1" t="b">
        <v>0</v>
      </c>
      <c r="X245" s="1" t="b">
        <v>0</v>
      </c>
      <c r="Y245" s="1" t="b">
        <v>1</v>
      </c>
      <c r="Z245" s="1" t="b">
        <v>0</v>
      </c>
      <c r="AA245" s="1" t="s">
        <v>58</v>
      </c>
      <c r="AB245" s="2">
        <v>10237.44</v>
      </c>
      <c r="AC245" s="2">
        <v>2618.92</v>
      </c>
      <c r="AD245" s="2">
        <v>392.17</v>
      </c>
      <c r="AE245" s="2">
        <v>4306.37</v>
      </c>
      <c r="AF245" s="1">
        <v>1</v>
      </c>
      <c r="AG245" s="1"/>
      <c r="AH245" s="1" t="s">
        <v>55</v>
      </c>
      <c r="AI245" s="1">
        <v>1</v>
      </c>
      <c r="AJ245" s="1"/>
      <c r="AK245" s="2">
        <v>110.42</v>
      </c>
      <c r="AL245" s="2">
        <v>0</v>
      </c>
    </row>
    <row r="246" spans="1:38" x14ac:dyDescent="0.2">
      <c r="A246" t="str">
        <f>+VLOOKUP(TEXT(Tabla1[[#This Row],[Socio comercial]],"00000000"),'[1]Clientes PT'!$A:$G,7,0)</f>
        <v>Zona 2</v>
      </c>
      <c r="B246" t="str">
        <f>+VLOOKUP(TEXT(Tabla1[[#This Row],[Socio comercial]],"00000000"),'[1]Clientes PT'!$A:$G,6,0)</f>
        <v>Francisco Cavaco (STIHL)</v>
      </c>
      <c r="C246" t="str">
        <f>+VLOOKUP(TEXT(Tabla1[[#This Row],[Socio comercial]],"00000000"),'[1]Clientes PT'!$A:$E,4,0)</f>
        <v>PT/73</v>
      </c>
      <c r="D246" t="str">
        <f>+VLOOKUP(TEXT(Tabla1[[#This Row],[Socio comercial]],"00000000"),'[1]Clientes PT'!$A:$E,5,0)</f>
        <v>Lisboa</v>
      </c>
      <c r="E246" s="1">
        <v>46730290</v>
      </c>
      <c r="F246" s="1" t="s">
        <v>480</v>
      </c>
      <c r="G246" s="1">
        <v>209313288</v>
      </c>
      <c r="H246" s="1" t="s">
        <v>481</v>
      </c>
      <c r="I246" s="2">
        <v>2408.0100000000002</v>
      </c>
      <c r="J246" s="1" t="s">
        <v>40</v>
      </c>
      <c r="K246" s="2">
        <v>69000</v>
      </c>
      <c r="L246" s="1" t="s">
        <v>40</v>
      </c>
      <c r="M246" s="1" t="s">
        <v>41</v>
      </c>
      <c r="N246" s="2">
        <v>53816.24</v>
      </c>
      <c r="O246" s="2">
        <v>36844.49</v>
      </c>
      <c r="P246" s="1" t="s">
        <v>39</v>
      </c>
      <c r="Q246" s="2">
        <v>57934.54</v>
      </c>
      <c r="R246" s="3">
        <v>84</v>
      </c>
      <c r="S246" s="1" t="s">
        <v>482</v>
      </c>
      <c r="T246" s="1">
        <v>2</v>
      </c>
      <c r="U246" s="1"/>
      <c r="V246" s="1" t="b">
        <v>0</v>
      </c>
      <c r="W246" s="1" t="b">
        <v>0</v>
      </c>
      <c r="X246" s="1" t="b">
        <v>0</v>
      </c>
      <c r="Y246" s="1" t="b">
        <v>1</v>
      </c>
      <c r="Z246" s="1" t="b">
        <v>0</v>
      </c>
      <c r="AA246" s="1"/>
      <c r="AB246" s="2">
        <v>34215.64</v>
      </c>
      <c r="AC246" s="2">
        <v>4597.22</v>
      </c>
      <c r="AD246" s="2">
        <v>9245.1200000000008</v>
      </c>
      <c r="AE246" s="2">
        <v>5758.26</v>
      </c>
      <c r="AF246" s="1">
        <v>0</v>
      </c>
      <c r="AG246" s="1"/>
      <c r="AH246" s="1" t="s">
        <v>55</v>
      </c>
      <c r="AI246" s="1">
        <v>1</v>
      </c>
      <c r="AJ246" s="1"/>
      <c r="AK246" s="2">
        <v>2784.83</v>
      </c>
      <c r="AL246" s="2">
        <v>0</v>
      </c>
    </row>
    <row r="247" spans="1:38" x14ac:dyDescent="0.2">
      <c r="A247" t="str">
        <f>+VLOOKUP(TEXT(Tabla1[[#This Row],[Socio comercial]],"00000000"),'[1]Clientes PT'!$A:$G,7,0)</f>
        <v>Zona 2</v>
      </c>
      <c r="B247" t="str">
        <f>+VLOOKUP(TEXT(Tabla1[[#This Row],[Socio comercial]],"00000000"),'[1]Clientes PT'!$A:$G,6,0)</f>
        <v>Francisco Cavaco (STIHL)</v>
      </c>
      <c r="C247" t="str">
        <f>+VLOOKUP(TEXT(Tabla1[[#This Row],[Socio comercial]],"00000000"),'[1]Clientes PT'!$A:$E,4,0)</f>
        <v>PT/73</v>
      </c>
      <c r="D247" t="str">
        <f>+VLOOKUP(TEXT(Tabla1[[#This Row],[Socio comercial]],"00000000"),'[1]Clientes PT'!$A:$E,5,0)</f>
        <v>Lisboa</v>
      </c>
      <c r="E247" s="1">
        <v>46730290</v>
      </c>
      <c r="F247" s="1" t="s">
        <v>480</v>
      </c>
      <c r="G247" s="1">
        <v>208468878</v>
      </c>
      <c r="H247" s="1" t="s">
        <v>483</v>
      </c>
      <c r="I247" s="2">
        <v>3488.09</v>
      </c>
      <c r="J247" s="1" t="s">
        <v>40</v>
      </c>
      <c r="K247" s="2">
        <v>69000</v>
      </c>
      <c r="L247" s="1" t="s">
        <v>40</v>
      </c>
      <c r="M247" s="1" t="s">
        <v>41</v>
      </c>
      <c r="N247" s="2">
        <v>53816.24</v>
      </c>
      <c r="O247" s="2">
        <v>36844.49</v>
      </c>
      <c r="P247" s="1" t="s">
        <v>39</v>
      </c>
      <c r="Q247" s="2">
        <v>57934.54</v>
      </c>
      <c r="R247" s="3">
        <v>84</v>
      </c>
      <c r="S247" s="1" t="s">
        <v>484</v>
      </c>
      <c r="T247" s="1">
        <v>2</v>
      </c>
      <c r="U247" s="1" t="s">
        <v>57</v>
      </c>
      <c r="V247" s="1" t="b">
        <v>1</v>
      </c>
      <c r="W247" s="1" t="b">
        <v>0</v>
      </c>
      <c r="X247" s="1" t="b">
        <v>0</v>
      </c>
      <c r="Y247" s="1" t="b">
        <v>1</v>
      </c>
      <c r="Z247" s="1" t="b">
        <v>0</v>
      </c>
      <c r="AA247" s="1" t="s">
        <v>58</v>
      </c>
      <c r="AB247" s="2">
        <v>34215.64</v>
      </c>
      <c r="AC247" s="2">
        <v>4597.22</v>
      </c>
      <c r="AD247" s="2">
        <v>9245.1200000000008</v>
      </c>
      <c r="AE247" s="2">
        <v>5758.26</v>
      </c>
      <c r="AF247" s="1">
        <v>0</v>
      </c>
      <c r="AG247" s="1"/>
      <c r="AH247" s="1" t="s">
        <v>55</v>
      </c>
      <c r="AI247" s="1">
        <v>1</v>
      </c>
      <c r="AJ247" s="1"/>
      <c r="AK247" s="2">
        <v>2784.83</v>
      </c>
      <c r="AL247" s="2">
        <v>0</v>
      </c>
    </row>
    <row r="248" spans="1:38" x14ac:dyDescent="0.2">
      <c r="A248" t="str">
        <f>+VLOOKUP(TEXT(Tabla1[[#This Row],[Socio comercial]],"00000000"),'[1]Clientes PT'!$A:$G,7,0)</f>
        <v>Zona 2</v>
      </c>
      <c r="B248" t="str">
        <f>+VLOOKUP(TEXT(Tabla1[[#This Row],[Socio comercial]],"00000000"),'[1]Clientes PT'!$A:$G,6,0)</f>
        <v>Francisco Cavaco (STIHL)</v>
      </c>
      <c r="C248" t="str">
        <f>+VLOOKUP(TEXT(Tabla1[[#This Row],[Socio comercial]],"00000000"),'[1]Clientes PT'!$A:$E,4,0)</f>
        <v>PT/73</v>
      </c>
      <c r="D248" t="str">
        <f>+VLOOKUP(TEXT(Tabla1[[#This Row],[Socio comercial]],"00000000"),'[1]Clientes PT'!$A:$E,5,0)</f>
        <v>Lisboa</v>
      </c>
      <c r="E248" s="1">
        <v>46730290</v>
      </c>
      <c r="F248" s="1" t="s">
        <v>480</v>
      </c>
      <c r="G248" s="1">
        <v>209312836</v>
      </c>
      <c r="H248" s="1" t="s">
        <v>485</v>
      </c>
      <c r="I248" s="2">
        <v>5337.26</v>
      </c>
      <c r="J248" s="1" t="s">
        <v>40</v>
      </c>
      <c r="K248" s="2">
        <v>69000</v>
      </c>
      <c r="L248" s="1" t="s">
        <v>40</v>
      </c>
      <c r="M248" s="1" t="s">
        <v>41</v>
      </c>
      <c r="N248" s="2">
        <v>53816.24</v>
      </c>
      <c r="O248" s="2">
        <v>36844.49</v>
      </c>
      <c r="P248" s="1" t="s">
        <v>39</v>
      </c>
      <c r="Q248" s="2">
        <v>57934.54</v>
      </c>
      <c r="R248" s="3">
        <v>84</v>
      </c>
      <c r="S248" s="1" t="s">
        <v>486</v>
      </c>
      <c r="T248" s="1">
        <v>2</v>
      </c>
      <c r="U248" s="1" t="s">
        <v>57</v>
      </c>
      <c r="V248" s="1" t="b">
        <v>0</v>
      </c>
      <c r="W248" s="1" t="b">
        <v>0</v>
      </c>
      <c r="X248" s="1" t="b">
        <v>0</v>
      </c>
      <c r="Y248" s="1" t="b">
        <v>1</v>
      </c>
      <c r="Z248" s="1" t="b">
        <v>0</v>
      </c>
      <c r="AA248" s="1" t="s">
        <v>58</v>
      </c>
      <c r="AB248" s="2">
        <v>34215.64</v>
      </c>
      <c r="AC248" s="2">
        <v>4597.22</v>
      </c>
      <c r="AD248" s="2">
        <v>9245.1200000000008</v>
      </c>
      <c r="AE248" s="2">
        <v>5758.26</v>
      </c>
      <c r="AF248" s="1">
        <v>0</v>
      </c>
      <c r="AG248" s="1"/>
      <c r="AH248" s="1" t="s">
        <v>55</v>
      </c>
      <c r="AI248" s="1">
        <v>1</v>
      </c>
      <c r="AJ248" s="1"/>
      <c r="AK248" s="2">
        <v>2784.83</v>
      </c>
      <c r="AL248" s="2">
        <v>0</v>
      </c>
    </row>
    <row r="249" spans="1:38" x14ac:dyDescent="0.2">
      <c r="A249" t="str">
        <f>+VLOOKUP(TEXT(Tabla1[[#This Row],[Socio comercial]],"00000000"),'[1]Clientes PT'!$A:$G,7,0)</f>
        <v>Zona 2</v>
      </c>
      <c r="B249" t="str">
        <f>+VLOOKUP(TEXT(Tabla1[[#This Row],[Socio comercial]],"00000000"),'[1]Clientes PT'!$A:$G,6,0)</f>
        <v>Francisco Cavaco (STIHL)</v>
      </c>
      <c r="C249" t="str">
        <f>+VLOOKUP(TEXT(Tabla1[[#This Row],[Socio comercial]],"00000000"),'[1]Clientes PT'!$A:$E,4,0)</f>
        <v>PT/73</v>
      </c>
      <c r="D249" t="str">
        <f>+VLOOKUP(TEXT(Tabla1[[#This Row],[Socio comercial]],"00000000"),'[1]Clientes PT'!$A:$E,5,0)</f>
        <v>Lisboa</v>
      </c>
      <c r="E249" s="1">
        <v>46730320</v>
      </c>
      <c r="F249" s="1" t="s">
        <v>487</v>
      </c>
      <c r="G249" s="1">
        <v>209167760</v>
      </c>
      <c r="H249" s="1" t="s">
        <v>488</v>
      </c>
      <c r="I249" s="2">
        <v>1167.29</v>
      </c>
      <c r="J249" s="1" t="s">
        <v>40</v>
      </c>
      <c r="K249" s="2">
        <v>15000</v>
      </c>
      <c r="L249" s="1" t="s">
        <v>40</v>
      </c>
      <c r="M249" s="1" t="s">
        <v>41</v>
      </c>
      <c r="N249" s="2">
        <v>55623.99</v>
      </c>
      <c r="O249" s="2">
        <v>31376.03</v>
      </c>
      <c r="P249" s="1" t="s">
        <v>39</v>
      </c>
      <c r="Q249" s="2">
        <v>61513.7</v>
      </c>
      <c r="R249" s="3">
        <v>410.1</v>
      </c>
      <c r="S249" s="1" t="s">
        <v>489</v>
      </c>
      <c r="T249" s="1">
        <v>2</v>
      </c>
      <c r="U249" s="1"/>
      <c r="V249" s="1" t="b">
        <v>1</v>
      </c>
      <c r="W249" s="1" t="b">
        <v>0</v>
      </c>
      <c r="X249" s="1" t="b">
        <v>0</v>
      </c>
      <c r="Y249" s="1" t="b">
        <v>1</v>
      </c>
      <c r="Z249" s="1" t="b">
        <v>0</v>
      </c>
      <c r="AA249" s="1"/>
      <c r="AB249" s="2">
        <v>15016.21</v>
      </c>
      <c r="AC249" s="2">
        <v>11102.3</v>
      </c>
      <c r="AD249" s="2">
        <v>18286.09</v>
      </c>
      <c r="AE249" s="2">
        <v>11219.39</v>
      </c>
      <c r="AF249" s="1">
        <v>0</v>
      </c>
      <c r="AG249" s="1"/>
      <c r="AH249" s="1" t="s">
        <v>55</v>
      </c>
      <c r="AI249" s="1">
        <v>1</v>
      </c>
      <c r="AJ249" s="1"/>
      <c r="AK249" s="2">
        <v>0</v>
      </c>
      <c r="AL249" s="2">
        <v>0</v>
      </c>
    </row>
    <row r="250" spans="1:38" x14ac:dyDescent="0.2">
      <c r="A250" t="str">
        <f>+VLOOKUP(TEXT(Tabla1[[#This Row],[Socio comercial]],"00000000"),'[1]Clientes PT'!$A:$G,7,0)</f>
        <v>Zona 2</v>
      </c>
      <c r="B250" t="str">
        <f>+VLOOKUP(TEXT(Tabla1[[#This Row],[Socio comercial]],"00000000"),'[1]Clientes PT'!$A:$G,6,0)</f>
        <v>Francisco Cavaco (STIHL)</v>
      </c>
      <c r="C250" t="str">
        <f>+VLOOKUP(TEXT(Tabla1[[#This Row],[Socio comercial]],"00000000"),'[1]Clientes PT'!$A:$E,4,0)</f>
        <v>PT/73</v>
      </c>
      <c r="D250" t="str">
        <f>+VLOOKUP(TEXT(Tabla1[[#This Row],[Socio comercial]],"00000000"),'[1]Clientes PT'!$A:$E,5,0)</f>
        <v>Lisboa</v>
      </c>
      <c r="E250" s="1">
        <v>46730320</v>
      </c>
      <c r="F250" s="1" t="s">
        <v>487</v>
      </c>
      <c r="G250" s="1">
        <v>209222334</v>
      </c>
      <c r="H250" s="1" t="s">
        <v>490</v>
      </c>
      <c r="I250" s="2">
        <v>1167.1099999999999</v>
      </c>
      <c r="J250" s="1" t="s">
        <v>40</v>
      </c>
      <c r="K250" s="2">
        <v>15000</v>
      </c>
      <c r="L250" s="1" t="s">
        <v>40</v>
      </c>
      <c r="M250" s="1" t="s">
        <v>41</v>
      </c>
      <c r="N250" s="2">
        <v>55623.99</v>
      </c>
      <c r="O250" s="2">
        <v>31376.03</v>
      </c>
      <c r="P250" s="1" t="s">
        <v>39</v>
      </c>
      <c r="Q250" s="2">
        <v>61513.7</v>
      </c>
      <c r="R250" s="3">
        <v>410.1</v>
      </c>
      <c r="S250" s="1" t="s">
        <v>491</v>
      </c>
      <c r="T250" s="1">
        <v>2</v>
      </c>
      <c r="U250" s="1"/>
      <c r="V250" s="1" t="b">
        <v>1</v>
      </c>
      <c r="W250" s="1" t="b">
        <v>0</v>
      </c>
      <c r="X250" s="1" t="b">
        <v>0</v>
      </c>
      <c r="Y250" s="1" t="b">
        <v>1</v>
      </c>
      <c r="Z250" s="1" t="b">
        <v>0</v>
      </c>
      <c r="AA250" s="1"/>
      <c r="AB250" s="2">
        <v>15016.21</v>
      </c>
      <c r="AC250" s="2">
        <v>11102.3</v>
      </c>
      <c r="AD250" s="2">
        <v>18286.09</v>
      </c>
      <c r="AE250" s="2">
        <v>11219.39</v>
      </c>
      <c r="AF250" s="1">
        <v>0</v>
      </c>
      <c r="AG250" s="1"/>
      <c r="AH250" s="1" t="s">
        <v>55</v>
      </c>
      <c r="AI250" s="1">
        <v>1</v>
      </c>
      <c r="AJ250" s="1"/>
      <c r="AK250" s="2">
        <v>0</v>
      </c>
      <c r="AL250" s="2">
        <v>0</v>
      </c>
    </row>
    <row r="251" spans="1:38" x14ac:dyDescent="0.2">
      <c r="A251" t="str">
        <f>+VLOOKUP(TEXT(Tabla1[[#This Row],[Socio comercial]],"00000000"),'[1]Clientes PT'!$A:$G,7,0)</f>
        <v>Zona 2</v>
      </c>
      <c r="B251" t="str">
        <f>+VLOOKUP(TEXT(Tabla1[[#This Row],[Socio comercial]],"00000000"),'[1]Clientes PT'!$A:$G,6,0)</f>
        <v>Francisco Cavaco (STIHL)</v>
      </c>
      <c r="C251" t="str">
        <f>+VLOOKUP(TEXT(Tabla1[[#This Row],[Socio comercial]],"00000000"),'[1]Clientes PT'!$A:$E,4,0)</f>
        <v>PT/74</v>
      </c>
      <c r="D251" t="str">
        <f>+VLOOKUP(TEXT(Tabla1[[#This Row],[Socio comercial]],"00000000"),'[1]Clientes PT'!$A:$E,5,0)</f>
        <v>Setúbal</v>
      </c>
      <c r="E251" s="1">
        <v>46740030</v>
      </c>
      <c r="F251" s="1" t="s">
        <v>492</v>
      </c>
      <c r="G251" s="1">
        <v>209276067</v>
      </c>
      <c r="H251" s="1" t="s">
        <v>493</v>
      </c>
      <c r="I251" s="2">
        <v>13.79</v>
      </c>
      <c r="J251" s="1" t="s">
        <v>40</v>
      </c>
      <c r="K251" s="2">
        <v>27000</v>
      </c>
      <c r="L251" s="1" t="s">
        <v>40</v>
      </c>
      <c r="M251" s="1" t="s">
        <v>41</v>
      </c>
      <c r="N251" s="2">
        <v>15240.66</v>
      </c>
      <c r="O251" s="2">
        <v>8150.69</v>
      </c>
      <c r="P251" s="1" t="s">
        <v>39</v>
      </c>
      <c r="Q251" s="2">
        <v>18288.54</v>
      </c>
      <c r="R251" s="3">
        <v>67.7</v>
      </c>
      <c r="S251" s="1" t="s">
        <v>494</v>
      </c>
      <c r="T251" s="1">
        <v>2</v>
      </c>
      <c r="U251" s="1"/>
      <c r="V251" s="1" t="b">
        <v>0</v>
      </c>
      <c r="W251" s="1" t="b">
        <v>0</v>
      </c>
      <c r="X251" s="1" t="b">
        <v>0</v>
      </c>
      <c r="Y251" s="1" t="b">
        <v>1</v>
      </c>
      <c r="Z251" s="1" t="b">
        <v>0</v>
      </c>
      <c r="AA251" s="1"/>
      <c r="AB251" s="2">
        <v>15985.25</v>
      </c>
      <c r="AC251" s="2">
        <v>-447.15</v>
      </c>
      <c r="AD251" s="2">
        <v>-249.01</v>
      </c>
      <c r="AE251" s="2">
        <v>-48.43</v>
      </c>
      <c r="AF251" s="1">
        <v>1</v>
      </c>
      <c r="AG251" s="1"/>
      <c r="AH251" s="1" t="s">
        <v>55</v>
      </c>
      <c r="AI251" s="1">
        <v>1</v>
      </c>
      <c r="AJ251" s="1"/>
      <c r="AK251" s="2">
        <v>0</v>
      </c>
      <c r="AL251" s="2">
        <v>0</v>
      </c>
    </row>
    <row r="252" spans="1:38" x14ac:dyDescent="0.2">
      <c r="A252" t="str">
        <f>+VLOOKUP(TEXT(Tabla1[[#This Row],[Socio comercial]],"00000000"),'[1]Clientes PT'!$A:$G,7,0)</f>
        <v>Zona 2</v>
      </c>
      <c r="B252" t="str">
        <f>+VLOOKUP(TEXT(Tabla1[[#This Row],[Socio comercial]],"00000000"),'[1]Clientes PT'!$A:$G,6,0)</f>
        <v>Francisco Cavaco (STIHL)</v>
      </c>
      <c r="C252" t="str">
        <f>+VLOOKUP(TEXT(Tabla1[[#This Row],[Socio comercial]],"00000000"),'[1]Clientes PT'!$A:$E,4,0)</f>
        <v>PT/74</v>
      </c>
      <c r="D252" t="str">
        <f>+VLOOKUP(TEXT(Tabla1[[#This Row],[Socio comercial]],"00000000"),'[1]Clientes PT'!$A:$E,5,0)</f>
        <v>Setúbal</v>
      </c>
      <c r="E252" s="1">
        <v>46740030</v>
      </c>
      <c r="F252" s="1" t="s">
        <v>492</v>
      </c>
      <c r="G252" s="1">
        <v>209255926</v>
      </c>
      <c r="H252" s="1" t="s">
        <v>493</v>
      </c>
      <c r="I252" s="2">
        <v>1433.14</v>
      </c>
      <c r="J252" s="1" t="s">
        <v>40</v>
      </c>
      <c r="K252" s="2">
        <v>27000</v>
      </c>
      <c r="L252" s="1" t="s">
        <v>40</v>
      </c>
      <c r="M252" s="1" t="s">
        <v>41</v>
      </c>
      <c r="N252" s="2">
        <v>15240.66</v>
      </c>
      <c r="O252" s="2">
        <v>8150.69</v>
      </c>
      <c r="P252" s="1" t="s">
        <v>39</v>
      </c>
      <c r="Q252" s="2">
        <v>18288.54</v>
      </c>
      <c r="R252" s="3">
        <v>67.7</v>
      </c>
      <c r="S252" s="1" t="s">
        <v>495</v>
      </c>
      <c r="T252" s="1">
        <v>2</v>
      </c>
      <c r="U252" s="1" t="s">
        <v>57</v>
      </c>
      <c r="V252" s="1" t="b">
        <v>0</v>
      </c>
      <c r="W252" s="1" t="b">
        <v>0</v>
      </c>
      <c r="X252" s="1" t="b">
        <v>0</v>
      </c>
      <c r="Y252" s="1" t="b">
        <v>1</v>
      </c>
      <c r="Z252" s="1" t="b">
        <v>0</v>
      </c>
      <c r="AA252" s="1" t="s">
        <v>58</v>
      </c>
      <c r="AB252" s="2">
        <v>15985.25</v>
      </c>
      <c r="AC252" s="2">
        <v>-447.15</v>
      </c>
      <c r="AD252" s="2">
        <v>-249.01</v>
      </c>
      <c r="AE252" s="2">
        <v>-48.43</v>
      </c>
      <c r="AF252" s="1">
        <v>1</v>
      </c>
      <c r="AG252" s="1"/>
      <c r="AH252" s="1" t="s">
        <v>55</v>
      </c>
      <c r="AI252" s="1">
        <v>1</v>
      </c>
      <c r="AJ252" s="1"/>
      <c r="AK252" s="2">
        <v>0</v>
      </c>
      <c r="AL252" s="2">
        <v>0</v>
      </c>
    </row>
    <row r="253" spans="1:38" x14ac:dyDescent="0.2">
      <c r="A253" t="str">
        <f>+VLOOKUP(TEXT(Tabla1[[#This Row],[Socio comercial]],"00000000"),'[1]Clientes PT'!$A:$G,7,0)</f>
        <v>Zona 2</v>
      </c>
      <c r="B253" t="str">
        <f>+VLOOKUP(TEXT(Tabla1[[#This Row],[Socio comercial]],"00000000"),'[1]Clientes PT'!$A:$G,6,0)</f>
        <v>Francisco Cavaco (STIHL)</v>
      </c>
      <c r="C253" t="str">
        <f>+VLOOKUP(TEXT(Tabla1[[#This Row],[Socio comercial]],"00000000"),'[1]Clientes PT'!$A:$E,4,0)</f>
        <v>PT/74</v>
      </c>
      <c r="D253" t="str">
        <f>+VLOOKUP(TEXT(Tabla1[[#This Row],[Socio comercial]],"00000000"),'[1]Clientes PT'!$A:$E,5,0)</f>
        <v>Setúbal</v>
      </c>
      <c r="E253" s="1">
        <v>46740030</v>
      </c>
      <c r="F253" s="1" t="s">
        <v>492</v>
      </c>
      <c r="G253" s="1">
        <v>209306857</v>
      </c>
      <c r="H253" s="1" t="s">
        <v>493</v>
      </c>
      <c r="I253" s="2">
        <v>6804.91</v>
      </c>
      <c r="J253" s="1" t="s">
        <v>40</v>
      </c>
      <c r="K253" s="2">
        <v>27000</v>
      </c>
      <c r="L253" s="1" t="s">
        <v>40</v>
      </c>
      <c r="M253" s="1" t="s">
        <v>41</v>
      </c>
      <c r="N253" s="2">
        <v>15240.66</v>
      </c>
      <c r="O253" s="2">
        <v>8150.69</v>
      </c>
      <c r="P253" s="1" t="s">
        <v>39</v>
      </c>
      <c r="Q253" s="2">
        <v>18288.54</v>
      </c>
      <c r="R253" s="3">
        <v>67.7</v>
      </c>
      <c r="S253" s="1" t="s">
        <v>496</v>
      </c>
      <c r="T253" s="1">
        <v>2</v>
      </c>
      <c r="U253" s="1" t="s">
        <v>57</v>
      </c>
      <c r="V253" s="1" t="b">
        <v>0</v>
      </c>
      <c r="W253" s="1" t="b">
        <v>0</v>
      </c>
      <c r="X253" s="1" t="b">
        <v>0</v>
      </c>
      <c r="Y253" s="1" t="b">
        <v>1</v>
      </c>
      <c r="Z253" s="1" t="b">
        <v>0</v>
      </c>
      <c r="AA253" s="1" t="s">
        <v>58</v>
      </c>
      <c r="AB253" s="2">
        <v>15985.25</v>
      </c>
      <c r="AC253" s="2">
        <v>-447.15</v>
      </c>
      <c r="AD253" s="2">
        <v>-249.01</v>
      </c>
      <c r="AE253" s="2">
        <v>-48.43</v>
      </c>
      <c r="AF253" s="1">
        <v>1</v>
      </c>
      <c r="AG253" s="1"/>
      <c r="AH253" s="1" t="s">
        <v>55</v>
      </c>
      <c r="AI253" s="1">
        <v>1</v>
      </c>
      <c r="AJ253" s="1"/>
      <c r="AK253" s="2">
        <v>0</v>
      </c>
      <c r="AL253" s="2">
        <v>0</v>
      </c>
    </row>
    <row r="254" spans="1:38" x14ac:dyDescent="0.2">
      <c r="A254" t="str">
        <f>+VLOOKUP(TEXT(Tabla1[[#This Row],[Socio comercial]],"00000000"),'[1]Clientes PT'!$A:$G,7,0)</f>
        <v>Zona 2</v>
      </c>
      <c r="B254" t="str">
        <f>+VLOOKUP(TEXT(Tabla1[[#This Row],[Socio comercial]],"00000000"),'[1]Clientes PT'!$A:$G,6,0)</f>
        <v>Francisco Cavaco (STIHL)</v>
      </c>
      <c r="C254" t="str">
        <f>+VLOOKUP(TEXT(Tabla1[[#This Row],[Socio comercial]],"00000000"),'[1]Clientes PT'!$A:$E,4,0)</f>
        <v>PT/74</v>
      </c>
      <c r="D254" t="str">
        <f>+VLOOKUP(TEXT(Tabla1[[#This Row],[Socio comercial]],"00000000"),'[1]Clientes PT'!$A:$E,5,0)</f>
        <v>Setúbal</v>
      </c>
      <c r="E254" s="1">
        <v>46740040</v>
      </c>
      <c r="F254" s="1" t="s">
        <v>497</v>
      </c>
      <c r="G254" s="1">
        <v>209301022</v>
      </c>
      <c r="H254" s="1">
        <v>7</v>
      </c>
      <c r="I254" s="2">
        <v>81.459999999999994</v>
      </c>
      <c r="J254" s="1" t="s">
        <v>40</v>
      </c>
      <c r="K254" s="2">
        <v>56000</v>
      </c>
      <c r="L254" s="1" t="s">
        <v>40</v>
      </c>
      <c r="M254" s="1" t="s">
        <v>41</v>
      </c>
      <c r="N254" s="2">
        <v>19320.23</v>
      </c>
      <c r="O254" s="2">
        <v>21170.38</v>
      </c>
      <c r="P254" s="1" t="s">
        <v>39</v>
      </c>
      <c r="Q254" s="2">
        <v>19806.84</v>
      </c>
      <c r="R254" s="3">
        <v>35.4</v>
      </c>
      <c r="S254" s="1" t="s">
        <v>498</v>
      </c>
      <c r="T254" s="1">
        <v>2</v>
      </c>
      <c r="U254" s="1"/>
      <c r="V254" s="1" t="b">
        <v>0</v>
      </c>
      <c r="W254" s="1" t="b">
        <v>0</v>
      </c>
      <c r="X254" s="1" t="b">
        <v>0</v>
      </c>
      <c r="Y254" s="1" t="b">
        <v>1</v>
      </c>
      <c r="Z254" s="1" t="b">
        <v>0</v>
      </c>
      <c r="AA254" s="1"/>
      <c r="AB254" s="2">
        <v>-1744.7</v>
      </c>
      <c r="AC254" s="2">
        <v>21701.19</v>
      </c>
      <c r="AD254" s="2">
        <v>0</v>
      </c>
      <c r="AE254" s="2">
        <v>-636.26</v>
      </c>
      <c r="AF254" s="1">
        <v>1</v>
      </c>
      <c r="AG254" s="1"/>
      <c r="AH254" s="1" t="s">
        <v>50</v>
      </c>
      <c r="AI254" s="1">
        <v>1</v>
      </c>
      <c r="AJ254" s="1"/>
      <c r="AK254" s="2">
        <v>23.83</v>
      </c>
      <c r="AL254" s="2">
        <v>0</v>
      </c>
    </row>
    <row r="255" spans="1:38" x14ac:dyDescent="0.2">
      <c r="A255" t="str">
        <f>+VLOOKUP(TEXT(Tabla1[[#This Row],[Socio comercial]],"00000000"),'[1]Clientes PT'!$A:$G,7,0)</f>
        <v>Zona 2</v>
      </c>
      <c r="B255" t="str">
        <f>+VLOOKUP(TEXT(Tabla1[[#This Row],[Socio comercial]],"00000000"),'[1]Clientes PT'!$A:$G,6,0)</f>
        <v>Francisco Cavaco (STIHL)</v>
      </c>
      <c r="C255" t="str">
        <f>+VLOOKUP(TEXT(Tabla1[[#This Row],[Socio comercial]],"00000000"),'[1]Clientes PT'!$A:$E,4,0)</f>
        <v>PT/74</v>
      </c>
      <c r="D255" t="str">
        <f>+VLOOKUP(TEXT(Tabla1[[#This Row],[Socio comercial]],"00000000"),'[1]Clientes PT'!$A:$E,5,0)</f>
        <v>Setúbal</v>
      </c>
      <c r="E255" s="1">
        <v>46740100</v>
      </c>
      <c r="F255" s="1" t="s">
        <v>499</v>
      </c>
      <c r="G255" s="1">
        <v>209258595</v>
      </c>
      <c r="H255" s="1" t="s">
        <v>326</v>
      </c>
      <c r="I255" s="2">
        <v>259.58</v>
      </c>
      <c r="J255" s="1" t="s">
        <v>40</v>
      </c>
      <c r="K255" s="2">
        <v>60000</v>
      </c>
      <c r="L255" s="1" t="s">
        <v>40</v>
      </c>
      <c r="M255" s="1" t="s">
        <v>41</v>
      </c>
      <c r="N255" s="2">
        <v>16918.189999999999</v>
      </c>
      <c r="O255" s="2">
        <v>8368.27</v>
      </c>
      <c r="P255" s="1" t="s">
        <v>39</v>
      </c>
      <c r="Q255" s="2">
        <v>24075.39</v>
      </c>
      <c r="R255" s="3">
        <v>40.1</v>
      </c>
      <c r="S255" s="1" t="s">
        <v>500</v>
      </c>
      <c r="T255" s="1">
        <v>2</v>
      </c>
      <c r="U255" s="1"/>
      <c r="V255" s="1" t="b">
        <v>0</v>
      </c>
      <c r="W255" s="1" t="b">
        <v>0</v>
      </c>
      <c r="X255" s="1" t="b">
        <v>0</v>
      </c>
      <c r="Y255" s="1" t="b">
        <v>1</v>
      </c>
      <c r="Z255" s="1" t="b">
        <v>0</v>
      </c>
      <c r="AA255" s="1"/>
      <c r="AB255" s="2">
        <v>14559.81</v>
      </c>
      <c r="AC255" s="2">
        <v>2303.0300000000002</v>
      </c>
      <c r="AD255" s="2">
        <v>0</v>
      </c>
      <c r="AE255" s="2">
        <v>55.35</v>
      </c>
      <c r="AF255" s="1">
        <v>1</v>
      </c>
      <c r="AG255" s="1"/>
      <c r="AH255" s="1" t="s">
        <v>55</v>
      </c>
      <c r="AI255" s="1">
        <v>1</v>
      </c>
      <c r="AJ255" s="1"/>
      <c r="AK255" s="2">
        <v>2801.45</v>
      </c>
      <c r="AL255" s="2">
        <v>0</v>
      </c>
    </row>
    <row r="256" spans="1:38" x14ac:dyDescent="0.2">
      <c r="A256" t="str">
        <f>+VLOOKUP(TEXT(Tabla1[[#This Row],[Socio comercial]],"00000000"),'[1]Clientes PT'!$A:$G,7,0)</f>
        <v>Zona 2</v>
      </c>
      <c r="B256" t="str">
        <f>+VLOOKUP(TEXT(Tabla1[[#This Row],[Socio comercial]],"00000000"),'[1]Clientes PT'!$A:$G,6,0)</f>
        <v>Francisco Cavaco (STIHL)</v>
      </c>
      <c r="C256" t="str">
        <f>+VLOOKUP(TEXT(Tabla1[[#This Row],[Socio comercial]],"00000000"),'[1]Clientes PT'!$A:$E,4,0)</f>
        <v>PT/74</v>
      </c>
      <c r="D256" t="str">
        <f>+VLOOKUP(TEXT(Tabla1[[#This Row],[Socio comercial]],"00000000"),'[1]Clientes PT'!$A:$E,5,0)</f>
        <v>Setúbal</v>
      </c>
      <c r="E256" s="1">
        <v>46740100</v>
      </c>
      <c r="F256" s="1" t="s">
        <v>499</v>
      </c>
      <c r="G256" s="1">
        <v>209276951</v>
      </c>
      <c r="H256" s="1" t="s">
        <v>501</v>
      </c>
      <c r="I256" s="2">
        <v>312.76</v>
      </c>
      <c r="J256" s="1" t="s">
        <v>40</v>
      </c>
      <c r="K256" s="2">
        <v>60000</v>
      </c>
      <c r="L256" s="1" t="s">
        <v>40</v>
      </c>
      <c r="M256" s="1" t="s">
        <v>41</v>
      </c>
      <c r="N256" s="2">
        <v>16918.189999999999</v>
      </c>
      <c r="O256" s="2">
        <v>8368.27</v>
      </c>
      <c r="P256" s="1" t="s">
        <v>39</v>
      </c>
      <c r="Q256" s="2">
        <v>24075.39</v>
      </c>
      <c r="R256" s="3">
        <v>40.1</v>
      </c>
      <c r="S256" s="1" t="s">
        <v>502</v>
      </c>
      <c r="T256" s="1">
        <v>2</v>
      </c>
      <c r="U256" s="1"/>
      <c r="V256" s="1" t="b">
        <v>0</v>
      </c>
      <c r="W256" s="1" t="b">
        <v>0</v>
      </c>
      <c r="X256" s="1" t="b">
        <v>0</v>
      </c>
      <c r="Y256" s="1" t="b">
        <v>1</v>
      </c>
      <c r="Z256" s="1" t="b">
        <v>0</v>
      </c>
      <c r="AA256" s="1"/>
      <c r="AB256" s="2">
        <v>14559.81</v>
      </c>
      <c r="AC256" s="2">
        <v>2303.0300000000002</v>
      </c>
      <c r="AD256" s="2">
        <v>0</v>
      </c>
      <c r="AE256" s="2">
        <v>55.35</v>
      </c>
      <c r="AF256" s="1">
        <v>1</v>
      </c>
      <c r="AG256" s="1"/>
      <c r="AH256" s="1" t="s">
        <v>55</v>
      </c>
      <c r="AI256" s="1">
        <v>1</v>
      </c>
      <c r="AJ256" s="1"/>
      <c r="AK256" s="2">
        <v>2801.45</v>
      </c>
      <c r="AL256" s="2">
        <v>0</v>
      </c>
    </row>
    <row r="257" spans="1:38" x14ac:dyDescent="0.2">
      <c r="A257" t="str">
        <f>+VLOOKUP(TEXT(Tabla1[[#This Row],[Socio comercial]],"00000000"),'[1]Clientes PT'!$A:$G,7,0)</f>
        <v>Zona 2</v>
      </c>
      <c r="B257" t="str">
        <f>+VLOOKUP(TEXT(Tabla1[[#This Row],[Socio comercial]],"00000000"),'[1]Clientes PT'!$A:$G,6,0)</f>
        <v>Francisco Cavaco (STIHL)</v>
      </c>
      <c r="C257" t="str">
        <f>+VLOOKUP(TEXT(Tabla1[[#This Row],[Socio comercial]],"00000000"),'[1]Clientes PT'!$A:$E,4,0)</f>
        <v>PT/74</v>
      </c>
      <c r="D257" t="str">
        <f>+VLOOKUP(TEXT(Tabla1[[#This Row],[Socio comercial]],"00000000"),'[1]Clientes PT'!$A:$E,5,0)</f>
        <v>Setúbal</v>
      </c>
      <c r="E257" s="1">
        <v>46740100</v>
      </c>
      <c r="F257" s="1" t="s">
        <v>499</v>
      </c>
      <c r="G257" s="1">
        <v>209313165</v>
      </c>
      <c r="H257" s="1" t="s">
        <v>503</v>
      </c>
      <c r="I257" s="2">
        <v>1320.44</v>
      </c>
      <c r="J257" s="1" t="s">
        <v>40</v>
      </c>
      <c r="K257" s="2">
        <v>60000</v>
      </c>
      <c r="L257" s="1" t="s">
        <v>40</v>
      </c>
      <c r="M257" s="1" t="s">
        <v>41</v>
      </c>
      <c r="N257" s="2">
        <v>16918.189999999999</v>
      </c>
      <c r="O257" s="2">
        <v>8368.27</v>
      </c>
      <c r="P257" s="1" t="s">
        <v>39</v>
      </c>
      <c r="Q257" s="2">
        <v>24075.39</v>
      </c>
      <c r="R257" s="3">
        <v>40.1</v>
      </c>
      <c r="S257" s="1" t="s">
        <v>504</v>
      </c>
      <c r="T257" s="1">
        <v>2</v>
      </c>
      <c r="U257" s="1" t="s">
        <v>57</v>
      </c>
      <c r="V257" s="1" t="b">
        <v>0</v>
      </c>
      <c r="W257" s="1" t="b">
        <v>0</v>
      </c>
      <c r="X257" s="1" t="b">
        <v>0</v>
      </c>
      <c r="Y257" s="1" t="b">
        <v>1</v>
      </c>
      <c r="Z257" s="1" t="b">
        <v>0</v>
      </c>
      <c r="AA257" s="1" t="s">
        <v>58</v>
      </c>
      <c r="AB257" s="2">
        <v>14559.81</v>
      </c>
      <c r="AC257" s="2">
        <v>2303.0300000000002</v>
      </c>
      <c r="AD257" s="2">
        <v>0</v>
      </c>
      <c r="AE257" s="2">
        <v>55.35</v>
      </c>
      <c r="AF257" s="1">
        <v>1</v>
      </c>
      <c r="AG257" s="1"/>
      <c r="AH257" s="1" t="s">
        <v>55</v>
      </c>
      <c r="AI257" s="1">
        <v>1</v>
      </c>
      <c r="AJ257" s="1"/>
      <c r="AK257" s="2">
        <v>2801.45</v>
      </c>
      <c r="AL257" s="2">
        <v>0</v>
      </c>
    </row>
    <row r="258" spans="1:38" x14ac:dyDescent="0.2">
      <c r="A258" t="str">
        <f>+VLOOKUP(TEXT(Tabla1[[#This Row],[Socio comercial]],"00000000"),'[1]Clientes PT'!$A:$G,7,0)</f>
        <v>Zona 2</v>
      </c>
      <c r="B258" t="str">
        <f>+VLOOKUP(TEXT(Tabla1[[#This Row],[Socio comercial]],"00000000"),'[1]Clientes PT'!$A:$G,6,0)</f>
        <v>Francisco Cavaco (STIHL)</v>
      </c>
      <c r="C258" t="str">
        <f>+VLOOKUP(TEXT(Tabla1[[#This Row],[Socio comercial]],"00000000"),'[1]Clientes PT'!$A:$E,4,0)</f>
        <v>PT/74</v>
      </c>
      <c r="D258" t="str">
        <f>+VLOOKUP(TEXT(Tabla1[[#This Row],[Socio comercial]],"00000000"),'[1]Clientes PT'!$A:$E,5,0)</f>
        <v>Setúbal</v>
      </c>
      <c r="E258" s="1">
        <v>46740140</v>
      </c>
      <c r="F258" s="1" t="s">
        <v>505</v>
      </c>
      <c r="G258" s="1">
        <v>209290402</v>
      </c>
      <c r="H258" s="1" t="s">
        <v>328</v>
      </c>
      <c r="I258" s="2">
        <v>157.06</v>
      </c>
      <c r="J258" s="1" t="s">
        <v>40</v>
      </c>
      <c r="K258" s="2">
        <v>13000</v>
      </c>
      <c r="L258" s="1" t="s">
        <v>40</v>
      </c>
      <c r="M258" s="1" t="s">
        <v>41</v>
      </c>
      <c r="N258" s="2">
        <v>7338.14</v>
      </c>
      <c r="O258" s="2">
        <v>1651.89</v>
      </c>
      <c r="P258" s="1" t="s">
        <v>39</v>
      </c>
      <c r="Q258" s="2">
        <v>7473.28</v>
      </c>
      <c r="R258" s="3">
        <v>57.5</v>
      </c>
      <c r="S258" s="1" t="s">
        <v>506</v>
      </c>
      <c r="T258" s="1">
        <v>2</v>
      </c>
      <c r="U258" s="1"/>
      <c r="V258" s="1" t="b">
        <v>0</v>
      </c>
      <c r="W258" s="1" t="b">
        <v>0</v>
      </c>
      <c r="X258" s="1" t="b">
        <v>0</v>
      </c>
      <c r="Y258" s="1" t="b">
        <v>1</v>
      </c>
      <c r="Z258" s="1" t="b">
        <v>0</v>
      </c>
      <c r="AA258" s="1"/>
      <c r="AB258" s="2">
        <v>5510.33</v>
      </c>
      <c r="AC258" s="2">
        <v>1827.81</v>
      </c>
      <c r="AD258" s="2">
        <v>0</v>
      </c>
      <c r="AE258" s="2">
        <v>0</v>
      </c>
      <c r="AF258" s="1">
        <v>1</v>
      </c>
      <c r="AG258" s="1"/>
      <c r="AH258" s="1" t="s">
        <v>55</v>
      </c>
      <c r="AI258" s="1">
        <v>1</v>
      </c>
      <c r="AJ258" s="1"/>
      <c r="AK258" s="2">
        <v>0</v>
      </c>
      <c r="AL258" s="2">
        <v>0</v>
      </c>
    </row>
    <row r="259" spans="1:38" x14ac:dyDescent="0.2">
      <c r="A259" t="str">
        <f>+VLOOKUP(TEXT(Tabla1[[#This Row],[Socio comercial]],"00000000"),'[1]Clientes PT'!$A:$G,7,0)</f>
        <v>Zona 2</v>
      </c>
      <c r="B259" t="str">
        <f>+VLOOKUP(TEXT(Tabla1[[#This Row],[Socio comercial]],"00000000"),'[1]Clientes PT'!$A:$G,6,0)</f>
        <v>Francisco Cavaco (STIHL)</v>
      </c>
      <c r="C259" t="str">
        <f>+VLOOKUP(TEXT(Tabla1[[#This Row],[Socio comercial]],"00000000"),'[1]Clientes PT'!$A:$E,4,0)</f>
        <v>PT/74</v>
      </c>
      <c r="D259" t="str">
        <f>+VLOOKUP(TEXT(Tabla1[[#This Row],[Socio comercial]],"00000000"),'[1]Clientes PT'!$A:$E,5,0)</f>
        <v>Setúbal</v>
      </c>
      <c r="E259" s="1">
        <v>46740140</v>
      </c>
      <c r="F259" s="1" t="s">
        <v>505</v>
      </c>
      <c r="G259" s="1">
        <v>209318322</v>
      </c>
      <c r="H259" s="1" t="s">
        <v>507</v>
      </c>
      <c r="I259" s="2">
        <v>405.3</v>
      </c>
      <c r="J259" s="1" t="s">
        <v>40</v>
      </c>
      <c r="K259" s="2">
        <v>13000</v>
      </c>
      <c r="L259" s="1" t="s">
        <v>40</v>
      </c>
      <c r="M259" s="1" t="s">
        <v>41</v>
      </c>
      <c r="N259" s="2">
        <v>7338.14</v>
      </c>
      <c r="O259" s="2">
        <v>1651.89</v>
      </c>
      <c r="P259" s="1" t="s">
        <v>39</v>
      </c>
      <c r="Q259" s="2">
        <v>7473.28</v>
      </c>
      <c r="R259" s="3">
        <v>57.5</v>
      </c>
      <c r="S259" s="1" t="s">
        <v>508</v>
      </c>
      <c r="T259" s="1">
        <v>2</v>
      </c>
      <c r="U259" s="1"/>
      <c r="V259" s="1" t="b">
        <v>0</v>
      </c>
      <c r="W259" s="1" t="b">
        <v>0</v>
      </c>
      <c r="X259" s="1" t="b">
        <v>0</v>
      </c>
      <c r="Y259" s="1" t="b">
        <v>1</v>
      </c>
      <c r="Z259" s="1" t="b">
        <v>0</v>
      </c>
      <c r="AA259" s="1"/>
      <c r="AB259" s="2">
        <v>5510.33</v>
      </c>
      <c r="AC259" s="2">
        <v>1827.81</v>
      </c>
      <c r="AD259" s="2">
        <v>0</v>
      </c>
      <c r="AE259" s="2">
        <v>0</v>
      </c>
      <c r="AF259" s="1">
        <v>1</v>
      </c>
      <c r="AG259" s="1"/>
      <c r="AH259" s="1" t="s">
        <v>55</v>
      </c>
      <c r="AI259" s="1">
        <v>1</v>
      </c>
      <c r="AJ259" s="1"/>
      <c r="AK259" s="2">
        <v>0</v>
      </c>
      <c r="AL259" s="2">
        <v>0</v>
      </c>
    </row>
    <row r="260" spans="1:38" x14ac:dyDescent="0.2">
      <c r="A260" t="str">
        <f>+VLOOKUP(TEXT(Tabla1[[#This Row],[Socio comercial]],"00000000"),'[1]Clientes PT'!$A:$G,7,0)</f>
        <v>Zona 2</v>
      </c>
      <c r="B260" t="str">
        <f>+VLOOKUP(TEXT(Tabla1[[#This Row],[Socio comercial]],"00000000"),'[1]Clientes PT'!$A:$G,6,0)</f>
        <v>Francisco Cavaco (STIHL)</v>
      </c>
      <c r="C260" t="str">
        <f>+VLOOKUP(TEXT(Tabla1[[#This Row],[Socio comercial]],"00000000"),'[1]Clientes PT'!$A:$E,4,0)</f>
        <v>PT/74</v>
      </c>
      <c r="D260" t="str">
        <f>+VLOOKUP(TEXT(Tabla1[[#This Row],[Socio comercial]],"00000000"),'[1]Clientes PT'!$A:$E,5,0)</f>
        <v>Setúbal</v>
      </c>
      <c r="E260" s="1">
        <v>46740140</v>
      </c>
      <c r="F260" s="1" t="s">
        <v>505</v>
      </c>
      <c r="G260" s="1">
        <v>209119233</v>
      </c>
      <c r="H260" s="1" t="s">
        <v>509</v>
      </c>
      <c r="I260" s="2">
        <v>1167.8399999999999</v>
      </c>
      <c r="J260" s="1" t="s">
        <v>40</v>
      </c>
      <c r="K260" s="2">
        <v>13000</v>
      </c>
      <c r="L260" s="1" t="s">
        <v>40</v>
      </c>
      <c r="M260" s="1" t="s">
        <v>41</v>
      </c>
      <c r="N260" s="2">
        <v>7338.14</v>
      </c>
      <c r="O260" s="2">
        <v>1651.89</v>
      </c>
      <c r="P260" s="1" t="s">
        <v>39</v>
      </c>
      <c r="Q260" s="2">
        <v>7473.28</v>
      </c>
      <c r="R260" s="3">
        <v>57.5</v>
      </c>
      <c r="S260" s="1" t="s">
        <v>510</v>
      </c>
      <c r="T260" s="1">
        <v>2</v>
      </c>
      <c r="U260" s="1" t="s">
        <v>57</v>
      </c>
      <c r="V260" s="1" t="b">
        <v>0</v>
      </c>
      <c r="W260" s="1" t="b">
        <v>0</v>
      </c>
      <c r="X260" s="1" t="b">
        <v>0</v>
      </c>
      <c r="Y260" s="1" t="b">
        <v>1</v>
      </c>
      <c r="Z260" s="1" t="b">
        <v>0</v>
      </c>
      <c r="AA260" s="1" t="s">
        <v>58</v>
      </c>
      <c r="AB260" s="2">
        <v>5510.33</v>
      </c>
      <c r="AC260" s="2">
        <v>1827.81</v>
      </c>
      <c r="AD260" s="2">
        <v>0</v>
      </c>
      <c r="AE260" s="2">
        <v>0</v>
      </c>
      <c r="AF260" s="1">
        <v>1</v>
      </c>
      <c r="AG260" s="1"/>
      <c r="AH260" s="1" t="s">
        <v>55</v>
      </c>
      <c r="AI260" s="1">
        <v>1</v>
      </c>
      <c r="AJ260" s="1"/>
      <c r="AK260" s="2">
        <v>0</v>
      </c>
      <c r="AL260" s="2">
        <v>0</v>
      </c>
    </row>
    <row r="261" spans="1:38" x14ac:dyDescent="0.2">
      <c r="A261" t="str">
        <f>+VLOOKUP(TEXT(Tabla1[[#This Row],[Socio comercial]],"00000000"),'[1]Clientes PT'!$A:$G,7,0)</f>
        <v>Zona 2</v>
      </c>
      <c r="B261" t="str">
        <f>+VLOOKUP(TEXT(Tabla1[[#This Row],[Socio comercial]],"00000000"),'[1]Clientes PT'!$A:$G,6,0)</f>
        <v>Francisco Cavaco (STIHL)</v>
      </c>
      <c r="C261" t="str">
        <f>+VLOOKUP(TEXT(Tabla1[[#This Row],[Socio comercial]],"00000000"),'[1]Clientes PT'!$A:$E,4,0)</f>
        <v>PT/74</v>
      </c>
      <c r="D261" t="str">
        <f>+VLOOKUP(TEXT(Tabla1[[#This Row],[Socio comercial]],"00000000"),'[1]Clientes PT'!$A:$E,5,0)</f>
        <v>Setúbal</v>
      </c>
      <c r="E261" s="1">
        <v>46740140</v>
      </c>
      <c r="F261" s="1" t="s">
        <v>505</v>
      </c>
      <c r="G261" s="1">
        <v>209258360</v>
      </c>
      <c r="H261" s="1" t="s">
        <v>324</v>
      </c>
      <c r="I261" s="2">
        <v>561.71</v>
      </c>
      <c r="J261" s="1" t="s">
        <v>40</v>
      </c>
      <c r="K261" s="2">
        <v>13000</v>
      </c>
      <c r="L261" s="1" t="s">
        <v>40</v>
      </c>
      <c r="M261" s="1" t="s">
        <v>41</v>
      </c>
      <c r="N261" s="2">
        <v>7338.14</v>
      </c>
      <c r="O261" s="2">
        <v>1651.89</v>
      </c>
      <c r="P261" s="1" t="s">
        <v>39</v>
      </c>
      <c r="Q261" s="2">
        <v>7473.28</v>
      </c>
      <c r="R261" s="3">
        <v>57.5</v>
      </c>
      <c r="S261" s="1" t="s">
        <v>511</v>
      </c>
      <c r="T261" s="1">
        <v>2</v>
      </c>
      <c r="U261" s="1" t="s">
        <v>57</v>
      </c>
      <c r="V261" s="1" t="b">
        <v>0</v>
      </c>
      <c r="W261" s="1" t="b">
        <v>0</v>
      </c>
      <c r="X261" s="1" t="b">
        <v>0</v>
      </c>
      <c r="Y261" s="1" t="b">
        <v>1</v>
      </c>
      <c r="Z261" s="1" t="b">
        <v>0</v>
      </c>
      <c r="AA261" s="1" t="s">
        <v>58</v>
      </c>
      <c r="AB261" s="2">
        <v>5510.33</v>
      </c>
      <c r="AC261" s="2">
        <v>1827.81</v>
      </c>
      <c r="AD261" s="2">
        <v>0</v>
      </c>
      <c r="AE261" s="2">
        <v>0</v>
      </c>
      <c r="AF261" s="1">
        <v>1</v>
      </c>
      <c r="AG261" s="1"/>
      <c r="AH261" s="1" t="s">
        <v>55</v>
      </c>
      <c r="AI261" s="1">
        <v>1</v>
      </c>
      <c r="AJ261" s="1"/>
      <c r="AK261" s="2">
        <v>0</v>
      </c>
      <c r="AL261" s="2">
        <v>0</v>
      </c>
    </row>
    <row r="262" spans="1:38" x14ac:dyDescent="0.2">
      <c r="A262" t="str">
        <f>+VLOOKUP(TEXT(Tabla1[[#This Row],[Socio comercial]],"00000000"),'[1]Clientes PT'!$A:$G,7,0)</f>
        <v>Zona 2</v>
      </c>
      <c r="B262" t="str">
        <f>+VLOOKUP(TEXT(Tabla1[[#This Row],[Socio comercial]],"00000000"),'[1]Clientes PT'!$A:$G,6,0)</f>
        <v>Francisco Cavaco (STIHL)</v>
      </c>
      <c r="C262" t="str">
        <f>+VLOOKUP(TEXT(Tabla1[[#This Row],[Socio comercial]],"00000000"),'[1]Clientes PT'!$A:$E,4,0)</f>
        <v>PT/74</v>
      </c>
      <c r="D262" t="str">
        <f>+VLOOKUP(TEXT(Tabla1[[#This Row],[Socio comercial]],"00000000"),'[1]Clientes PT'!$A:$E,5,0)</f>
        <v>Setúbal</v>
      </c>
      <c r="E262" s="1">
        <v>46740180</v>
      </c>
      <c r="F262" s="1" t="s">
        <v>512</v>
      </c>
      <c r="G262" s="1">
        <v>209311197</v>
      </c>
      <c r="H262" s="1" t="s">
        <v>513</v>
      </c>
      <c r="I262" s="2">
        <v>10387.25</v>
      </c>
      <c r="J262" s="1" t="s">
        <v>40</v>
      </c>
      <c r="K262" s="2">
        <v>28000</v>
      </c>
      <c r="L262" s="1" t="s">
        <v>40</v>
      </c>
      <c r="M262" s="1" t="s">
        <v>41</v>
      </c>
      <c r="N262" s="2">
        <v>5325.26</v>
      </c>
      <c r="O262" s="2">
        <v>3936.41</v>
      </c>
      <c r="P262" s="1" t="s">
        <v>39</v>
      </c>
      <c r="Q262" s="2">
        <v>14314.13</v>
      </c>
      <c r="R262" s="3">
        <v>51.1</v>
      </c>
      <c r="S262" s="1" t="s">
        <v>514</v>
      </c>
      <c r="T262" s="1">
        <v>2</v>
      </c>
      <c r="U262" s="1" t="s">
        <v>57</v>
      </c>
      <c r="V262" s="1" t="b">
        <v>0</v>
      </c>
      <c r="W262" s="1" t="b">
        <v>0</v>
      </c>
      <c r="X262" s="1" t="b">
        <v>0</v>
      </c>
      <c r="Y262" s="1" t="b">
        <v>1</v>
      </c>
      <c r="Z262" s="1" t="b">
        <v>0</v>
      </c>
      <c r="AA262" s="1" t="s">
        <v>58</v>
      </c>
      <c r="AB262" s="2">
        <v>5523.05</v>
      </c>
      <c r="AC262" s="2">
        <v>52.8</v>
      </c>
      <c r="AD262" s="2">
        <v>-138.01</v>
      </c>
      <c r="AE262" s="2">
        <v>-112.58</v>
      </c>
      <c r="AF262" s="1">
        <v>1</v>
      </c>
      <c r="AG262" s="1"/>
      <c r="AH262" s="1" t="s">
        <v>50</v>
      </c>
      <c r="AI262" s="1">
        <v>1</v>
      </c>
      <c r="AJ262" s="1"/>
      <c r="AK262" s="2">
        <v>8714.4599999999991</v>
      </c>
      <c r="AL262" s="2">
        <v>0</v>
      </c>
    </row>
    <row r="263" spans="1:38" x14ac:dyDescent="0.2">
      <c r="A263" t="str">
        <f>+VLOOKUP(TEXT(Tabla1[[#This Row],[Socio comercial]],"00000000"),'[1]Clientes PT'!$A:$G,7,0)</f>
        <v>Zona 2</v>
      </c>
      <c r="B263" t="str">
        <f>+VLOOKUP(TEXT(Tabla1[[#This Row],[Socio comercial]],"00000000"),'[1]Clientes PT'!$A:$G,6,0)</f>
        <v>Francisco Cavaco (STIHL)</v>
      </c>
      <c r="C263" t="str">
        <f>+VLOOKUP(TEXT(Tabla1[[#This Row],[Socio comercial]],"00000000"),'[1]Clientes PT'!$A:$E,4,0)</f>
        <v>PT/74</v>
      </c>
      <c r="D263" t="str">
        <f>+VLOOKUP(TEXT(Tabla1[[#This Row],[Socio comercial]],"00000000"),'[1]Clientes PT'!$A:$E,5,0)</f>
        <v>Setúbal</v>
      </c>
      <c r="E263" s="1">
        <v>46740210</v>
      </c>
      <c r="F263" s="1" t="s">
        <v>515</v>
      </c>
      <c r="G263" s="1">
        <v>209312448</v>
      </c>
      <c r="H263" s="1">
        <v>51</v>
      </c>
      <c r="I263" s="2">
        <v>95.55</v>
      </c>
      <c r="J263" s="1" t="s">
        <v>40</v>
      </c>
      <c r="K263" s="2">
        <v>30000</v>
      </c>
      <c r="L263" s="1" t="s">
        <v>40</v>
      </c>
      <c r="M263" s="1" t="s">
        <v>41</v>
      </c>
      <c r="N263" s="2">
        <v>12804.52</v>
      </c>
      <c r="O263" s="2">
        <v>6565.41</v>
      </c>
      <c r="P263" s="1" t="s">
        <v>39</v>
      </c>
      <c r="Q263" s="2">
        <v>14842.08</v>
      </c>
      <c r="R263" s="3">
        <v>49.5</v>
      </c>
      <c r="S263" s="1" t="s">
        <v>516</v>
      </c>
      <c r="T263" s="1">
        <v>2</v>
      </c>
      <c r="U263" s="1"/>
      <c r="V263" s="1" t="b">
        <v>0</v>
      </c>
      <c r="W263" s="1" t="b">
        <v>0</v>
      </c>
      <c r="X263" s="1" t="b">
        <v>0</v>
      </c>
      <c r="Y263" s="1" t="b">
        <v>1</v>
      </c>
      <c r="Z263" s="1" t="b">
        <v>0</v>
      </c>
      <c r="AA263" s="1"/>
      <c r="AB263" s="2">
        <v>4921.0600000000004</v>
      </c>
      <c r="AC263" s="2">
        <v>292.45999999999998</v>
      </c>
      <c r="AD263" s="2">
        <v>5096.25</v>
      </c>
      <c r="AE263" s="2">
        <v>2494.75</v>
      </c>
      <c r="AF263" s="1">
        <v>1</v>
      </c>
      <c r="AG263" s="1"/>
      <c r="AH263" s="1" t="s">
        <v>55</v>
      </c>
      <c r="AI263" s="1">
        <v>1</v>
      </c>
      <c r="AJ263" s="1"/>
      <c r="AK263" s="2">
        <v>202.58</v>
      </c>
      <c r="AL263" s="2">
        <v>0</v>
      </c>
    </row>
    <row r="264" spans="1:38" x14ac:dyDescent="0.2">
      <c r="A264" t="str">
        <f>+VLOOKUP(TEXT(Tabla1[[#This Row],[Socio comercial]],"00000000"),'[1]Clientes PT'!$A:$G,7,0)</f>
        <v>Zona 2</v>
      </c>
      <c r="B264" t="str">
        <f>+VLOOKUP(TEXT(Tabla1[[#This Row],[Socio comercial]],"00000000"),'[1]Clientes PT'!$A:$G,6,0)</f>
        <v>Francisco Cavaco (STIHL)</v>
      </c>
      <c r="C264" t="str">
        <f>+VLOOKUP(TEXT(Tabla1[[#This Row],[Socio comercial]],"00000000"),'[1]Clientes PT'!$A:$E,4,0)</f>
        <v>PT/74</v>
      </c>
      <c r="D264" t="str">
        <f>+VLOOKUP(TEXT(Tabla1[[#This Row],[Socio comercial]],"00000000"),'[1]Clientes PT'!$A:$E,5,0)</f>
        <v>Setúbal</v>
      </c>
      <c r="E264" s="1">
        <v>46740210</v>
      </c>
      <c r="F264" s="1" t="s">
        <v>515</v>
      </c>
      <c r="G264" s="1">
        <v>209313069</v>
      </c>
      <c r="H264" s="1">
        <v>60</v>
      </c>
      <c r="I264" s="2">
        <v>214.13</v>
      </c>
      <c r="J264" s="1" t="s">
        <v>40</v>
      </c>
      <c r="K264" s="2">
        <v>30000</v>
      </c>
      <c r="L264" s="1" t="s">
        <v>40</v>
      </c>
      <c r="M264" s="1" t="s">
        <v>41</v>
      </c>
      <c r="N264" s="2">
        <v>12804.52</v>
      </c>
      <c r="O264" s="2">
        <v>6565.41</v>
      </c>
      <c r="P264" s="1" t="s">
        <v>39</v>
      </c>
      <c r="Q264" s="2">
        <v>14842.08</v>
      </c>
      <c r="R264" s="3">
        <v>49.5</v>
      </c>
      <c r="S264" s="1" t="s">
        <v>517</v>
      </c>
      <c r="T264" s="1">
        <v>2</v>
      </c>
      <c r="U264" s="1"/>
      <c r="V264" s="1" t="b">
        <v>0</v>
      </c>
      <c r="W264" s="1" t="b">
        <v>0</v>
      </c>
      <c r="X264" s="1" t="b">
        <v>0</v>
      </c>
      <c r="Y264" s="1" t="b">
        <v>1</v>
      </c>
      <c r="Z264" s="1" t="b">
        <v>0</v>
      </c>
      <c r="AA264" s="1"/>
      <c r="AB264" s="2">
        <v>4921.0600000000004</v>
      </c>
      <c r="AC264" s="2">
        <v>292.45999999999998</v>
      </c>
      <c r="AD264" s="2">
        <v>5096.25</v>
      </c>
      <c r="AE264" s="2">
        <v>2494.75</v>
      </c>
      <c r="AF264" s="1">
        <v>1</v>
      </c>
      <c r="AG264" s="1"/>
      <c r="AH264" s="1" t="s">
        <v>55</v>
      </c>
      <c r="AI264" s="1">
        <v>1</v>
      </c>
      <c r="AJ264" s="1"/>
      <c r="AK264" s="2">
        <v>202.58</v>
      </c>
      <c r="AL264" s="2">
        <v>0</v>
      </c>
    </row>
    <row r="265" spans="1:38" x14ac:dyDescent="0.2">
      <c r="A265" t="str">
        <f>+VLOOKUP(TEXT(Tabla1[[#This Row],[Socio comercial]],"00000000"),'[1]Clientes PT'!$A:$G,7,0)</f>
        <v>Zona 2</v>
      </c>
      <c r="B265" t="str">
        <f>+VLOOKUP(TEXT(Tabla1[[#This Row],[Socio comercial]],"00000000"),'[1]Clientes PT'!$A:$G,6,0)</f>
        <v>Francisco Cavaco (STIHL)</v>
      </c>
      <c r="C265" t="str">
        <f>+VLOOKUP(TEXT(Tabla1[[#This Row],[Socio comercial]],"00000000"),'[1]Clientes PT'!$A:$E,4,0)</f>
        <v>PT/74</v>
      </c>
      <c r="D265" t="str">
        <f>+VLOOKUP(TEXT(Tabla1[[#This Row],[Socio comercial]],"00000000"),'[1]Clientes PT'!$A:$E,5,0)</f>
        <v>Setúbal</v>
      </c>
      <c r="E265" s="1">
        <v>46740210</v>
      </c>
      <c r="F265" s="1" t="s">
        <v>515</v>
      </c>
      <c r="G265" s="1">
        <v>209293278</v>
      </c>
      <c r="H265" s="1">
        <v>22</v>
      </c>
      <c r="I265" s="2">
        <v>24.74</v>
      </c>
      <c r="J265" s="1" t="s">
        <v>40</v>
      </c>
      <c r="K265" s="2">
        <v>30000</v>
      </c>
      <c r="L265" s="1" t="s">
        <v>40</v>
      </c>
      <c r="M265" s="1" t="s">
        <v>41</v>
      </c>
      <c r="N265" s="2">
        <v>12804.52</v>
      </c>
      <c r="O265" s="2">
        <v>6565.41</v>
      </c>
      <c r="P265" s="1" t="s">
        <v>39</v>
      </c>
      <c r="Q265" s="2">
        <v>14842.08</v>
      </c>
      <c r="R265" s="3">
        <v>49.5</v>
      </c>
      <c r="S265" s="1" t="s">
        <v>518</v>
      </c>
      <c r="T265" s="1">
        <v>2</v>
      </c>
      <c r="U265" s="1"/>
      <c r="V265" s="1" t="b">
        <v>0</v>
      </c>
      <c r="W265" s="1" t="b">
        <v>0</v>
      </c>
      <c r="X265" s="1" t="b">
        <v>0</v>
      </c>
      <c r="Y265" s="1" t="b">
        <v>1</v>
      </c>
      <c r="Z265" s="1" t="b">
        <v>0</v>
      </c>
      <c r="AA265" s="1"/>
      <c r="AB265" s="2">
        <v>4921.0600000000004</v>
      </c>
      <c r="AC265" s="2">
        <v>292.45999999999998</v>
      </c>
      <c r="AD265" s="2">
        <v>5096.25</v>
      </c>
      <c r="AE265" s="2">
        <v>2494.75</v>
      </c>
      <c r="AF265" s="1">
        <v>1</v>
      </c>
      <c r="AG265" s="1"/>
      <c r="AH265" s="1" t="s">
        <v>55</v>
      </c>
      <c r="AI265" s="1">
        <v>1</v>
      </c>
      <c r="AJ265" s="1"/>
      <c r="AK265" s="2">
        <v>202.58</v>
      </c>
      <c r="AL265" s="2">
        <v>0</v>
      </c>
    </row>
    <row r="266" spans="1:38" x14ac:dyDescent="0.2">
      <c r="A266" t="str">
        <f>+VLOOKUP(TEXT(Tabla1[[#This Row],[Socio comercial]],"00000000"),'[1]Clientes PT'!$A:$G,7,0)</f>
        <v>Zona 2</v>
      </c>
      <c r="B266" t="str">
        <f>+VLOOKUP(TEXT(Tabla1[[#This Row],[Socio comercial]],"00000000"),'[1]Clientes PT'!$A:$G,6,0)</f>
        <v>Francisco Cavaco (STIHL)</v>
      </c>
      <c r="C266" t="str">
        <f>+VLOOKUP(TEXT(Tabla1[[#This Row],[Socio comercial]],"00000000"),'[1]Clientes PT'!$A:$E,4,0)</f>
        <v>PT/74</v>
      </c>
      <c r="D266" t="str">
        <f>+VLOOKUP(TEXT(Tabla1[[#This Row],[Socio comercial]],"00000000"),'[1]Clientes PT'!$A:$E,5,0)</f>
        <v>Setúbal</v>
      </c>
      <c r="E266" s="1">
        <v>46740210</v>
      </c>
      <c r="F266" s="1" t="s">
        <v>515</v>
      </c>
      <c r="G266" s="1">
        <v>209317907</v>
      </c>
      <c r="H266" s="1">
        <v>70</v>
      </c>
      <c r="I266" s="2">
        <v>116</v>
      </c>
      <c r="J266" s="1" t="s">
        <v>40</v>
      </c>
      <c r="K266" s="2">
        <v>30000</v>
      </c>
      <c r="L266" s="1" t="s">
        <v>40</v>
      </c>
      <c r="M266" s="1" t="s">
        <v>41</v>
      </c>
      <c r="N266" s="2">
        <v>12804.52</v>
      </c>
      <c r="O266" s="2">
        <v>6565.41</v>
      </c>
      <c r="P266" s="1" t="s">
        <v>39</v>
      </c>
      <c r="Q266" s="2">
        <v>14842.08</v>
      </c>
      <c r="R266" s="3">
        <v>49.5</v>
      </c>
      <c r="S266" s="1" t="s">
        <v>519</v>
      </c>
      <c r="T266" s="1">
        <v>2</v>
      </c>
      <c r="U266" s="1"/>
      <c r="V266" s="1" t="b">
        <v>0</v>
      </c>
      <c r="W266" s="1" t="b">
        <v>0</v>
      </c>
      <c r="X266" s="1" t="b">
        <v>0</v>
      </c>
      <c r="Y266" s="1" t="b">
        <v>1</v>
      </c>
      <c r="Z266" s="1" t="b">
        <v>0</v>
      </c>
      <c r="AA266" s="1"/>
      <c r="AB266" s="2">
        <v>4921.0600000000004</v>
      </c>
      <c r="AC266" s="2">
        <v>292.45999999999998</v>
      </c>
      <c r="AD266" s="2">
        <v>5096.25</v>
      </c>
      <c r="AE266" s="2">
        <v>2494.75</v>
      </c>
      <c r="AF266" s="1">
        <v>1</v>
      </c>
      <c r="AG266" s="1"/>
      <c r="AH266" s="1" t="s">
        <v>55</v>
      </c>
      <c r="AI266" s="1">
        <v>1</v>
      </c>
      <c r="AJ266" s="1"/>
      <c r="AK266" s="2">
        <v>202.58</v>
      </c>
      <c r="AL266" s="2">
        <v>0</v>
      </c>
    </row>
    <row r="267" spans="1:38" x14ac:dyDescent="0.2">
      <c r="A267" t="str">
        <f>+VLOOKUP(TEXT(Tabla1[[#This Row],[Socio comercial]],"00000000"),'[1]Clientes PT'!$A:$G,7,0)</f>
        <v>Zona 2</v>
      </c>
      <c r="B267" t="str">
        <f>+VLOOKUP(TEXT(Tabla1[[#This Row],[Socio comercial]],"00000000"),'[1]Clientes PT'!$A:$G,6,0)</f>
        <v>Francisco Cavaco (STIHL)</v>
      </c>
      <c r="C267" t="str">
        <f>+VLOOKUP(TEXT(Tabla1[[#This Row],[Socio comercial]],"00000000"),'[1]Clientes PT'!$A:$E,4,0)</f>
        <v>PT/74</v>
      </c>
      <c r="D267" t="str">
        <f>+VLOOKUP(TEXT(Tabla1[[#This Row],[Socio comercial]],"00000000"),'[1]Clientes PT'!$A:$E,5,0)</f>
        <v>Setúbal</v>
      </c>
      <c r="E267" s="1">
        <v>46740210</v>
      </c>
      <c r="F267" s="1" t="s">
        <v>515</v>
      </c>
      <c r="G267" s="1">
        <v>209317992</v>
      </c>
      <c r="H267" s="1">
        <v>80</v>
      </c>
      <c r="I267" s="2">
        <v>169.69</v>
      </c>
      <c r="J267" s="1" t="s">
        <v>40</v>
      </c>
      <c r="K267" s="2">
        <v>30000</v>
      </c>
      <c r="L267" s="1" t="s">
        <v>40</v>
      </c>
      <c r="M267" s="1" t="s">
        <v>41</v>
      </c>
      <c r="N267" s="2">
        <v>12804.52</v>
      </c>
      <c r="O267" s="2">
        <v>6565.41</v>
      </c>
      <c r="P267" s="1" t="s">
        <v>39</v>
      </c>
      <c r="Q267" s="2">
        <v>14842.08</v>
      </c>
      <c r="R267" s="3">
        <v>49.5</v>
      </c>
      <c r="S267" s="1" t="s">
        <v>520</v>
      </c>
      <c r="T267" s="1">
        <v>2</v>
      </c>
      <c r="U267" s="1"/>
      <c r="V267" s="1" t="b">
        <v>0</v>
      </c>
      <c r="W267" s="1" t="b">
        <v>0</v>
      </c>
      <c r="X267" s="1" t="b">
        <v>0</v>
      </c>
      <c r="Y267" s="1" t="b">
        <v>1</v>
      </c>
      <c r="Z267" s="1" t="b">
        <v>0</v>
      </c>
      <c r="AA267" s="1"/>
      <c r="AB267" s="2">
        <v>4921.0600000000004</v>
      </c>
      <c r="AC267" s="2">
        <v>292.45999999999998</v>
      </c>
      <c r="AD267" s="2">
        <v>5096.25</v>
      </c>
      <c r="AE267" s="2">
        <v>2494.75</v>
      </c>
      <c r="AF267" s="1">
        <v>1</v>
      </c>
      <c r="AG267" s="1"/>
      <c r="AH267" s="1" t="s">
        <v>55</v>
      </c>
      <c r="AI267" s="1">
        <v>1</v>
      </c>
      <c r="AJ267" s="1"/>
      <c r="AK267" s="2">
        <v>202.58</v>
      </c>
      <c r="AL267" s="2">
        <v>0</v>
      </c>
    </row>
    <row r="268" spans="1:38" x14ac:dyDescent="0.2">
      <c r="A268" t="str">
        <f>+VLOOKUP(TEXT(Tabla1[[#This Row],[Socio comercial]],"00000000"),'[1]Clientes PT'!$A:$G,7,0)</f>
        <v>Zona 2</v>
      </c>
      <c r="B268" t="str">
        <f>+VLOOKUP(TEXT(Tabla1[[#This Row],[Socio comercial]],"00000000"),'[1]Clientes PT'!$A:$G,6,0)</f>
        <v>Francisco Cavaco (STIHL)</v>
      </c>
      <c r="C268" t="str">
        <f>+VLOOKUP(TEXT(Tabla1[[#This Row],[Socio comercial]],"00000000"),'[1]Clientes PT'!$A:$E,4,0)</f>
        <v>PT/74</v>
      </c>
      <c r="D268" t="str">
        <f>+VLOOKUP(TEXT(Tabla1[[#This Row],[Socio comercial]],"00000000"),'[1]Clientes PT'!$A:$E,5,0)</f>
        <v>Setúbal</v>
      </c>
      <c r="E268" s="1">
        <v>46740210</v>
      </c>
      <c r="F268" s="1" t="s">
        <v>515</v>
      </c>
      <c r="G268" s="1">
        <v>209319347</v>
      </c>
      <c r="H268" s="1">
        <v>900</v>
      </c>
      <c r="I268" s="2">
        <v>109.26</v>
      </c>
      <c r="J268" s="1" t="s">
        <v>40</v>
      </c>
      <c r="K268" s="2">
        <v>30000</v>
      </c>
      <c r="L268" s="1" t="s">
        <v>40</v>
      </c>
      <c r="M268" s="1" t="s">
        <v>41</v>
      </c>
      <c r="N268" s="2">
        <v>12804.52</v>
      </c>
      <c r="O268" s="2">
        <v>6565.41</v>
      </c>
      <c r="P268" s="1" t="s">
        <v>39</v>
      </c>
      <c r="Q268" s="2">
        <v>14842.08</v>
      </c>
      <c r="R268" s="3">
        <v>49.5</v>
      </c>
      <c r="S268" s="1" t="s">
        <v>521</v>
      </c>
      <c r="T268" s="1">
        <v>2</v>
      </c>
      <c r="U268" s="1"/>
      <c r="V268" s="1" t="b">
        <v>0</v>
      </c>
      <c r="W268" s="1" t="b">
        <v>0</v>
      </c>
      <c r="X268" s="1" t="b">
        <v>0</v>
      </c>
      <c r="Y268" s="1" t="b">
        <v>1</v>
      </c>
      <c r="Z268" s="1" t="b">
        <v>0</v>
      </c>
      <c r="AA268" s="1"/>
      <c r="AB268" s="2">
        <v>4921.0600000000004</v>
      </c>
      <c r="AC268" s="2">
        <v>292.45999999999998</v>
      </c>
      <c r="AD268" s="2">
        <v>5096.25</v>
      </c>
      <c r="AE268" s="2">
        <v>2494.75</v>
      </c>
      <c r="AF268" s="1">
        <v>1</v>
      </c>
      <c r="AG268" s="1"/>
      <c r="AH268" s="1" t="s">
        <v>55</v>
      </c>
      <c r="AI268" s="1">
        <v>1</v>
      </c>
      <c r="AJ268" s="1"/>
      <c r="AK268" s="2">
        <v>202.58</v>
      </c>
      <c r="AL268" s="2">
        <v>0</v>
      </c>
    </row>
    <row r="269" spans="1:38" x14ac:dyDescent="0.2">
      <c r="A269" t="str">
        <f>+VLOOKUP(TEXT(Tabla1[[#This Row],[Socio comercial]],"00000000"),'[1]Clientes PT'!$A:$G,7,0)</f>
        <v>Zona 2</v>
      </c>
      <c r="B269" t="str">
        <f>+VLOOKUP(TEXT(Tabla1[[#This Row],[Socio comercial]],"00000000"),'[1]Clientes PT'!$A:$G,6,0)</f>
        <v>Francisco Cavaco (STIHL)</v>
      </c>
      <c r="C269" t="str">
        <f>+VLOOKUP(TEXT(Tabla1[[#This Row],[Socio comercial]],"00000000"),'[1]Clientes PT'!$A:$E,4,0)</f>
        <v>PT/74</v>
      </c>
      <c r="D269" t="str">
        <f>+VLOOKUP(TEXT(Tabla1[[#This Row],[Socio comercial]],"00000000"),'[1]Clientes PT'!$A:$E,5,0)</f>
        <v>Setúbal</v>
      </c>
      <c r="E269" s="1">
        <v>46740220</v>
      </c>
      <c r="F269" s="1" t="s">
        <v>522</v>
      </c>
      <c r="G269" s="1">
        <v>208998429</v>
      </c>
      <c r="H269" s="1" t="s">
        <v>523</v>
      </c>
      <c r="I269" s="2">
        <v>48.21</v>
      </c>
      <c r="J269" s="1" t="s">
        <v>40</v>
      </c>
      <c r="K269" s="2">
        <v>50000</v>
      </c>
      <c r="L269" s="1" t="s">
        <v>40</v>
      </c>
      <c r="M269" s="1" t="s">
        <v>41</v>
      </c>
      <c r="N269" s="2">
        <v>56849.79</v>
      </c>
      <c r="O269" s="2">
        <v>89299.53</v>
      </c>
      <c r="P269" s="1" t="s">
        <v>39</v>
      </c>
      <c r="Q269" s="2">
        <v>96342.02</v>
      </c>
      <c r="R269" s="3">
        <v>192.7</v>
      </c>
      <c r="S269" s="1" t="s">
        <v>524</v>
      </c>
      <c r="T269" s="1"/>
      <c r="U269" s="1"/>
      <c r="V269" s="1" t="b">
        <v>1</v>
      </c>
      <c r="W269" s="1" t="b">
        <v>0</v>
      </c>
      <c r="X269" s="1" t="b">
        <v>0</v>
      </c>
      <c r="Y269" s="1" t="b">
        <v>0</v>
      </c>
      <c r="Z269" s="1" t="b">
        <v>0</v>
      </c>
      <c r="AA269" s="1"/>
      <c r="AB269" s="2">
        <v>25417.82</v>
      </c>
      <c r="AC269" s="2">
        <v>31431.97</v>
      </c>
      <c r="AD269" s="2">
        <v>0</v>
      </c>
      <c r="AE269" s="2">
        <v>0</v>
      </c>
      <c r="AF269" s="1">
        <v>0</v>
      </c>
      <c r="AG269" s="1"/>
      <c r="AH269" s="1" t="s">
        <v>55</v>
      </c>
      <c r="AI269" s="1">
        <v>1</v>
      </c>
      <c r="AJ269" s="1"/>
      <c r="AK269" s="2">
        <v>0</v>
      </c>
      <c r="AL269" s="2">
        <v>0</v>
      </c>
    </row>
    <row r="270" spans="1:38" x14ac:dyDescent="0.2">
      <c r="A270" t="str">
        <f>+VLOOKUP(TEXT(Tabla1[[#This Row],[Socio comercial]],"00000000"),'[1]Clientes PT'!$A:$G,7,0)</f>
        <v>Zona 2</v>
      </c>
      <c r="B270" t="str">
        <f>+VLOOKUP(TEXT(Tabla1[[#This Row],[Socio comercial]],"00000000"),'[1]Clientes PT'!$A:$G,6,0)</f>
        <v>Francisco Cavaco (STIHL)</v>
      </c>
      <c r="C270" t="str">
        <f>+VLOOKUP(TEXT(Tabla1[[#This Row],[Socio comercial]],"00000000"),'[1]Clientes PT'!$A:$E,4,0)</f>
        <v>PT/74</v>
      </c>
      <c r="D270" t="str">
        <f>+VLOOKUP(TEXT(Tabla1[[#This Row],[Socio comercial]],"00000000"),'[1]Clientes PT'!$A:$E,5,0)</f>
        <v>Setúbal</v>
      </c>
      <c r="E270" s="1">
        <v>46740220</v>
      </c>
      <c r="F270" s="1" t="s">
        <v>522</v>
      </c>
      <c r="G270" s="1">
        <v>209011489</v>
      </c>
      <c r="H270" s="1" t="s">
        <v>525</v>
      </c>
      <c r="I270" s="2">
        <v>10.66</v>
      </c>
      <c r="J270" s="1" t="s">
        <v>40</v>
      </c>
      <c r="K270" s="2">
        <v>50000</v>
      </c>
      <c r="L270" s="1" t="s">
        <v>40</v>
      </c>
      <c r="M270" s="1" t="s">
        <v>41</v>
      </c>
      <c r="N270" s="2">
        <v>56849.79</v>
      </c>
      <c r="O270" s="2">
        <v>89299.53</v>
      </c>
      <c r="P270" s="1" t="s">
        <v>39</v>
      </c>
      <c r="Q270" s="2">
        <v>96342.02</v>
      </c>
      <c r="R270" s="3">
        <v>192.7</v>
      </c>
      <c r="S270" s="1" t="s">
        <v>526</v>
      </c>
      <c r="T270" s="1"/>
      <c r="U270" s="1"/>
      <c r="V270" s="1" t="b">
        <v>1</v>
      </c>
      <c r="W270" s="1" t="b">
        <v>0</v>
      </c>
      <c r="X270" s="1" t="b">
        <v>0</v>
      </c>
      <c r="Y270" s="1" t="b">
        <v>0</v>
      </c>
      <c r="Z270" s="1" t="b">
        <v>0</v>
      </c>
      <c r="AA270" s="1"/>
      <c r="AB270" s="2">
        <v>25417.82</v>
      </c>
      <c r="AC270" s="2">
        <v>31431.97</v>
      </c>
      <c r="AD270" s="2">
        <v>0</v>
      </c>
      <c r="AE270" s="2">
        <v>0</v>
      </c>
      <c r="AF270" s="1">
        <v>0</v>
      </c>
      <c r="AG270" s="1"/>
      <c r="AH270" s="1" t="s">
        <v>55</v>
      </c>
      <c r="AI270" s="1">
        <v>1</v>
      </c>
      <c r="AJ270" s="1"/>
      <c r="AK270" s="2">
        <v>0</v>
      </c>
      <c r="AL270" s="2">
        <v>0</v>
      </c>
    </row>
    <row r="271" spans="1:38" x14ac:dyDescent="0.2">
      <c r="A271" t="str">
        <f>+VLOOKUP(TEXT(Tabla1[[#This Row],[Socio comercial]],"00000000"),'[1]Clientes PT'!$A:$G,7,0)</f>
        <v>Zona 2</v>
      </c>
      <c r="B271" t="str">
        <f>+VLOOKUP(TEXT(Tabla1[[#This Row],[Socio comercial]],"00000000"),'[1]Clientes PT'!$A:$G,6,0)</f>
        <v>Francisco Cavaco (STIHL)</v>
      </c>
      <c r="C271" t="str">
        <f>+VLOOKUP(TEXT(Tabla1[[#This Row],[Socio comercial]],"00000000"),'[1]Clientes PT'!$A:$E,4,0)</f>
        <v>PT/74</v>
      </c>
      <c r="D271" t="str">
        <f>+VLOOKUP(TEXT(Tabla1[[#This Row],[Socio comercial]],"00000000"),'[1]Clientes PT'!$A:$E,5,0)</f>
        <v>Setúbal</v>
      </c>
      <c r="E271" s="1">
        <v>46740220</v>
      </c>
      <c r="F271" s="1" t="s">
        <v>522</v>
      </c>
      <c r="G271" s="1">
        <v>209127276</v>
      </c>
      <c r="H271" s="1" t="s">
        <v>527</v>
      </c>
      <c r="I271" s="2">
        <v>1163.71</v>
      </c>
      <c r="J271" s="1" t="s">
        <v>40</v>
      </c>
      <c r="K271" s="2">
        <v>50000</v>
      </c>
      <c r="L271" s="1" t="s">
        <v>40</v>
      </c>
      <c r="M271" s="1" t="s">
        <v>41</v>
      </c>
      <c r="N271" s="2">
        <v>56849.79</v>
      </c>
      <c r="O271" s="2">
        <v>89299.53</v>
      </c>
      <c r="P271" s="1" t="s">
        <v>39</v>
      </c>
      <c r="Q271" s="2">
        <v>96342.02</v>
      </c>
      <c r="R271" s="3">
        <v>192.7</v>
      </c>
      <c r="S271" s="1" t="s">
        <v>528</v>
      </c>
      <c r="T271" s="1"/>
      <c r="U271" s="1"/>
      <c r="V271" s="1" t="b">
        <v>1</v>
      </c>
      <c r="W271" s="1" t="b">
        <v>0</v>
      </c>
      <c r="X271" s="1" t="b">
        <v>0</v>
      </c>
      <c r="Y271" s="1" t="b">
        <v>0</v>
      </c>
      <c r="Z271" s="1" t="b">
        <v>0</v>
      </c>
      <c r="AA271" s="1"/>
      <c r="AB271" s="2">
        <v>25417.82</v>
      </c>
      <c r="AC271" s="2">
        <v>31431.97</v>
      </c>
      <c r="AD271" s="2">
        <v>0</v>
      </c>
      <c r="AE271" s="2">
        <v>0</v>
      </c>
      <c r="AF271" s="1">
        <v>0</v>
      </c>
      <c r="AG271" s="1"/>
      <c r="AH271" s="1" t="s">
        <v>55</v>
      </c>
      <c r="AI271" s="1">
        <v>1</v>
      </c>
      <c r="AJ271" s="1"/>
      <c r="AK271" s="2">
        <v>0</v>
      </c>
      <c r="AL271" s="2">
        <v>0</v>
      </c>
    </row>
    <row r="272" spans="1:38" x14ac:dyDescent="0.2">
      <c r="A272" t="str">
        <f>+VLOOKUP(TEXT(Tabla1[[#This Row],[Socio comercial]],"00000000"),'[1]Clientes PT'!$A:$G,7,0)</f>
        <v>Zona 2</v>
      </c>
      <c r="B272" t="str">
        <f>+VLOOKUP(TEXT(Tabla1[[#This Row],[Socio comercial]],"00000000"),'[1]Clientes PT'!$A:$G,6,0)</f>
        <v>Francisco Cavaco (STIHL)</v>
      </c>
      <c r="C272" t="str">
        <f>+VLOOKUP(TEXT(Tabla1[[#This Row],[Socio comercial]],"00000000"),'[1]Clientes PT'!$A:$E,4,0)</f>
        <v>PT/74</v>
      </c>
      <c r="D272" t="str">
        <f>+VLOOKUP(TEXT(Tabla1[[#This Row],[Socio comercial]],"00000000"),'[1]Clientes PT'!$A:$E,5,0)</f>
        <v>Setúbal</v>
      </c>
      <c r="E272" s="1">
        <v>46740220</v>
      </c>
      <c r="F272" s="1" t="s">
        <v>522</v>
      </c>
      <c r="G272" s="1">
        <v>209076807</v>
      </c>
      <c r="H272" s="1" t="s">
        <v>529</v>
      </c>
      <c r="I272" s="2">
        <v>8021.16</v>
      </c>
      <c r="J272" s="1" t="s">
        <v>40</v>
      </c>
      <c r="K272" s="2">
        <v>50000</v>
      </c>
      <c r="L272" s="1" t="s">
        <v>40</v>
      </c>
      <c r="M272" s="1" t="s">
        <v>41</v>
      </c>
      <c r="N272" s="2">
        <v>56849.79</v>
      </c>
      <c r="O272" s="2">
        <v>89299.53</v>
      </c>
      <c r="P272" s="1" t="s">
        <v>39</v>
      </c>
      <c r="Q272" s="2">
        <v>96342.02</v>
      </c>
      <c r="R272" s="3">
        <v>192.7</v>
      </c>
      <c r="S272" s="1" t="s">
        <v>530</v>
      </c>
      <c r="T272" s="1"/>
      <c r="U272" s="1" t="s">
        <v>57</v>
      </c>
      <c r="V272" s="1" t="b">
        <v>1</v>
      </c>
      <c r="W272" s="1" t="b">
        <v>0</v>
      </c>
      <c r="X272" s="1" t="b">
        <v>0</v>
      </c>
      <c r="Y272" s="1" t="b">
        <v>0</v>
      </c>
      <c r="Z272" s="1" t="b">
        <v>0</v>
      </c>
      <c r="AA272" s="1" t="s">
        <v>58</v>
      </c>
      <c r="AB272" s="2">
        <v>25417.82</v>
      </c>
      <c r="AC272" s="2">
        <v>31431.97</v>
      </c>
      <c r="AD272" s="2">
        <v>0</v>
      </c>
      <c r="AE272" s="2">
        <v>0</v>
      </c>
      <c r="AF272" s="1">
        <v>0</v>
      </c>
      <c r="AG272" s="1"/>
      <c r="AH272" s="1" t="s">
        <v>55</v>
      </c>
      <c r="AI272" s="1">
        <v>1</v>
      </c>
      <c r="AJ272" s="1"/>
      <c r="AK272" s="2">
        <v>0</v>
      </c>
      <c r="AL272" s="2">
        <v>0</v>
      </c>
    </row>
    <row r="273" spans="1:38" x14ac:dyDescent="0.2">
      <c r="A273" t="str">
        <f>+VLOOKUP(TEXT(Tabla1[[#This Row],[Socio comercial]],"00000000"),'[1]Clientes PT'!$A:$G,7,0)</f>
        <v>Zona 2</v>
      </c>
      <c r="B273" t="str">
        <f>+VLOOKUP(TEXT(Tabla1[[#This Row],[Socio comercial]],"00000000"),'[1]Clientes PT'!$A:$G,6,0)</f>
        <v>Francisco Cavaco (STIHL)</v>
      </c>
      <c r="C273" t="str">
        <f>+VLOOKUP(TEXT(Tabla1[[#This Row],[Socio comercial]],"00000000"),'[1]Clientes PT'!$A:$E,4,0)</f>
        <v>PT/74</v>
      </c>
      <c r="D273" t="str">
        <f>+VLOOKUP(TEXT(Tabla1[[#This Row],[Socio comercial]],"00000000"),'[1]Clientes PT'!$A:$E,5,0)</f>
        <v>Setúbal</v>
      </c>
      <c r="E273" s="1">
        <v>46740220</v>
      </c>
      <c r="F273" s="1" t="s">
        <v>522</v>
      </c>
      <c r="G273" s="1">
        <v>208998450</v>
      </c>
      <c r="H273" s="1" t="s">
        <v>531</v>
      </c>
      <c r="I273" s="2">
        <v>355.44</v>
      </c>
      <c r="J273" s="1" t="s">
        <v>40</v>
      </c>
      <c r="K273" s="2">
        <v>50000</v>
      </c>
      <c r="L273" s="1" t="s">
        <v>40</v>
      </c>
      <c r="M273" s="1" t="s">
        <v>41</v>
      </c>
      <c r="N273" s="2">
        <v>56849.79</v>
      </c>
      <c r="O273" s="2">
        <v>89299.53</v>
      </c>
      <c r="P273" s="1" t="s">
        <v>39</v>
      </c>
      <c r="Q273" s="2">
        <v>96342.02</v>
      </c>
      <c r="R273" s="3">
        <v>192.7</v>
      </c>
      <c r="S273" s="1" t="s">
        <v>532</v>
      </c>
      <c r="T273" s="1"/>
      <c r="U273" s="1" t="s">
        <v>57</v>
      </c>
      <c r="V273" s="1" t="b">
        <v>1</v>
      </c>
      <c r="W273" s="1" t="b">
        <v>0</v>
      </c>
      <c r="X273" s="1" t="b">
        <v>0</v>
      </c>
      <c r="Y273" s="1" t="b">
        <v>0</v>
      </c>
      <c r="Z273" s="1" t="b">
        <v>0</v>
      </c>
      <c r="AA273" s="1" t="s">
        <v>58</v>
      </c>
      <c r="AB273" s="2">
        <v>25417.82</v>
      </c>
      <c r="AC273" s="2">
        <v>31431.97</v>
      </c>
      <c r="AD273" s="2">
        <v>0</v>
      </c>
      <c r="AE273" s="2">
        <v>0</v>
      </c>
      <c r="AF273" s="1">
        <v>0</v>
      </c>
      <c r="AG273" s="1"/>
      <c r="AH273" s="1" t="s">
        <v>55</v>
      </c>
      <c r="AI273" s="1">
        <v>1</v>
      </c>
      <c r="AJ273" s="1"/>
      <c r="AK273" s="2">
        <v>0</v>
      </c>
      <c r="AL273" s="2">
        <v>0</v>
      </c>
    </row>
    <row r="274" spans="1:38" x14ac:dyDescent="0.2">
      <c r="A274" t="str">
        <f>+VLOOKUP(TEXT(Tabla1[[#This Row],[Socio comercial]],"00000000"),'[1]Clientes PT'!$A:$G,7,0)</f>
        <v>Zona 2</v>
      </c>
      <c r="B274" t="str">
        <f>+VLOOKUP(TEXT(Tabla1[[#This Row],[Socio comercial]],"00000000"),'[1]Clientes PT'!$A:$G,6,0)</f>
        <v>Francisco Cavaco (STIHL)</v>
      </c>
      <c r="C274" t="str">
        <f>+VLOOKUP(TEXT(Tabla1[[#This Row],[Socio comercial]],"00000000"),'[1]Clientes PT'!$A:$E,4,0)</f>
        <v>PT/74</v>
      </c>
      <c r="D274" t="str">
        <f>+VLOOKUP(TEXT(Tabla1[[#This Row],[Socio comercial]],"00000000"),'[1]Clientes PT'!$A:$E,5,0)</f>
        <v>Setúbal</v>
      </c>
      <c r="E274" s="1">
        <v>46740220</v>
      </c>
      <c r="F274" s="1" t="s">
        <v>522</v>
      </c>
      <c r="G274" s="1">
        <v>209257752</v>
      </c>
      <c r="H274" s="1" t="s">
        <v>533</v>
      </c>
      <c r="I274" s="2">
        <v>896.21</v>
      </c>
      <c r="J274" s="1" t="s">
        <v>40</v>
      </c>
      <c r="K274" s="2">
        <v>50000</v>
      </c>
      <c r="L274" s="1" t="s">
        <v>40</v>
      </c>
      <c r="M274" s="1" t="s">
        <v>41</v>
      </c>
      <c r="N274" s="2">
        <v>56849.79</v>
      </c>
      <c r="O274" s="2">
        <v>89299.53</v>
      </c>
      <c r="P274" s="1" t="s">
        <v>39</v>
      </c>
      <c r="Q274" s="2">
        <v>96342.02</v>
      </c>
      <c r="R274" s="3">
        <v>192.7</v>
      </c>
      <c r="S274" s="1" t="s">
        <v>534</v>
      </c>
      <c r="T274" s="1"/>
      <c r="U274" s="1"/>
      <c r="V274" s="1" t="b">
        <v>1</v>
      </c>
      <c r="W274" s="1" t="b">
        <v>0</v>
      </c>
      <c r="X274" s="1" t="b">
        <v>0</v>
      </c>
      <c r="Y274" s="1" t="b">
        <v>0</v>
      </c>
      <c r="Z274" s="1" t="b">
        <v>0</v>
      </c>
      <c r="AA274" s="1"/>
      <c r="AB274" s="2">
        <v>25417.82</v>
      </c>
      <c r="AC274" s="2">
        <v>31431.97</v>
      </c>
      <c r="AD274" s="2">
        <v>0</v>
      </c>
      <c r="AE274" s="2">
        <v>0</v>
      </c>
      <c r="AF274" s="1">
        <v>0</v>
      </c>
      <c r="AG274" s="1"/>
      <c r="AH274" s="1" t="s">
        <v>55</v>
      </c>
      <c r="AI274" s="1">
        <v>1</v>
      </c>
      <c r="AJ274" s="1"/>
      <c r="AK274" s="2">
        <v>0</v>
      </c>
      <c r="AL274" s="2">
        <v>0</v>
      </c>
    </row>
    <row r="275" spans="1:38" x14ac:dyDescent="0.2">
      <c r="A275" t="str">
        <f>+VLOOKUP(TEXT(Tabla1[[#This Row],[Socio comercial]],"00000000"),'[1]Clientes PT'!$A:$G,7,0)</f>
        <v>Zona 2</v>
      </c>
      <c r="B275" t="str">
        <f>+VLOOKUP(TEXT(Tabla1[[#This Row],[Socio comercial]],"00000000"),'[1]Clientes PT'!$A:$G,6,0)</f>
        <v>Francisco Cavaco (STIHL)</v>
      </c>
      <c r="C275" t="str">
        <f>+VLOOKUP(TEXT(Tabla1[[#This Row],[Socio comercial]],"00000000"),'[1]Clientes PT'!$A:$E,4,0)</f>
        <v>PT/74</v>
      </c>
      <c r="D275" t="str">
        <f>+VLOOKUP(TEXT(Tabla1[[#This Row],[Socio comercial]],"00000000"),'[1]Clientes PT'!$A:$E,5,0)</f>
        <v>Setúbal</v>
      </c>
      <c r="E275" s="1">
        <v>46740220</v>
      </c>
      <c r="F275" s="1" t="s">
        <v>522</v>
      </c>
      <c r="G275" s="1">
        <v>209292811</v>
      </c>
      <c r="H275" s="1" t="s">
        <v>535</v>
      </c>
      <c r="I275" s="2">
        <v>1640.61</v>
      </c>
      <c r="J275" s="1" t="s">
        <v>40</v>
      </c>
      <c r="K275" s="2">
        <v>50000</v>
      </c>
      <c r="L275" s="1" t="s">
        <v>40</v>
      </c>
      <c r="M275" s="1" t="s">
        <v>41</v>
      </c>
      <c r="N275" s="2">
        <v>56849.79</v>
      </c>
      <c r="O275" s="2">
        <v>89299.53</v>
      </c>
      <c r="P275" s="1" t="s">
        <v>39</v>
      </c>
      <c r="Q275" s="2">
        <v>96342.02</v>
      </c>
      <c r="R275" s="3">
        <v>192.7</v>
      </c>
      <c r="S275" s="1" t="s">
        <v>536</v>
      </c>
      <c r="T275" s="1"/>
      <c r="U275" s="1"/>
      <c r="V275" s="1" t="b">
        <v>1</v>
      </c>
      <c r="W275" s="1" t="b">
        <v>0</v>
      </c>
      <c r="X275" s="1" t="b">
        <v>0</v>
      </c>
      <c r="Y275" s="1" t="b">
        <v>0</v>
      </c>
      <c r="Z275" s="1" t="b">
        <v>0</v>
      </c>
      <c r="AA275" s="1"/>
      <c r="AB275" s="2">
        <v>25417.82</v>
      </c>
      <c r="AC275" s="2">
        <v>31431.97</v>
      </c>
      <c r="AD275" s="2">
        <v>0</v>
      </c>
      <c r="AE275" s="2">
        <v>0</v>
      </c>
      <c r="AF275" s="1">
        <v>0</v>
      </c>
      <c r="AG275" s="1"/>
      <c r="AH275" s="1" t="s">
        <v>55</v>
      </c>
      <c r="AI275" s="1">
        <v>1</v>
      </c>
      <c r="AJ275" s="1"/>
      <c r="AK275" s="2">
        <v>0</v>
      </c>
      <c r="AL275" s="2">
        <v>0</v>
      </c>
    </row>
    <row r="276" spans="1:38" x14ac:dyDescent="0.2">
      <c r="A276" t="str">
        <f>+VLOOKUP(TEXT(Tabla1[[#This Row],[Socio comercial]],"00000000"),'[1]Clientes PT'!$A:$G,7,0)</f>
        <v>Zona 2</v>
      </c>
      <c r="B276" t="str">
        <f>+VLOOKUP(TEXT(Tabla1[[#This Row],[Socio comercial]],"00000000"),'[1]Clientes PT'!$A:$G,6,0)</f>
        <v>Francisco Cavaco (STIHL)</v>
      </c>
      <c r="C276" t="str">
        <f>+VLOOKUP(TEXT(Tabla1[[#This Row],[Socio comercial]],"00000000"),'[1]Clientes PT'!$A:$E,4,0)</f>
        <v>PT/74</v>
      </c>
      <c r="D276" t="str">
        <f>+VLOOKUP(TEXT(Tabla1[[#This Row],[Socio comercial]],"00000000"),'[1]Clientes PT'!$A:$E,5,0)</f>
        <v>Setúbal</v>
      </c>
      <c r="E276" s="1">
        <v>46740220</v>
      </c>
      <c r="F276" s="1" t="s">
        <v>522</v>
      </c>
      <c r="G276" s="1">
        <v>208916488</v>
      </c>
      <c r="H276" s="1" t="s">
        <v>537</v>
      </c>
      <c r="I276" s="2">
        <v>234.01</v>
      </c>
      <c r="J276" s="1" t="s">
        <v>40</v>
      </c>
      <c r="K276" s="2">
        <v>50000</v>
      </c>
      <c r="L276" s="1" t="s">
        <v>40</v>
      </c>
      <c r="M276" s="1" t="s">
        <v>41</v>
      </c>
      <c r="N276" s="2">
        <v>56849.79</v>
      </c>
      <c r="O276" s="2">
        <v>89299.53</v>
      </c>
      <c r="P276" s="1" t="s">
        <v>39</v>
      </c>
      <c r="Q276" s="2">
        <v>96342.02</v>
      </c>
      <c r="R276" s="3">
        <v>192.7</v>
      </c>
      <c r="S276" s="1" t="s">
        <v>538</v>
      </c>
      <c r="T276" s="1"/>
      <c r="U276" s="1"/>
      <c r="V276" s="1" t="b">
        <v>1</v>
      </c>
      <c r="W276" s="1" t="b">
        <v>0</v>
      </c>
      <c r="X276" s="1" t="b">
        <v>0</v>
      </c>
      <c r="Y276" s="1" t="b">
        <v>0</v>
      </c>
      <c r="Z276" s="1" t="b">
        <v>0</v>
      </c>
      <c r="AA276" s="1"/>
      <c r="AB276" s="2">
        <v>25417.82</v>
      </c>
      <c r="AC276" s="2">
        <v>31431.97</v>
      </c>
      <c r="AD276" s="2">
        <v>0</v>
      </c>
      <c r="AE276" s="2">
        <v>0</v>
      </c>
      <c r="AF276" s="1">
        <v>0</v>
      </c>
      <c r="AG276" s="1"/>
      <c r="AH276" s="1" t="s">
        <v>50</v>
      </c>
      <c r="AI276" s="1">
        <v>1</v>
      </c>
      <c r="AJ276" s="1"/>
      <c r="AK276" s="2">
        <v>0</v>
      </c>
      <c r="AL276" s="2">
        <v>0</v>
      </c>
    </row>
    <row r="277" spans="1:38" x14ac:dyDescent="0.2">
      <c r="A277" t="str">
        <f>+VLOOKUP(TEXT(Tabla1[[#This Row],[Socio comercial]],"00000000"),'[1]Clientes PT'!$A:$G,7,0)</f>
        <v>Zona 2</v>
      </c>
      <c r="B277" t="str">
        <f>+VLOOKUP(TEXT(Tabla1[[#This Row],[Socio comercial]],"00000000"),'[1]Clientes PT'!$A:$G,6,0)</f>
        <v>Francisco Cavaco (STIHL)</v>
      </c>
      <c r="C277" t="str">
        <f>+VLOOKUP(TEXT(Tabla1[[#This Row],[Socio comercial]],"00000000"),'[1]Clientes PT'!$A:$E,4,0)</f>
        <v>PT/74</v>
      </c>
      <c r="D277" t="str">
        <f>+VLOOKUP(TEXT(Tabla1[[#This Row],[Socio comercial]],"00000000"),'[1]Clientes PT'!$A:$E,5,0)</f>
        <v>Setúbal</v>
      </c>
      <c r="E277" s="1">
        <v>46740220</v>
      </c>
      <c r="F277" s="1" t="s">
        <v>522</v>
      </c>
      <c r="G277" s="1">
        <v>209159671</v>
      </c>
      <c r="H277" s="1" t="s">
        <v>539</v>
      </c>
      <c r="I277" s="2">
        <v>62.27</v>
      </c>
      <c r="J277" s="1" t="s">
        <v>40</v>
      </c>
      <c r="K277" s="2">
        <v>50000</v>
      </c>
      <c r="L277" s="1" t="s">
        <v>40</v>
      </c>
      <c r="M277" s="1" t="s">
        <v>41</v>
      </c>
      <c r="N277" s="2">
        <v>56849.79</v>
      </c>
      <c r="O277" s="2">
        <v>89299.53</v>
      </c>
      <c r="P277" s="1" t="s">
        <v>39</v>
      </c>
      <c r="Q277" s="2">
        <v>96342.02</v>
      </c>
      <c r="R277" s="3">
        <v>192.7</v>
      </c>
      <c r="S277" s="1" t="s">
        <v>540</v>
      </c>
      <c r="T277" s="1"/>
      <c r="U277" s="1"/>
      <c r="V277" s="1" t="b">
        <v>1</v>
      </c>
      <c r="W277" s="1" t="b">
        <v>0</v>
      </c>
      <c r="X277" s="1" t="b">
        <v>0</v>
      </c>
      <c r="Y277" s="1" t="b">
        <v>0</v>
      </c>
      <c r="Z277" s="1" t="b">
        <v>0</v>
      </c>
      <c r="AA277" s="1"/>
      <c r="AB277" s="2">
        <v>25417.82</v>
      </c>
      <c r="AC277" s="2">
        <v>31431.97</v>
      </c>
      <c r="AD277" s="2">
        <v>0</v>
      </c>
      <c r="AE277" s="2">
        <v>0</v>
      </c>
      <c r="AF277" s="1">
        <v>0</v>
      </c>
      <c r="AG277" s="1"/>
      <c r="AH277" s="1" t="s">
        <v>55</v>
      </c>
      <c r="AI277" s="1">
        <v>1</v>
      </c>
      <c r="AJ277" s="1"/>
      <c r="AK277" s="2">
        <v>0</v>
      </c>
      <c r="AL277" s="2">
        <v>0</v>
      </c>
    </row>
    <row r="278" spans="1:38" x14ac:dyDescent="0.2">
      <c r="A278" t="str">
        <f>+VLOOKUP(TEXT(Tabla1[[#This Row],[Socio comercial]],"00000000"),'[1]Clientes PT'!$A:$G,7,0)</f>
        <v>Zona 2</v>
      </c>
      <c r="B278" t="str">
        <f>+VLOOKUP(TEXT(Tabla1[[#This Row],[Socio comercial]],"00000000"),'[1]Clientes PT'!$A:$G,6,0)</f>
        <v>Francisco Cavaco (STIHL)</v>
      </c>
      <c r="C278" t="str">
        <f>+VLOOKUP(TEXT(Tabla1[[#This Row],[Socio comercial]],"00000000"),'[1]Clientes PT'!$A:$E,4,0)</f>
        <v>PT/74</v>
      </c>
      <c r="D278" t="str">
        <f>+VLOOKUP(TEXT(Tabla1[[#This Row],[Socio comercial]],"00000000"),'[1]Clientes PT'!$A:$E,5,0)</f>
        <v>Setúbal</v>
      </c>
      <c r="E278" s="1">
        <v>46740220</v>
      </c>
      <c r="F278" s="1" t="s">
        <v>522</v>
      </c>
      <c r="G278" s="1">
        <v>209219825</v>
      </c>
      <c r="H278" s="1" t="s">
        <v>541</v>
      </c>
      <c r="I278" s="2">
        <v>7011.22</v>
      </c>
      <c r="J278" s="1" t="s">
        <v>40</v>
      </c>
      <c r="K278" s="2">
        <v>50000</v>
      </c>
      <c r="L278" s="1" t="s">
        <v>40</v>
      </c>
      <c r="M278" s="1" t="s">
        <v>41</v>
      </c>
      <c r="N278" s="2">
        <v>56849.79</v>
      </c>
      <c r="O278" s="2">
        <v>89299.53</v>
      </c>
      <c r="P278" s="1" t="s">
        <v>39</v>
      </c>
      <c r="Q278" s="2">
        <v>96342.02</v>
      </c>
      <c r="R278" s="3">
        <v>192.7</v>
      </c>
      <c r="S278" s="1" t="s">
        <v>542</v>
      </c>
      <c r="T278" s="1"/>
      <c r="U278" s="1"/>
      <c r="V278" s="1" t="b">
        <v>1</v>
      </c>
      <c r="W278" s="1" t="b">
        <v>0</v>
      </c>
      <c r="X278" s="1" t="b">
        <v>0</v>
      </c>
      <c r="Y278" s="1" t="b">
        <v>0</v>
      </c>
      <c r="Z278" s="1" t="b">
        <v>0</v>
      </c>
      <c r="AA278" s="1"/>
      <c r="AB278" s="2">
        <v>25417.82</v>
      </c>
      <c r="AC278" s="2">
        <v>31431.97</v>
      </c>
      <c r="AD278" s="2">
        <v>0</v>
      </c>
      <c r="AE278" s="2">
        <v>0</v>
      </c>
      <c r="AF278" s="1">
        <v>0</v>
      </c>
      <c r="AG278" s="1"/>
      <c r="AH278" s="1"/>
      <c r="AI278" s="1">
        <v>1</v>
      </c>
      <c r="AJ278" s="1"/>
      <c r="AK278" s="2">
        <v>0</v>
      </c>
      <c r="AL278" s="2">
        <v>0</v>
      </c>
    </row>
    <row r="279" spans="1:38" x14ac:dyDescent="0.2">
      <c r="A279" t="str">
        <f>+VLOOKUP(TEXT(Tabla1[[#This Row],[Socio comercial]],"00000000"),'[1]Clientes PT'!$A:$G,7,0)</f>
        <v>Zona 2</v>
      </c>
      <c r="B279" t="str">
        <f>+VLOOKUP(TEXT(Tabla1[[#This Row],[Socio comercial]],"00000000"),'[1]Clientes PT'!$A:$G,6,0)</f>
        <v>Francisco Cavaco (STIHL)</v>
      </c>
      <c r="C279" t="str">
        <f>+VLOOKUP(TEXT(Tabla1[[#This Row],[Socio comercial]],"00000000"),'[1]Clientes PT'!$A:$E,4,0)</f>
        <v>PT/74</v>
      </c>
      <c r="D279" t="str">
        <f>+VLOOKUP(TEXT(Tabla1[[#This Row],[Socio comercial]],"00000000"),'[1]Clientes PT'!$A:$E,5,0)</f>
        <v>Setúbal</v>
      </c>
      <c r="E279" s="1">
        <v>46740220</v>
      </c>
      <c r="F279" s="1" t="s">
        <v>522</v>
      </c>
      <c r="G279" s="1">
        <v>209231068</v>
      </c>
      <c r="H279" s="1" t="s">
        <v>543</v>
      </c>
      <c r="I279" s="2">
        <v>59.85</v>
      </c>
      <c r="J279" s="1" t="s">
        <v>40</v>
      </c>
      <c r="K279" s="2">
        <v>50000</v>
      </c>
      <c r="L279" s="1" t="s">
        <v>40</v>
      </c>
      <c r="M279" s="1" t="s">
        <v>41</v>
      </c>
      <c r="N279" s="2">
        <v>56849.79</v>
      </c>
      <c r="O279" s="2">
        <v>89299.53</v>
      </c>
      <c r="P279" s="1" t="s">
        <v>39</v>
      </c>
      <c r="Q279" s="2">
        <v>96342.02</v>
      </c>
      <c r="R279" s="3">
        <v>192.7</v>
      </c>
      <c r="S279" s="1" t="s">
        <v>544</v>
      </c>
      <c r="T279" s="1"/>
      <c r="U279" s="1"/>
      <c r="V279" s="1" t="b">
        <v>1</v>
      </c>
      <c r="W279" s="1" t="b">
        <v>0</v>
      </c>
      <c r="X279" s="1" t="b">
        <v>0</v>
      </c>
      <c r="Y279" s="1" t="b">
        <v>0</v>
      </c>
      <c r="Z279" s="1" t="b">
        <v>0</v>
      </c>
      <c r="AA279" s="1"/>
      <c r="AB279" s="2">
        <v>25417.82</v>
      </c>
      <c r="AC279" s="2">
        <v>31431.97</v>
      </c>
      <c r="AD279" s="2">
        <v>0</v>
      </c>
      <c r="AE279" s="2">
        <v>0</v>
      </c>
      <c r="AF279" s="1">
        <v>0</v>
      </c>
      <c r="AG279" s="1"/>
      <c r="AH279" s="1" t="s">
        <v>55</v>
      </c>
      <c r="AI279" s="1">
        <v>1</v>
      </c>
      <c r="AJ279" s="1"/>
      <c r="AK279" s="2">
        <v>0</v>
      </c>
      <c r="AL279" s="2">
        <v>0</v>
      </c>
    </row>
    <row r="280" spans="1:38" x14ac:dyDescent="0.2">
      <c r="A280" t="str">
        <f>+VLOOKUP(TEXT(Tabla1[[#This Row],[Socio comercial]],"00000000"),'[1]Clientes PT'!$A:$G,7,0)</f>
        <v>Zona 2</v>
      </c>
      <c r="B280" t="str">
        <f>+VLOOKUP(TEXT(Tabla1[[#This Row],[Socio comercial]],"00000000"),'[1]Clientes PT'!$A:$G,6,0)</f>
        <v>Francisco Cavaco (STIHL)</v>
      </c>
      <c r="C280" t="str">
        <f>+VLOOKUP(TEXT(Tabla1[[#This Row],[Socio comercial]],"00000000"),'[1]Clientes PT'!$A:$E,4,0)</f>
        <v>PT/74</v>
      </c>
      <c r="D280" t="str">
        <f>+VLOOKUP(TEXT(Tabla1[[#This Row],[Socio comercial]],"00000000"),'[1]Clientes PT'!$A:$E,5,0)</f>
        <v>Setúbal</v>
      </c>
      <c r="E280" s="1">
        <v>46740220</v>
      </c>
      <c r="F280" s="1" t="s">
        <v>522</v>
      </c>
      <c r="G280" s="1">
        <v>209284927</v>
      </c>
      <c r="H280" s="1" t="s">
        <v>545</v>
      </c>
      <c r="I280" s="2">
        <v>313.14999999999998</v>
      </c>
      <c r="J280" s="1" t="s">
        <v>40</v>
      </c>
      <c r="K280" s="2">
        <v>50000</v>
      </c>
      <c r="L280" s="1" t="s">
        <v>40</v>
      </c>
      <c r="M280" s="1" t="s">
        <v>41</v>
      </c>
      <c r="N280" s="2">
        <v>56849.79</v>
      </c>
      <c r="O280" s="2">
        <v>89299.53</v>
      </c>
      <c r="P280" s="1" t="s">
        <v>39</v>
      </c>
      <c r="Q280" s="2">
        <v>96342.02</v>
      </c>
      <c r="R280" s="3">
        <v>192.7</v>
      </c>
      <c r="S280" s="1" t="s">
        <v>546</v>
      </c>
      <c r="T280" s="1"/>
      <c r="U280" s="1"/>
      <c r="V280" s="1" t="b">
        <v>1</v>
      </c>
      <c r="W280" s="1" t="b">
        <v>0</v>
      </c>
      <c r="X280" s="1" t="b">
        <v>0</v>
      </c>
      <c r="Y280" s="1" t="b">
        <v>0</v>
      </c>
      <c r="Z280" s="1" t="b">
        <v>0</v>
      </c>
      <c r="AA280" s="1"/>
      <c r="AB280" s="2">
        <v>25417.82</v>
      </c>
      <c r="AC280" s="2">
        <v>31431.97</v>
      </c>
      <c r="AD280" s="2">
        <v>0</v>
      </c>
      <c r="AE280" s="2">
        <v>0</v>
      </c>
      <c r="AF280" s="1">
        <v>0</v>
      </c>
      <c r="AG280" s="1"/>
      <c r="AH280" s="1" t="s">
        <v>55</v>
      </c>
      <c r="AI280" s="1">
        <v>1</v>
      </c>
      <c r="AJ280" s="1"/>
      <c r="AK280" s="2">
        <v>0</v>
      </c>
      <c r="AL280" s="2">
        <v>0</v>
      </c>
    </row>
    <row r="281" spans="1:38" x14ac:dyDescent="0.2">
      <c r="A281" t="str">
        <f>+VLOOKUP(TEXT(Tabla1[[#This Row],[Socio comercial]],"00000000"),'[1]Clientes PT'!$A:$G,7,0)</f>
        <v>Zona 2</v>
      </c>
      <c r="B281" t="str">
        <f>+VLOOKUP(TEXT(Tabla1[[#This Row],[Socio comercial]],"00000000"),'[1]Clientes PT'!$A:$G,6,0)</f>
        <v>Francisco Cavaco (STIHL)</v>
      </c>
      <c r="C281" t="str">
        <f>+VLOOKUP(TEXT(Tabla1[[#This Row],[Socio comercial]],"00000000"),'[1]Clientes PT'!$A:$E,4,0)</f>
        <v>PT/74</v>
      </c>
      <c r="D281" t="str">
        <f>+VLOOKUP(TEXT(Tabla1[[#This Row],[Socio comercial]],"00000000"),'[1]Clientes PT'!$A:$E,5,0)</f>
        <v>Setúbal</v>
      </c>
      <c r="E281" s="1">
        <v>46740220</v>
      </c>
      <c r="F281" s="1" t="s">
        <v>522</v>
      </c>
      <c r="G281" s="1">
        <v>209247533</v>
      </c>
      <c r="H281" s="1" t="s">
        <v>547</v>
      </c>
      <c r="I281" s="2">
        <v>27529.66</v>
      </c>
      <c r="J281" s="1" t="s">
        <v>40</v>
      </c>
      <c r="K281" s="2">
        <v>50000</v>
      </c>
      <c r="L281" s="1" t="s">
        <v>40</v>
      </c>
      <c r="M281" s="1" t="s">
        <v>41</v>
      </c>
      <c r="N281" s="2">
        <v>56849.79</v>
      </c>
      <c r="O281" s="2">
        <v>89299.53</v>
      </c>
      <c r="P281" s="1" t="s">
        <v>39</v>
      </c>
      <c r="Q281" s="2">
        <v>96342.02</v>
      </c>
      <c r="R281" s="3">
        <v>192.7</v>
      </c>
      <c r="S281" s="1" t="s">
        <v>548</v>
      </c>
      <c r="T281" s="1"/>
      <c r="U281" s="1"/>
      <c r="V281" s="1" t="b">
        <v>1</v>
      </c>
      <c r="W281" s="1" t="b">
        <v>0</v>
      </c>
      <c r="X281" s="1" t="b">
        <v>0</v>
      </c>
      <c r="Y281" s="1" t="b">
        <v>0</v>
      </c>
      <c r="Z281" s="1" t="b">
        <v>0</v>
      </c>
      <c r="AA281" s="1"/>
      <c r="AB281" s="2">
        <v>25417.82</v>
      </c>
      <c r="AC281" s="2">
        <v>31431.97</v>
      </c>
      <c r="AD281" s="2">
        <v>0</v>
      </c>
      <c r="AE281" s="2">
        <v>0</v>
      </c>
      <c r="AF281" s="1">
        <v>0</v>
      </c>
      <c r="AG281" s="1"/>
      <c r="AH281" s="1"/>
      <c r="AI281" s="1">
        <v>1</v>
      </c>
      <c r="AJ281" s="1"/>
      <c r="AK281" s="2">
        <v>0</v>
      </c>
      <c r="AL281" s="2">
        <v>0</v>
      </c>
    </row>
    <row r="282" spans="1:38" x14ac:dyDescent="0.2">
      <c r="A282" t="str">
        <f>+VLOOKUP(TEXT(Tabla1[[#This Row],[Socio comercial]],"00000000"),'[1]Clientes PT'!$A:$G,7,0)</f>
        <v>Zona 2</v>
      </c>
      <c r="B282" t="str">
        <f>+VLOOKUP(TEXT(Tabla1[[#This Row],[Socio comercial]],"00000000"),'[1]Clientes PT'!$A:$G,6,0)</f>
        <v>Francisco Cavaco (STIHL)</v>
      </c>
      <c r="C282" t="str">
        <f>+VLOOKUP(TEXT(Tabla1[[#This Row],[Socio comercial]],"00000000"),'[1]Clientes PT'!$A:$E,4,0)</f>
        <v>PT/74</v>
      </c>
      <c r="D282" t="str">
        <f>+VLOOKUP(TEXT(Tabla1[[#This Row],[Socio comercial]],"00000000"),'[1]Clientes PT'!$A:$E,5,0)</f>
        <v>Setúbal</v>
      </c>
      <c r="E282" s="1">
        <v>46740220</v>
      </c>
      <c r="F282" s="1" t="s">
        <v>522</v>
      </c>
      <c r="G282" s="1">
        <v>208322986</v>
      </c>
      <c r="H282" s="1" t="s">
        <v>549</v>
      </c>
      <c r="I282" s="2">
        <v>3487.04</v>
      </c>
      <c r="J282" s="1" t="s">
        <v>40</v>
      </c>
      <c r="K282" s="2">
        <v>50000</v>
      </c>
      <c r="L282" s="1" t="s">
        <v>40</v>
      </c>
      <c r="M282" s="1" t="s">
        <v>41</v>
      </c>
      <c r="N282" s="2">
        <v>56849.79</v>
      </c>
      <c r="O282" s="2">
        <v>89299.53</v>
      </c>
      <c r="P282" s="1" t="s">
        <v>39</v>
      </c>
      <c r="Q282" s="2">
        <v>96342.02</v>
      </c>
      <c r="R282" s="3">
        <v>192.7</v>
      </c>
      <c r="S282" s="1" t="s">
        <v>550</v>
      </c>
      <c r="T282" s="1"/>
      <c r="U282" s="1"/>
      <c r="V282" s="1" t="b">
        <v>1</v>
      </c>
      <c r="W282" s="1" t="b">
        <v>0</v>
      </c>
      <c r="X282" s="1" t="b">
        <v>0</v>
      </c>
      <c r="Y282" s="1" t="b">
        <v>0</v>
      </c>
      <c r="Z282" s="1" t="b">
        <v>0</v>
      </c>
      <c r="AA282" s="1"/>
      <c r="AB282" s="2">
        <v>25417.82</v>
      </c>
      <c r="AC282" s="2">
        <v>31431.97</v>
      </c>
      <c r="AD282" s="2">
        <v>0</v>
      </c>
      <c r="AE282" s="2">
        <v>0</v>
      </c>
      <c r="AF282" s="1">
        <v>0</v>
      </c>
      <c r="AG282" s="1"/>
      <c r="AH282" s="1" t="s">
        <v>55</v>
      </c>
      <c r="AI282" s="1">
        <v>1</v>
      </c>
      <c r="AJ282" s="1"/>
      <c r="AK282" s="2">
        <v>0</v>
      </c>
      <c r="AL282" s="2">
        <v>0</v>
      </c>
    </row>
    <row r="283" spans="1:38" x14ac:dyDescent="0.2">
      <c r="A283" t="str">
        <f>+VLOOKUP(TEXT(Tabla1[[#This Row],[Socio comercial]],"00000000"),'[1]Clientes PT'!$A:$G,7,0)</f>
        <v>Zona 2</v>
      </c>
      <c r="B283" t="str">
        <f>+VLOOKUP(TEXT(Tabla1[[#This Row],[Socio comercial]],"00000000"),'[1]Clientes PT'!$A:$G,6,0)</f>
        <v>Francisco Cavaco (STIHL)</v>
      </c>
      <c r="C283" t="str">
        <f>+VLOOKUP(TEXT(Tabla1[[#This Row],[Socio comercial]],"00000000"),'[1]Clientes PT'!$A:$E,4,0)</f>
        <v>PT/74</v>
      </c>
      <c r="D283" t="str">
        <f>+VLOOKUP(TEXT(Tabla1[[#This Row],[Socio comercial]],"00000000"),'[1]Clientes PT'!$A:$E,5,0)</f>
        <v>Setúbal</v>
      </c>
      <c r="E283" s="1">
        <v>46740220</v>
      </c>
      <c r="F283" s="1" t="s">
        <v>522</v>
      </c>
      <c r="G283" s="1">
        <v>208572109</v>
      </c>
      <c r="H283" s="1" t="s">
        <v>551</v>
      </c>
      <c r="I283" s="2">
        <v>1201.52</v>
      </c>
      <c r="J283" s="1" t="s">
        <v>40</v>
      </c>
      <c r="K283" s="2">
        <v>50000</v>
      </c>
      <c r="L283" s="1" t="s">
        <v>40</v>
      </c>
      <c r="M283" s="1" t="s">
        <v>41</v>
      </c>
      <c r="N283" s="2">
        <v>56849.79</v>
      </c>
      <c r="O283" s="2">
        <v>89299.53</v>
      </c>
      <c r="P283" s="1" t="s">
        <v>39</v>
      </c>
      <c r="Q283" s="2">
        <v>96342.02</v>
      </c>
      <c r="R283" s="3">
        <v>192.7</v>
      </c>
      <c r="S283" s="1" t="s">
        <v>552</v>
      </c>
      <c r="T283" s="1"/>
      <c r="U283" s="1"/>
      <c r="V283" s="1" t="b">
        <v>1</v>
      </c>
      <c r="W283" s="1" t="b">
        <v>0</v>
      </c>
      <c r="X283" s="1" t="b">
        <v>0</v>
      </c>
      <c r="Y283" s="1" t="b">
        <v>0</v>
      </c>
      <c r="Z283" s="1" t="b">
        <v>0</v>
      </c>
      <c r="AA283" s="1"/>
      <c r="AB283" s="2">
        <v>25417.82</v>
      </c>
      <c r="AC283" s="2">
        <v>31431.97</v>
      </c>
      <c r="AD283" s="2">
        <v>0</v>
      </c>
      <c r="AE283" s="2">
        <v>0</v>
      </c>
      <c r="AF283" s="1">
        <v>0</v>
      </c>
      <c r="AG283" s="1"/>
      <c r="AH283" s="1" t="s">
        <v>55</v>
      </c>
      <c r="AI283" s="1">
        <v>1</v>
      </c>
      <c r="AJ283" s="1"/>
      <c r="AK283" s="2">
        <v>0</v>
      </c>
      <c r="AL283" s="2">
        <v>0</v>
      </c>
    </row>
    <row r="284" spans="1:38" x14ac:dyDescent="0.2">
      <c r="A284" t="str">
        <f>+VLOOKUP(TEXT(Tabla1[[#This Row],[Socio comercial]],"00000000"),'[1]Clientes PT'!$A:$G,7,0)</f>
        <v>Zona 2</v>
      </c>
      <c r="B284" t="str">
        <f>+VLOOKUP(TEXT(Tabla1[[#This Row],[Socio comercial]],"00000000"),'[1]Clientes PT'!$A:$G,6,0)</f>
        <v>Francisco Cavaco (STIHL)</v>
      </c>
      <c r="C284" t="str">
        <f>+VLOOKUP(TEXT(Tabla1[[#This Row],[Socio comercial]],"00000000"),'[1]Clientes PT'!$A:$E,4,0)</f>
        <v>PT/75</v>
      </c>
      <c r="D284" t="str">
        <f>+VLOOKUP(TEXT(Tabla1[[#This Row],[Socio comercial]],"00000000"),'[1]Clientes PT'!$A:$E,5,0)</f>
        <v>Évora</v>
      </c>
      <c r="E284" s="1">
        <v>46750020</v>
      </c>
      <c r="F284" s="1" t="s">
        <v>553</v>
      </c>
      <c r="G284" s="1">
        <v>209249051</v>
      </c>
      <c r="H284" s="1">
        <v>401</v>
      </c>
      <c r="I284" s="2">
        <v>1885.81</v>
      </c>
      <c r="J284" s="1" t="s">
        <v>40</v>
      </c>
      <c r="K284" s="2">
        <v>37000</v>
      </c>
      <c r="L284" s="1" t="s">
        <v>40</v>
      </c>
      <c r="M284" s="1" t="s">
        <v>41</v>
      </c>
      <c r="N284" s="2">
        <v>21398.92</v>
      </c>
      <c r="O284" s="2">
        <v>2716.12</v>
      </c>
      <c r="P284" s="1" t="s">
        <v>39</v>
      </c>
      <c r="Q284" s="2">
        <v>23480.67</v>
      </c>
      <c r="R284" s="3">
        <v>63.5</v>
      </c>
      <c r="S284" s="1" t="s">
        <v>554</v>
      </c>
      <c r="T284" s="1">
        <v>2</v>
      </c>
      <c r="U284" s="1"/>
      <c r="V284" s="1" t="b">
        <v>0</v>
      </c>
      <c r="W284" s="1" t="b">
        <v>0</v>
      </c>
      <c r="X284" s="1" t="b">
        <v>0</v>
      </c>
      <c r="Y284" s="1" t="b">
        <v>1</v>
      </c>
      <c r="Z284" s="1" t="b">
        <v>0</v>
      </c>
      <c r="AA284" s="1"/>
      <c r="AB284" s="2">
        <v>19232.39</v>
      </c>
      <c r="AC284" s="2">
        <v>1745.61</v>
      </c>
      <c r="AD284" s="2">
        <v>0</v>
      </c>
      <c r="AE284" s="2">
        <v>420.92</v>
      </c>
      <c r="AF284" s="1">
        <v>1</v>
      </c>
      <c r="AG284" s="1"/>
      <c r="AH284" s="1" t="s">
        <v>55</v>
      </c>
      <c r="AI284" s="1">
        <v>1</v>
      </c>
      <c r="AJ284" s="1"/>
      <c r="AK284" s="2">
        <v>315.38</v>
      </c>
      <c r="AL284" s="2">
        <v>0</v>
      </c>
    </row>
    <row r="285" spans="1:38" x14ac:dyDescent="0.2">
      <c r="A285" t="str">
        <f>+VLOOKUP(TEXT(Tabla1[[#This Row],[Socio comercial]],"00000000"),'[1]Clientes PT'!$A:$G,7,0)</f>
        <v>Zona 2</v>
      </c>
      <c r="B285" t="str">
        <f>+VLOOKUP(TEXT(Tabla1[[#This Row],[Socio comercial]],"00000000"),'[1]Clientes PT'!$A:$G,6,0)</f>
        <v>Francisco Cavaco (STIHL)</v>
      </c>
      <c r="C285" t="str">
        <f>+VLOOKUP(TEXT(Tabla1[[#This Row],[Socio comercial]],"00000000"),'[1]Clientes PT'!$A:$E,4,0)</f>
        <v>PT/75</v>
      </c>
      <c r="D285" t="str">
        <f>+VLOOKUP(TEXT(Tabla1[[#This Row],[Socio comercial]],"00000000"),'[1]Clientes PT'!$A:$E,5,0)</f>
        <v>Évora</v>
      </c>
      <c r="E285" s="1">
        <v>46750020</v>
      </c>
      <c r="F285" s="1" t="s">
        <v>553</v>
      </c>
      <c r="G285" s="1">
        <v>209291212</v>
      </c>
      <c r="H285" s="1">
        <v>1401</v>
      </c>
      <c r="I285" s="2">
        <v>4.95</v>
      </c>
      <c r="J285" s="1" t="s">
        <v>40</v>
      </c>
      <c r="K285" s="2">
        <v>37000</v>
      </c>
      <c r="L285" s="1" t="s">
        <v>40</v>
      </c>
      <c r="M285" s="1" t="s">
        <v>41</v>
      </c>
      <c r="N285" s="2">
        <v>21398.92</v>
      </c>
      <c r="O285" s="2">
        <v>2716.12</v>
      </c>
      <c r="P285" s="1" t="s">
        <v>39</v>
      </c>
      <c r="Q285" s="2">
        <v>23480.67</v>
      </c>
      <c r="R285" s="3">
        <v>63.5</v>
      </c>
      <c r="S285" s="1" t="s">
        <v>555</v>
      </c>
      <c r="T285" s="1">
        <v>2</v>
      </c>
      <c r="U285" s="1"/>
      <c r="V285" s="1" t="b">
        <v>0</v>
      </c>
      <c r="W285" s="1" t="b">
        <v>0</v>
      </c>
      <c r="X285" s="1" t="b">
        <v>0</v>
      </c>
      <c r="Y285" s="1" t="b">
        <v>1</v>
      </c>
      <c r="Z285" s="1" t="b">
        <v>0</v>
      </c>
      <c r="AA285" s="1"/>
      <c r="AB285" s="2">
        <v>19232.39</v>
      </c>
      <c r="AC285" s="2">
        <v>1745.61</v>
      </c>
      <c r="AD285" s="2">
        <v>0</v>
      </c>
      <c r="AE285" s="2">
        <v>420.92</v>
      </c>
      <c r="AF285" s="1">
        <v>1</v>
      </c>
      <c r="AG285" s="1"/>
      <c r="AH285" s="1" t="s">
        <v>55</v>
      </c>
      <c r="AI285" s="1">
        <v>1</v>
      </c>
      <c r="AJ285" s="1"/>
      <c r="AK285" s="2">
        <v>315.38</v>
      </c>
      <c r="AL285" s="2">
        <v>0</v>
      </c>
    </row>
    <row r="286" spans="1:38" x14ac:dyDescent="0.2">
      <c r="A286" t="str">
        <f>+VLOOKUP(TEXT(Tabla1[[#This Row],[Socio comercial]],"00000000"),'[1]Clientes PT'!$A:$G,7,0)</f>
        <v>Zona 2</v>
      </c>
      <c r="B286" t="str">
        <f>+VLOOKUP(TEXT(Tabla1[[#This Row],[Socio comercial]],"00000000"),'[1]Clientes PT'!$A:$G,6,0)</f>
        <v>Francisco Cavaco (STIHL)</v>
      </c>
      <c r="C286" t="str">
        <f>+VLOOKUP(TEXT(Tabla1[[#This Row],[Socio comercial]],"00000000"),'[1]Clientes PT'!$A:$E,4,0)</f>
        <v>PT/75</v>
      </c>
      <c r="D286" t="str">
        <f>+VLOOKUP(TEXT(Tabla1[[#This Row],[Socio comercial]],"00000000"),'[1]Clientes PT'!$A:$E,5,0)</f>
        <v>Évora</v>
      </c>
      <c r="E286" s="1">
        <v>46750020</v>
      </c>
      <c r="F286" s="1" t="s">
        <v>553</v>
      </c>
      <c r="G286" s="1">
        <v>209305205</v>
      </c>
      <c r="H286" s="1">
        <v>1601</v>
      </c>
      <c r="I286" s="2">
        <v>74.17</v>
      </c>
      <c r="J286" s="1" t="s">
        <v>40</v>
      </c>
      <c r="K286" s="2">
        <v>37000</v>
      </c>
      <c r="L286" s="1" t="s">
        <v>40</v>
      </c>
      <c r="M286" s="1" t="s">
        <v>41</v>
      </c>
      <c r="N286" s="2">
        <v>21398.92</v>
      </c>
      <c r="O286" s="2">
        <v>2716.12</v>
      </c>
      <c r="P286" s="1" t="s">
        <v>39</v>
      </c>
      <c r="Q286" s="2">
        <v>23480.67</v>
      </c>
      <c r="R286" s="3">
        <v>63.5</v>
      </c>
      <c r="S286" s="1" t="s">
        <v>556</v>
      </c>
      <c r="T286" s="1">
        <v>2</v>
      </c>
      <c r="U286" s="1"/>
      <c r="V286" s="1" t="b">
        <v>0</v>
      </c>
      <c r="W286" s="1" t="b">
        <v>0</v>
      </c>
      <c r="X286" s="1" t="b">
        <v>0</v>
      </c>
      <c r="Y286" s="1" t="b">
        <v>1</v>
      </c>
      <c r="Z286" s="1" t="b">
        <v>0</v>
      </c>
      <c r="AA286" s="1"/>
      <c r="AB286" s="2">
        <v>19232.39</v>
      </c>
      <c r="AC286" s="2">
        <v>1745.61</v>
      </c>
      <c r="AD286" s="2">
        <v>0</v>
      </c>
      <c r="AE286" s="2">
        <v>420.92</v>
      </c>
      <c r="AF286" s="1">
        <v>1</v>
      </c>
      <c r="AG286" s="1"/>
      <c r="AH286" s="1" t="s">
        <v>55</v>
      </c>
      <c r="AI286" s="1">
        <v>1</v>
      </c>
      <c r="AJ286" s="1"/>
      <c r="AK286" s="2">
        <v>315.38</v>
      </c>
      <c r="AL286" s="2">
        <v>0</v>
      </c>
    </row>
    <row r="287" spans="1:38" x14ac:dyDescent="0.2">
      <c r="A287" t="str">
        <f>+VLOOKUP(TEXT(Tabla1[[#This Row],[Socio comercial]],"00000000"),'[1]Clientes PT'!$A:$G,7,0)</f>
        <v>Zona 2</v>
      </c>
      <c r="B287" t="str">
        <f>+VLOOKUP(TEXT(Tabla1[[#This Row],[Socio comercial]],"00000000"),'[1]Clientes PT'!$A:$G,6,0)</f>
        <v>Francisco Cavaco (STIHL)</v>
      </c>
      <c r="C287" t="str">
        <f>+VLOOKUP(TEXT(Tabla1[[#This Row],[Socio comercial]],"00000000"),'[1]Clientes PT'!$A:$E,4,0)</f>
        <v>PT/75</v>
      </c>
      <c r="D287" t="str">
        <f>+VLOOKUP(TEXT(Tabla1[[#This Row],[Socio comercial]],"00000000"),'[1]Clientes PT'!$A:$E,5,0)</f>
        <v>Évora</v>
      </c>
      <c r="E287" s="1">
        <v>46750020</v>
      </c>
      <c r="F287" s="1" t="s">
        <v>553</v>
      </c>
      <c r="G287" s="1">
        <v>209111876</v>
      </c>
      <c r="H287" s="1">
        <v>2811</v>
      </c>
      <c r="I287" s="2">
        <v>2489.9699999999998</v>
      </c>
      <c r="J287" s="1" t="s">
        <v>40</v>
      </c>
      <c r="K287" s="2">
        <v>37000</v>
      </c>
      <c r="L287" s="1" t="s">
        <v>40</v>
      </c>
      <c r="M287" s="1" t="s">
        <v>41</v>
      </c>
      <c r="N287" s="2">
        <v>21398.92</v>
      </c>
      <c r="O287" s="2">
        <v>2716.12</v>
      </c>
      <c r="P287" s="1" t="s">
        <v>39</v>
      </c>
      <c r="Q287" s="2">
        <v>23480.67</v>
      </c>
      <c r="R287" s="3">
        <v>63.5</v>
      </c>
      <c r="S287" s="1" t="s">
        <v>557</v>
      </c>
      <c r="T287" s="1">
        <v>2</v>
      </c>
      <c r="U287" s="1" t="s">
        <v>53</v>
      </c>
      <c r="V287" s="1" t="b">
        <v>0</v>
      </c>
      <c r="W287" s="1" t="b">
        <v>0</v>
      </c>
      <c r="X287" s="1" t="b">
        <v>0</v>
      </c>
      <c r="Y287" s="1" t="b">
        <v>1</v>
      </c>
      <c r="Z287" s="1" t="b">
        <v>0</v>
      </c>
      <c r="AA287" s="1" t="s">
        <v>54</v>
      </c>
      <c r="AB287" s="2">
        <v>19232.39</v>
      </c>
      <c r="AC287" s="2">
        <v>1745.61</v>
      </c>
      <c r="AD287" s="2">
        <v>0</v>
      </c>
      <c r="AE287" s="2">
        <v>420.92</v>
      </c>
      <c r="AF287" s="1">
        <v>1</v>
      </c>
      <c r="AG287" s="1"/>
      <c r="AH287" s="1" t="s">
        <v>55</v>
      </c>
      <c r="AI287" s="1">
        <v>1</v>
      </c>
      <c r="AJ287" s="1"/>
      <c r="AK287" s="2">
        <v>315.38</v>
      </c>
      <c r="AL287" s="2">
        <v>0</v>
      </c>
    </row>
    <row r="288" spans="1:38" x14ac:dyDescent="0.2">
      <c r="A288" t="str">
        <f>+VLOOKUP(TEXT(Tabla1[[#This Row],[Socio comercial]],"00000000"),'[1]Clientes PT'!$A:$G,7,0)</f>
        <v>Zona 2</v>
      </c>
      <c r="B288" t="str">
        <f>+VLOOKUP(TEXT(Tabla1[[#This Row],[Socio comercial]],"00000000"),'[1]Clientes PT'!$A:$G,6,0)</f>
        <v>Francisco Cavaco (STIHL)</v>
      </c>
      <c r="C288" t="str">
        <f>+VLOOKUP(TEXT(Tabla1[[#This Row],[Socio comercial]],"00000000"),'[1]Clientes PT'!$A:$E,4,0)</f>
        <v>PT/75</v>
      </c>
      <c r="D288" t="str">
        <f>+VLOOKUP(TEXT(Tabla1[[#This Row],[Socio comercial]],"00000000"),'[1]Clientes PT'!$A:$E,5,0)</f>
        <v>Évora</v>
      </c>
      <c r="E288" s="1">
        <v>46750020</v>
      </c>
      <c r="F288" s="1" t="s">
        <v>553</v>
      </c>
      <c r="G288" s="1">
        <v>209244132</v>
      </c>
      <c r="H288" s="1">
        <v>301</v>
      </c>
      <c r="I288" s="2">
        <v>658.93</v>
      </c>
      <c r="J288" s="1" t="s">
        <v>40</v>
      </c>
      <c r="K288" s="2">
        <v>37000</v>
      </c>
      <c r="L288" s="1" t="s">
        <v>40</v>
      </c>
      <c r="M288" s="1" t="s">
        <v>41</v>
      </c>
      <c r="N288" s="2">
        <v>21398.92</v>
      </c>
      <c r="O288" s="2">
        <v>2716.12</v>
      </c>
      <c r="P288" s="1" t="s">
        <v>39</v>
      </c>
      <c r="Q288" s="2">
        <v>23480.67</v>
      </c>
      <c r="R288" s="3">
        <v>63.5</v>
      </c>
      <c r="S288" s="1" t="s">
        <v>558</v>
      </c>
      <c r="T288" s="1">
        <v>2</v>
      </c>
      <c r="U288" s="1" t="s">
        <v>57</v>
      </c>
      <c r="V288" s="1" t="b">
        <v>1</v>
      </c>
      <c r="W288" s="1" t="b">
        <v>0</v>
      </c>
      <c r="X288" s="1" t="b">
        <v>0</v>
      </c>
      <c r="Y288" s="1" t="b">
        <v>1</v>
      </c>
      <c r="Z288" s="1" t="b">
        <v>0</v>
      </c>
      <c r="AA288" s="1" t="s">
        <v>58</v>
      </c>
      <c r="AB288" s="2">
        <v>19232.39</v>
      </c>
      <c r="AC288" s="2">
        <v>1745.61</v>
      </c>
      <c r="AD288" s="2">
        <v>0</v>
      </c>
      <c r="AE288" s="2">
        <v>420.92</v>
      </c>
      <c r="AF288" s="1">
        <v>1</v>
      </c>
      <c r="AG288" s="1"/>
      <c r="AH288" s="1" t="s">
        <v>55</v>
      </c>
      <c r="AI288" s="1">
        <v>1</v>
      </c>
      <c r="AJ288" s="1"/>
      <c r="AK288" s="2">
        <v>315.38</v>
      </c>
      <c r="AL288" s="2">
        <v>0</v>
      </c>
    </row>
    <row r="289" spans="1:38" x14ac:dyDescent="0.2">
      <c r="A289" t="str">
        <f>+VLOOKUP(TEXT(Tabla1[[#This Row],[Socio comercial]],"00000000"),'[1]Clientes PT'!$A:$G,7,0)</f>
        <v>Zona 2</v>
      </c>
      <c r="B289" t="str">
        <f>+VLOOKUP(TEXT(Tabla1[[#This Row],[Socio comercial]],"00000000"),'[1]Clientes PT'!$A:$G,6,0)</f>
        <v>Francisco Cavaco (STIHL)</v>
      </c>
      <c r="C289" t="str">
        <f>+VLOOKUP(TEXT(Tabla1[[#This Row],[Socio comercial]],"00000000"),'[1]Clientes PT'!$A:$E,4,0)</f>
        <v>PT/75</v>
      </c>
      <c r="D289" t="str">
        <f>+VLOOKUP(TEXT(Tabla1[[#This Row],[Socio comercial]],"00000000"),'[1]Clientes PT'!$A:$E,5,0)</f>
        <v>Évora</v>
      </c>
      <c r="E289" s="1">
        <v>46750020</v>
      </c>
      <c r="F289" s="1" t="s">
        <v>553</v>
      </c>
      <c r="G289" s="1">
        <v>209261988</v>
      </c>
      <c r="H289" s="1">
        <v>801</v>
      </c>
      <c r="I289" s="2">
        <v>1653.77</v>
      </c>
      <c r="J289" s="1" t="s">
        <v>40</v>
      </c>
      <c r="K289" s="2">
        <v>37000</v>
      </c>
      <c r="L289" s="1" t="s">
        <v>40</v>
      </c>
      <c r="M289" s="1" t="s">
        <v>41</v>
      </c>
      <c r="N289" s="2">
        <v>21398.92</v>
      </c>
      <c r="O289" s="2">
        <v>2716.12</v>
      </c>
      <c r="P289" s="1" t="s">
        <v>39</v>
      </c>
      <c r="Q289" s="2">
        <v>23480.67</v>
      </c>
      <c r="R289" s="3">
        <v>63.5</v>
      </c>
      <c r="S289" s="1" t="s">
        <v>559</v>
      </c>
      <c r="T289" s="1">
        <v>2</v>
      </c>
      <c r="U289" s="1" t="s">
        <v>57</v>
      </c>
      <c r="V289" s="1" t="b">
        <v>0</v>
      </c>
      <c r="W289" s="1" t="b">
        <v>0</v>
      </c>
      <c r="X289" s="1" t="b">
        <v>0</v>
      </c>
      <c r="Y289" s="1" t="b">
        <v>1</v>
      </c>
      <c r="Z289" s="1" t="b">
        <v>0</v>
      </c>
      <c r="AA289" s="1" t="s">
        <v>58</v>
      </c>
      <c r="AB289" s="2">
        <v>19232.39</v>
      </c>
      <c r="AC289" s="2">
        <v>1745.61</v>
      </c>
      <c r="AD289" s="2">
        <v>0</v>
      </c>
      <c r="AE289" s="2">
        <v>420.92</v>
      </c>
      <c r="AF289" s="1">
        <v>1</v>
      </c>
      <c r="AG289" s="1"/>
      <c r="AH289" s="1" t="s">
        <v>55</v>
      </c>
      <c r="AI289" s="1">
        <v>1</v>
      </c>
      <c r="AJ289" s="1"/>
      <c r="AK289" s="2">
        <v>315.38</v>
      </c>
      <c r="AL289" s="2">
        <v>0</v>
      </c>
    </row>
    <row r="290" spans="1:38" x14ac:dyDescent="0.2">
      <c r="A290" t="str">
        <f>+VLOOKUP(TEXT(Tabla1[[#This Row],[Socio comercial]],"00000000"),'[1]Clientes PT'!$A:$G,7,0)</f>
        <v>Zona 2</v>
      </c>
      <c r="B290" t="str">
        <f>+VLOOKUP(TEXT(Tabla1[[#This Row],[Socio comercial]],"00000000"),'[1]Clientes PT'!$A:$G,6,0)</f>
        <v>Francisco Cavaco (STIHL)</v>
      </c>
      <c r="C290" t="str">
        <f>+VLOOKUP(TEXT(Tabla1[[#This Row],[Socio comercial]],"00000000"),'[1]Clientes PT'!$A:$E,4,0)</f>
        <v>PT/75</v>
      </c>
      <c r="D290" t="str">
        <f>+VLOOKUP(TEXT(Tabla1[[#This Row],[Socio comercial]],"00000000"),'[1]Clientes PT'!$A:$E,5,0)</f>
        <v>Évora</v>
      </c>
      <c r="E290" s="1">
        <v>46750020</v>
      </c>
      <c r="F290" s="1" t="s">
        <v>553</v>
      </c>
      <c r="G290" s="1">
        <v>209310871</v>
      </c>
      <c r="H290" s="1">
        <v>1701</v>
      </c>
      <c r="I290" s="2">
        <v>315.38</v>
      </c>
      <c r="J290" s="1" t="s">
        <v>40</v>
      </c>
      <c r="K290" s="2">
        <v>37000</v>
      </c>
      <c r="L290" s="1" t="s">
        <v>40</v>
      </c>
      <c r="M290" s="1" t="s">
        <v>41</v>
      </c>
      <c r="N290" s="2">
        <v>21398.92</v>
      </c>
      <c r="O290" s="2">
        <v>2716.12</v>
      </c>
      <c r="P290" s="1" t="s">
        <v>39</v>
      </c>
      <c r="Q290" s="2">
        <v>23480.67</v>
      </c>
      <c r="R290" s="3">
        <v>63.5</v>
      </c>
      <c r="S290" s="1" t="s">
        <v>560</v>
      </c>
      <c r="T290" s="1">
        <v>2</v>
      </c>
      <c r="U290" s="1" t="s">
        <v>57</v>
      </c>
      <c r="V290" s="1" t="b">
        <v>0</v>
      </c>
      <c r="W290" s="1" t="b">
        <v>0</v>
      </c>
      <c r="X290" s="1" t="b">
        <v>0</v>
      </c>
      <c r="Y290" s="1" t="b">
        <v>1</v>
      </c>
      <c r="Z290" s="1" t="b">
        <v>0</v>
      </c>
      <c r="AA290" s="1" t="s">
        <v>58</v>
      </c>
      <c r="AB290" s="2">
        <v>19232.39</v>
      </c>
      <c r="AC290" s="2">
        <v>1745.61</v>
      </c>
      <c r="AD290" s="2">
        <v>0</v>
      </c>
      <c r="AE290" s="2">
        <v>420.92</v>
      </c>
      <c r="AF290" s="1">
        <v>1</v>
      </c>
      <c r="AG290" s="1"/>
      <c r="AH290" s="1" t="s">
        <v>50</v>
      </c>
      <c r="AI290" s="1">
        <v>1</v>
      </c>
      <c r="AJ290" s="1"/>
      <c r="AK290" s="2">
        <v>315.38</v>
      </c>
      <c r="AL290" s="2">
        <v>0</v>
      </c>
    </row>
    <row r="291" spans="1:38" x14ac:dyDescent="0.2">
      <c r="A291" t="str">
        <f>+VLOOKUP(TEXT(Tabla1[[#This Row],[Socio comercial]],"00000000"),'[1]Clientes PT'!$A:$G,7,0)</f>
        <v>Zona 2</v>
      </c>
      <c r="B291" t="str">
        <f>+VLOOKUP(TEXT(Tabla1[[#This Row],[Socio comercial]],"00000000"),'[1]Clientes PT'!$A:$G,6,0)</f>
        <v>Francisco Cavaco (STIHL)</v>
      </c>
      <c r="C291" t="str">
        <f>+VLOOKUP(TEXT(Tabla1[[#This Row],[Socio comercial]],"00000000"),'[1]Clientes PT'!$A:$E,4,0)</f>
        <v>PT/75</v>
      </c>
      <c r="D291" t="str">
        <f>+VLOOKUP(TEXT(Tabla1[[#This Row],[Socio comercial]],"00000000"),'[1]Clientes PT'!$A:$E,5,0)</f>
        <v>Évora</v>
      </c>
      <c r="E291" s="1">
        <v>46750050</v>
      </c>
      <c r="F291" s="1" t="s">
        <v>561</v>
      </c>
      <c r="G291" s="1">
        <v>330044555</v>
      </c>
      <c r="H291" s="1"/>
      <c r="I291" s="2">
        <v>0</v>
      </c>
      <c r="J291" s="1" t="s">
        <v>40</v>
      </c>
      <c r="K291" s="2">
        <v>31000</v>
      </c>
      <c r="L291" s="1" t="s">
        <v>40</v>
      </c>
      <c r="M291" s="1" t="s">
        <v>41</v>
      </c>
      <c r="N291" s="2">
        <v>24200</v>
      </c>
      <c r="O291" s="2">
        <v>10790.38</v>
      </c>
      <c r="P291" s="1" t="s">
        <v>39</v>
      </c>
      <c r="Q291" s="2">
        <v>25507.91</v>
      </c>
      <c r="R291" s="3">
        <v>82.3</v>
      </c>
      <c r="S291" s="1" t="s">
        <v>562</v>
      </c>
      <c r="T291" s="1">
        <v>2</v>
      </c>
      <c r="U291" s="1"/>
      <c r="V291" s="1" t="b">
        <v>0</v>
      </c>
      <c r="W291" s="1" t="b">
        <v>0</v>
      </c>
      <c r="X291" s="1" t="b">
        <v>0</v>
      </c>
      <c r="Y291" s="1" t="b">
        <v>0</v>
      </c>
      <c r="Z291" s="1" t="b">
        <v>0</v>
      </c>
      <c r="AA291" s="1"/>
      <c r="AB291" s="2">
        <v>10282.1</v>
      </c>
      <c r="AC291" s="2">
        <v>-1090.78</v>
      </c>
      <c r="AD291" s="2">
        <v>6776.16</v>
      </c>
      <c r="AE291" s="2">
        <v>8232.52</v>
      </c>
      <c r="AF291" s="1">
        <v>1</v>
      </c>
      <c r="AG291" s="1"/>
      <c r="AH291" s="1"/>
      <c r="AI291" s="1"/>
      <c r="AJ291" s="1"/>
      <c r="AK291" s="2">
        <v>1052.8699999999999</v>
      </c>
      <c r="AL291" s="2">
        <v>0</v>
      </c>
    </row>
    <row r="292" spans="1:38" x14ac:dyDescent="0.2">
      <c r="A292" t="str">
        <f>+VLOOKUP(TEXT(Tabla1[[#This Row],[Socio comercial]],"00000000"),'[1]Clientes PT'!$A:$G,7,0)</f>
        <v>Zona 2</v>
      </c>
      <c r="B292" t="str">
        <f>+VLOOKUP(TEXT(Tabla1[[#This Row],[Socio comercial]],"00000000"),'[1]Clientes PT'!$A:$G,6,0)</f>
        <v>Francisco Cavaco (STIHL)</v>
      </c>
      <c r="C292" t="str">
        <f>+VLOOKUP(TEXT(Tabla1[[#This Row],[Socio comercial]],"00000000"),'[1]Clientes PT'!$A:$E,4,0)</f>
        <v>PT/75</v>
      </c>
      <c r="D292" t="str">
        <f>+VLOOKUP(TEXT(Tabla1[[#This Row],[Socio comercial]],"00000000"),'[1]Clientes PT'!$A:$E,5,0)</f>
        <v>Évora</v>
      </c>
      <c r="E292" s="1">
        <v>46750050</v>
      </c>
      <c r="F292" s="1" t="s">
        <v>561</v>
      </c>
      <c r="G292" s="1">
        <v>209299313</v>
      </c>
      <c r="H292" s="1" t="s">
        <v>563</v>
      </c>
      <c r="I292" s="2">
        <v>1092.32</v>
      </c>
      <c r="J292" s="1" t="s">
        <v>40</v>
      </c>
      <c r="K292" s="2">
        <v>31000</v>
      </c>
      <c r="L292" s="1" t="s">
        <v>40</v>
      </c>
      <c r="M292" s="1" t="s">
        <v>41</v>
      </c>
      <c r="N292" s="2">
        <v>24200</v>
      </c>
      <c r="O292" s="2">
        <v>10790.38</v>
      </c>
      <c r="P292" s="1" t="s">
        <v>39</v>
      </c>
      <c r="Q292" s="2">
        <v>25507.91</v>
      </c>
      <c r="R292" s="3">
        <v>82.3</v>
      </c>
      <c r="S292" s="1" t="s">
        <v>564</v>
      </c>
      <c r="T292" s="1">
        <v>2</v>
      </c>
      <c r="U292" s="1" t="s">
        <v>57</v>
      </c>
      <c r="V292" s="1" t="b">
        <v>0</v>
      </c>
      <c r="W292" s="1" t="b">
        <v>0</v>
      </c>
      <c r="X292" s="1" t="b">
        <v>0</v>
      </c>
      <c r="Y292" s="1" t="b">
        <v>1</v>
      </c>
      <c r="Z292" s="1" t="b">
        <v>0</v>
      </c>
      <c r="AA292" s="1" t="s">
        <v>58</v>
      </c>
      <c r="AB292" s="2">
        <v>10282.1</v>
      </c>
      <c r="AC292" s="2">
        <v>-1090.78</v>
      </c>
      <c r="AD292" s="2">
        <v>6776.16</v>
      </c>
      <c r="AE292" s="2">
        <v>8232.52</v>
      </c>
      <c r="AF292" s="1">
        <v>1</v>
      </c>
      <c r="AG292" s="1"/>
      <c r="AH292" s="1" t="s">
        <v>55</v>
      </c>
      <c r="AI292" s="1">
        <v>1</v>
      </c>
      <c r="AJ292" s="1"/>
      <c r="AK292" s="2">
        <v>1052.8699999999999</v>
      </c>
      <c r="AL292" s="2">
        <v>0</v>
      </c>
    </row>
    <row r="293" spans="1:38" x14ac:dyDescent="0.2">
      <c r="A293" t="str">
        <f>+VLOOKUP(TEXT(Tabla1[[#This Row],[Socio comercial]],"00000000"),'[1]Clientes PT'!$A:$G,7,0)</f>
        <v>Zona 2</v>
      </c>
      <c r="B293" t="str">
        <f>+VLOOKUP(TEXT(Tabla1[[#This Row],[Socio comercial]],"00000000"),'[1]Clientes PT'!$A:$G,6,0)</f>
        <v>Francisco Cavaco (STIHL)</v>
      </c>
      <c r="C293" t="str">
        <f>+VLOOKUP(TEXT(Tabla1[[#This Row],[Socio comercial]],"00000000"),'[1]Clientes PT'!$A:$E,4,0)</f>
        <v>PT/75</v>
      </c>
      <c r="D293" t="str">
        <f>+VLOOKUP(TEXT(Tabla1[[#This Row],[Socio comercial]],"00000000"),'[1]Clientes PT'!$A:$E,5,0)</f>
        <v>Évora</v>
      </c>
      <c r="E293" s="1">
        <v>46750060</v>
      </c>
      <c r="F293" s="1" t="s">
        <v>565</v>
      </c>
      <c r="G293" s="1">
        <v>209201971</v>
      </c>
      <c r="H293" s="1">
        <v>68</v>
      </c>
      <c r="I293" s="2">
        <v>19.36</v>
      </c>
      <c r="J293" s="1" t="s">
        <v>40</v>
      </c>
      <c r="K293" s="2">
        <v>41000</v>
      </c>
      <c r="L293" s="1" t="s">
        <v>40</v>
      </c>
      <c r="M293" s="1" t="s">
        <v>41</v>
      </c>
      <c r="N293" s="2">
        <v>10235.629999999999</v>
      </c>
      <c r="O293" s="2">
        <v>10952.85</v>
      </c>
      <c r="P293" s="1" t="s">
        <v>39</v>
      </c>
      <c r="Q293" s="2">
        <v>14930.89</v>
      </c>
      <c r="R293" s="3">
        <v>36.4</v>
      </c>
      <c r="S293" s="1" t="s">
        <v>566</v>
      </c>
      <c r="T293" s="1">
        <v>2</v>
      </c>
      <c r="U293" s="1"/>
      <c r="V293" s="1" t="b">
        <v>0</v>
      </c>
      <c r="W293" s="1" t="b">
        <v>0</v>
      </c>
      <c r="X293" s="1" t="b">
        <v>0</v>
      </c>
      <c r="Y293" s="1" t="b">
        <v>1</v>
      </c>
      <c r="Z293" s="1" t="b">
        <v>0</v>
      </c>
      <c r="AA293" s="1"/>
      <c r="AB293" s="2">
        <v>5903.11</v>
      </c>
      <c r="AC293" s="2">
        <v>4568.18</v>
      </c>
      <c r="AD293" s="2">
        <v>-1007.96</v>
      </c>
      <c r="AE293" s="2">
        <v>772.3</v>
      </c>
      <c r="AF293" s="1">
        <v>1</v>
      </c>
      <c r="AG293" s="1"/>
      <c r="AH293" s="1" t="s">
        <v>55</v>
      </c>
      <c r="AI293" s="1">
        <v>1</v>
      </c>
      <c r="AJ293" s="1"/>
      <c r="AK293" s="2">
        <v>4266.88</v>
      </c>
      <c r="AL293" s="2">
        <v>0</v>
      </c>
    </row>
    <row r="294" spans="1:38" x14ac:dyDescent="0.2">
      <c r="A294" t="str">
        <f>+VLOOKUP(TEXT(Tabla1[[#This Row],[Socio comercial]],"00000000"),'[1]Clientes PT'!$A:$G,7,0)</f>
        <v>Zona 2</v>
      </c>
      <c r="B294" t="str">
        <f>+VLOOKUP(TEXT(Tabla1[[#This Row],[Socio comercial]],"00000000"),'[1]Clientes PT'!$A:$G,6,0)</f>
        <v>Francisco Cavaco (STIHL)</v>
      </c>
      <c r="C294" t="str">
        <f>+VLOOKUP(TEXT(Tabla1[[#This Row],[Socio comercial]],"00000000"),'[1]Clientes PT'!$A:$E,4,0)</f>
        <v>PT/75</v>
      </c>
      <c r="D294" t="str">
        <f>+VLOOKUP(TEXT(Tabla1[[#This Row],[Socio comercial]],"00000000"),'[1]Clientes PT'!$A:$E,5,0)</f>
        <v>Évora</v>
      </c>
      <c r="E294" s="1">
        <v>46750060</v>
      </c>
      <c r="F294" s="1" t="s">
        <v>565</v>
      </c>
      <c r="G294" s="1">
        <v>209234999</v>
      </c>
      <c r="H294" s="1">
        <v>71</v>
      </c>
      <c r="I294" s="2">
        <v>247.72</v>
      </c>
      <c r="J294" s="1" t="s">
        <v>40</v>
      </c>
      <c r="K294" s="2">
        <v>41000</v>
      </c>
      <c r="L294" s="1" t="s">
        <v>40</v>
      </c>
      <c r="M294" s="1" t="s">
        <v>41</v>
      </c>
      <c r="N294" s="2">
        <v>10235.629999999999</v>
      </c>
      <c r="O294" s="2">
        <v>10952.85</v>
      </c>
      <c r="P294" s="1" t="s">
        <v>39</v>
      </c>
      <c r="Q294" s="2">
        <v>14930.89</v>
      </c>
      <c r="R294" s="3">
        <v>36.4</v>
      </c>
      <c r="S294" s="1" t="s">
        <v>567</v>
      </c>
      <c r="T294" s="1">
        <v>2</v>
      </c>
      <c r="U294" s="1"/>
      <c r="V294" s="1" t="b">
        <v>0</v>
      </c>
      <c r="W294" s="1" t="b">
        <v>0</v>
      </c>
      <c r="X294" s="1" t="b">
        <v>0</v>
      </c>
      <c r="Y294" s="1" t="b">
        <v>1</v>
      </c>
      <c r="Z294" s="1" t="b">
        <v>0</v>
      </c>
      <c r="AA294" s="1"/>
      <c r="AB294" s="2">
        <v>5903.11</v>
      </c>
      <c r="AC294" s="2">
        <v>4568.18</v>
      </c>
      <c r="AD294" s="2">
        <v>-1007.96</v>
      </c>
      <c r="AE294" s="2">
        <v>772.3</v>
      </c>
      <c r="AF294" s="1">
        <v>1</v>
      </c>
      <c r="AG294" s="1"/>
      <c r="AH294" s="1" t="s">
        <v>55</v>
      </c>
      <c r="AI294" s="1">
        <v>1</v>
      </c>
      <c r="AJ294" s="1"/>
      <c r="AK294" s="2">
        <v>4266.88</v>
      </c>
      <c r="AL294" s="2">
        <v>0</v>
      </c>
    </row>
    <row r="295" spans="1:38" x14ac:dyDescent="0.2">
      <c r="A295" t="str">
        <f>+VLOOKUP(TEXT(Tabla1[[#This Row],[Socio comercial]],"00000000"),'[1]Clientes PT'!$A:$G,7,0)</f>
        <v>Zona 2</v>
      </c>
      <c r="B295" t="str">
        <f>+VLOOKUP(TEXT(Tabla1[[#This Row],[Socio comercial]],"00000000"),'[1]Clientes PT'!$A:$G,6,0)</f>
        <v>Francisco Cavaco (STIHL)</v>
      </c>
      <c r="C295" t="str">
        <f>+VLOOKUP(TEXT(Tabla1[[#This Row],[Socio comercial]],"00000000"),'[1]Clientes PT'!$A:$E,4,0)</f>
        <v>PT/75</v>
      </c>
      <c r="D295" t="str">
        <f>+VLOOKUP(TEXT(Tabla1[[#This Row],[Socio comercial]],"00000000"),'[1]Clientes PT'!$A:$E,5,0)</f>
        <v>Évora</v>
      </c>
      <c r="E295" s="1">
        <v>46750060</v>
      </c>
      <c r="F295" s="1" t="s">
        <v>565</v>
      </c>
      <c r="G295" s="1">
        <v>209313185</v>
      </c>
      <c r="H295" s="1">
        <v>3</v>
      </c>
      <c r="I295" s="2">
        <v>5953.37</v>
      </c>
      <c r="J295" s="1" t="s">
        <v>40</v>
      </c>
      <c r="K295" s="2">
        <v>41000</v>
      </c>
      <c r="L295" s="1" t="s">
        <v>40</v>
      </c>
      <c r="M295" s="1" t="s">
        <v>41</v>
      </c>
      <c r="N295" s="2">
        <v>10235.629999999999</v>
      </c>
      <c r="O295" s="2">
        <v>10952.85</v>
      </c>
      <c r="P295" s="1" t="s">
        <v>39</v>
      </c>
      <c r="Q295" s="2">
        <v>14930.89</v>
      </c>
      <c r="R295" s="3">
        <v>36.4</v>
      </c>
      <c r="S295" s="1" t="s">
        <v>568</v>
      </c>
      <c r="T295" s="1">
        <v>2</v>
      </c>
      <c r="U295" s="1" t="s">
        <v>57</v>
      </c>
      <c r="V295" s="1" t="b">
        <v>0</v>
      </c>
      <c r="W295" s="1" t="b">
        <v>0</v>
      </c>
      <c r="X295" s="1" t="b">
        <v>0</v>
      </c>
      <c r="Y295" s="1" t="b">
        <v>1</v>
      </c>
      <c r="Z295" s="1" t="b">
        <v>0</v>
      </c>
      <c r="AA295" s="1" t="s">
        <v>58</v>
      </c>
      <c r="AB295" s="2">
        <v>5903.11</v>
      </c>
      <c r="AC295" s="2">
        <v>4568.18</v>
      </c>
      <c r="AD295" s="2">
        <v>-1007.96</v>
      </c>
      <c r="AE295" s="2">
        <v>772.3</v>
      </c>
      <c r="AF295" s="1">
        <v>1</v>
      </c>
      <c r="AG295" s="1"/>
      <c r="AH295" s="1" t="s">
        <v>55</v>
      </c>
      <c r="AI295" s="1">
        <v>1</v>
      </c>
      <c r="AJ295" s="1"/>
      <c r="AK295" s="2">
        <v>4266.88</v>
      </c>
      <c r="AL295" s="2">
        <v>0</v>
      </c>
    </row>
    <row r="296" spans="1:38" x14ac:dyDescent="0.2">
      <c r="A296" t="str">
        <f>+VLOOKUP(TEXT(Tabla1[[#This Row],[Socio comercial]],"00000000"),'[1]Clientes PT'!$A:$G,7,0)</f>
        <v>Zona 2</v>
      </c>
      <c r="B296" t="str">
        <f>+VLOOKUP(TEXT(Tabla1[[#This Row],[Socio comercial]],"00000000"),'[1]Clientes PT'!$A:$G,6,0)</f>
        <v>Francisco Cavaco (STIHL)</v>
      </c>
      <c r="C296" t="str">
        <f>+VLOOKUP(TEXT(Tabla1[[#This Row],[Socio comercial]],"00000000"),'[1]Clientes PT'!$A:$E,4,0)</f>
        <v>PT/75</v>
      </c>
      <c r="D296" t="str">
        <f>+VLOOKUP(TEXT(Tabla1[[#This Row],[Socio comercial]],"00000000"),'[1]Clientes PT'!$A:$E,5,0)</f>
        <v>Évora</v>
      </c>
      <c r="E296" s="1">
        <v>46750070</v>
      </c>
      <c r="F296" s="1" t="s">
        <v>569</v>
      </c>
      <c r="G296" s="1">
        <v>209289959</v>
      </c>
      <c r="H296" s="1" t="s">
        <v>570</v>
      </c>
      <c r="I296" s="2">
        <v>27.82</v>
      </c>
      <c r="J296" s="1" t="s">
        <v>40</v>
      </c>
      <c r="K296" s="2">
        <v>16000</v>
      </c>
      <c r="L296" s="1" t="s">
        <v>40</v>
      </c>
      <c r="M296" s="1" t="s">
        <v>41</v>
      </c>
      <c r="N296" s="2">
        <v>1453.1</v>
      </c>
      <c r="O296" s="2">
        <v>1735.77</v>
      </c>
      <c r="P296" s="1" t="s">
        <v>39</v>
      </c>
      <c r="Q296" s="2">
        <v>2257.38</v>
      </c>
      <c r="R296" s="3">
        <v>14.1</v>
      </c>
      <c r="S296" s="1" t="s">
        <v>571</v>
      </c>
      <c r="T296" s="1">
        <v>2</v>
      </c>
      <c r="U296" s="1"/>
      <c r="V296" s="1" t="b">
        <v>0</v>
      </c>
      <c r="W296" s="1" t="b">
        <v>0</v>
      </c>
      <c r="X296" s="1" t="b">
        <v>0</v>
      </c>
      <c r="Y296" s="1" t="b">
        <v>1</v>
      </c>
      <c r="Z296" s="1" t="b">
        <v>0</v>
      </c>
      <c r="AA296" s="1"/>
      <c r="AB296" s="2">
        <v>1590.39</v>
      </c>
      <c r="AC296" s="2">
        <v>-254.14</v>
      </c>
      <c r="AD296" s="2">
        <v>0</v>
      </c>
      <c r="AE296" s="2">
        <v>116.85</v>
      </c>
      <c r="AF296" s="1">
        <v>1</v>
      </c>
      <c r="AG296" s="1"/>
      <c r="AH296" s="1" t="s">
        <v>55</v>
      </c>
      <c r="AI296" s="1">
        <v>1</v>
      </c>
      <c r="AJ296" s="1"/>
      <c r="AK296" s="2">
        <v>687.43</v>
      </c>
      <c r="AL296" s="2">
        <v>0</v>
      </c>
    </row>
    <row r="297" spans="1:38" x14ac:dyDescent="0.2">
      <c r="A297" t="str">
        <f>+VLOOKUP(TEXT(Tabla1[[#This Row],[Socio comercial]],"00000000"),'[1]Clientes PT'!$A:$G,7,0)</f>
        <v>Zona 2</v>
      </c>
      <c r="B297" t="str">
        <f>+VLOOKUP(TEXT(Tabla1[[#This Row],[Socio comercial]],"00000000"),'[1]Clientes PT'!$A:$G,6,0)</f>
        <v>Francisco Cavaco (STIHL)</v>
      </c>
      <c r="C297" t="str">
        <f>+VLOOKUP(TEXT(Tabla1[[#This Row],[Socio comercial]],"00000000"),'[1]Clientes PT'!$A:$E,4,0)</f>
        <v>PT/75</v>
      </c>
      <c r="D297" t="str">
        <f>+VLOOKUP(TEXT(Tabla1[[#This Row],[Socio comercial]],"00000000"),'[1]Clientes PT'!$A:$E,5,0)</f>
        <v>Évora</v>
      </c>
      <c r="E297" s="1">
        <v>46750070</v>
      </c>
      <c r="F297" s="1" t="s">
        <v>569</v>
      </c>
      <c r="G297" s="1">
        <v>209312848</v>
      </c>
      <c r="H297" s="11">
        <v>45682</v>
      </c>
      <c r="I297" s="2">
        <v>2302.31</v>
      </c>
      <c r="J297" s="1" t="s">
        <v>40</v>
      </c>
      <c r="K297" s="2">
        <v>16000</v>
      </c>
      <c r="L297" s="1" t="s">
        <v>40</v>
      </c>
      <c r="M297" s="1" t="s">
        <v>41</v>
      </c>
      <c r="N297" s="2">
        <v>1453.1</v>
      </c>
      <c r="O297" s="2">
        <v>1735.77</v>
      </c>
      <c r="P297" s="1" t="s">
        <v>39</v>
      </c>
      <c r="Q297" s="2">
        <v>2257.38</v>
      </c>
      <c r="R297" s="3">
        <v>14.1</v>
      </c>
      <c r="S297" s="1" t="s">
        <v>572</v>
      </c>
      <c r="T297" s="1">
        <v>2</v>
      </c>
      <c r="U297" s="1" t="s">
        <v>57</v>
      </c>
      <c r="V297" s="1" t="b">
        <v>0</v>
      </c>
      <c r="W297" s="1" t="b">
        <v>0</v>
      </c>
      <c r="X297" s="1" t="b">
        <v>0</v>
      </c>
      <c r="Y297" s="1" t="b">
        <v>1</v>
      </c>
      <c r="Z297" s="1" t="b">
        <v>0</v>
      </c>
      <c r="AA297" s="1" t="s">
        <v>58</v>
      </c>
      <c r="AB297" s="2">
        <v>1590.39</v>
      </c>
      <c r="AC297" s="2">
        <v>-254.14</v>
      </c>
      <c r="AD297" s="2">
        <v>0</v>
      </c>
      <c r="AE297" s="2">
        <v>116.85</v>
      </c>
      <c r="AF297" s="1">
        <v>1</v>
      </c>
      <c r="AG297" s="1"/>
      <c r="AH297" s="1" t="s">
        <v>55</v>
      </c>
      <c r="AI297" s="1">
        <v>1</v>
      </c>
      <c r="AJ297" s="1"/>
      <c r="AK297" s="2">
        <v>687.43</v>
      </c>
      <c r="AL297" s="2">
        <v>0</v>
      </c>
    </row>
    <row r="298" spans="1:38" x14ac:dyDescent="0.2">
      <c r="A298" t="str">
        <f>+VLOOKUP(TEXT(Tabla1[[#This Row],[Socio comercial]],"00000000"),'[1]Clientes PT'!$A:$G,7,0)</f>
        <v>Zona 2</v>
      </c>
      <c r="B298" t="str">
        <f>+VLOOKUP(TEXT(Tabla1[[#This Row],[Socio comercial]],"00000000"),'[1]Clientes PT'!$A:$G,6,0)</f>
        <v>Francisco Cavaco (STIHL)</v>
      </c>
      <c r="C298" t="str">
        <f>+VLOOKUP(TEXT(Tabla1[[#This Row],[Socio comercial]],"00000000"),'[1]Clientes PT'!$A:$E,4,0)</f>
        <v>PT/75</v>
      </c>
      <c r="D298" t="str">
        <f>+VLOOKUP(TEXT(Tabla1[[#This Row],[Socio comercial]],"00000000"),'[1]Clientes PT'!$A:$E,5,0)</f>
        <v>Évora</v>
      </c>
      <c r="E298" s="1">
        <v>46750090</v>
      </c>
      <c r="F298" s="1" t="s">
        <v>573</v>
      </c>
      <c r="G298" s="1">
        <v>209317895</v>
      </c>
      <c r="H298" s="11">
        <v>45713</v>
      </c>
      <c r="I298" s="2">
        <v>1231.5899999999999</v>
      </c>
      <c r="J298" s="1" t="s">
        <v>40</v>
      </c>
      <c r="K298" s="2">
        <v>10000</v>
      </c>
      <c r="L298" s="1" t="s">
        <v>40</v>
      </c>
      <c r="M298" s="1" t="s">
        <v>41</v>
      </c>
      <c r="N298" s="2">
        <v>21191.599999999999</v>
      </c>
      <c r="O298" s="2">
        <v>99.99</v>
      </c>
      <c r="P298" s="1" t="s">
        <v>39</v>
      </c>
      <c r="Q298" s="2">
        <v>21291.59</v>
      </c>
      <c r="R298" s="3">
        <v>212.9</v>
      </c>
      <c r="S298" s="1" t="s">
        <v>574</v>
      </c>
      <c r="T298" s="1">
        <v>2</v>
      </c>
      <c r="U298" s="1"/>
      <c r="V298" s="1" t="b">
        <v>1</v>
      </c>
      <c r="W298" s="1" t="b">
        <v>0</v>
      </c>
      <c r="X298" s="1" t="b">
        <v>0</v>
      </c>
      <c r="Y298" s="1" t="b">
        <v>1</v>
      </c>
      <c r="Z298" s="1" t="b">
        <v>0</v>
      </c>
      <c r="AA298" s="1"/>
      <c r="AB298" s="2">
        <v>6476.27</v>
      </c>
      <c r="AC298" s="2">
        <v>6482.18</v>
      </c>
      <c r="AD298" s="2">
        <v>6345.12</v>
      </c>
      <c r="AE298" s="2">
        <v>1888.03</v>
      </c>
      <c r="AF298" s="1">
        <v>1</v>
      </c>
      <c r="AG298" s="1"/>
      <c r="AH298" s="1" t="s">
        <v>55</v>
      </c>
      <c r="AI298" s="1">
        <v>1</v>
      </c>
      <c r="AJ298" s="1"/>
      <c r="AK298" s="2">
        <v>0</v>
      </c>
      <c r="AL298" s="2">
        <v>0</v>
      </c>
    </row>
    <row r="299" spans="1:38" x14ac:dyDescent="0.2">
      <c r="A299" t="str">
        <f>+VLOOKUP(TEXT(Tabla1[[#This Row],[Socio comercial]],"00000000"),'[1]Clientes PT'!$A:$G,7,0)</f>
        <v>Zona 2</v>
      </c>
      <c r="B299" t="str">
        <f>+VLOOKUP(TEXT(Tabla1[[#This Row],[Socio comercial]],"00000000"),'[1]Clientes PT'!$A:$G,6,0)</f>
        <v>Francisco Cavaco (STIHL)</v>
      </c>
      <c r="C299" t="str">
        <f>+VLOOKUP(TEXT(Tabla1[[#This Row],[Socio comercial]],"00000000"),'[1]Clientes PT'!$A:$E,4,0)</f>
        <v>PT/75</v>
      </c>
      <c r="D299" t="str">
        <f>+VLOOKUP(TEXT(Tabla1[[#This Row],[Socio comercial]],"00000000"),'[1]Clientes PT'!$A:$E,5,0)</f>
        <v>Évora</v>
      </c>
      <c r="E299" s="1">
        <v>46750090</v>
      </c>
      <c r="F299" s="1" t="s">
        <v>573</v>
      </c>
      <c r="G299" s="1">
        <v>208862107</v>
      </c>
      <c r="H299" s="1" t="s">
        <v>575</v>
      </c>
      <c r="I299" s="2">
        <v>2089.34</v>
      </c>
      <c r="J299" s="1" t="s">
        <v>40</v>
      </c>
      <c r="K299" s="2">
        <v>10000</v>
      </c>
      <c r="L299" s="1" t="s">
        <v>40</v>
      </c>
      <c r="M299" s="1" t="s">
        <v>41</v>
      </c>
      <c r="N299" s="2">
        <v>21191.599999999999</v>
      </c>
      <c r="O299" s="2">
        <v>99.99</v>
      </c>
      <c r="P299" s="1" t="s">
        <v>39</v>
      </c>
      <c r="Q299" s="2">
        <v>21291.59</v>
      </c>
      <c r="R299" s="3">
        <v>212.9</v>
      </c>
      <c r="S299" s="1" t="s">
        <v>576</v>
      </c>
      <c r="T299" s="1">
        <v>2</v>
      </c>
      <c r="U299" s="1" t="s">
        <v>57</v>
      </c>
      <c r="V299" s="1" t="b">
        <v>1</v>
      </c>
      <c r="W299" s="1" t="b">
        <v>0</v>
      </c>
      <c r="X299" s="1" t="b">
        <v>0</v>
      </c>
      <c r="Y299" s="1" t="b">
        <v>0</v>
      </c>
      <c r="Z299" s="1" t="b">
        <v>0</v>
      </c>
      <c r="AA299" s="1" t="s">
        <v>58</v>
      </c>
      <c r="AB299" s="2">
        <v>6476.27</v>
      </c>
      <c r="AC299" s="2">
        <v>6482.18</v>
      </c>
      <c r="AD299" s="2">
        <v>6345.12</v>
      </c>
      <c r="AE299" s="2">
        <v>1888.03</v>
      </c>
      <c r="AF299" s="1">
        <v>1</v>
      </c>
      <c r="AG299" s="1"/>
      <c r="AH299" s="1" t="s">
        <v>55</v>
      </c>
      <c r="AI299" s="1">
        <v>1</v>
      </c>
      <c r="AJ299" s="1"/>
      <c r="AK299" s="2">
        <v>0</v>
      </c>
      <c r="AL299" s="2">
        <v>0</v>
      </c>
    </row>
    <row r="300" spans="1:38" x14ac:dyDescent="0.2">
      <c r="A300" t="str">
        <f>+VLOOKUP(TEXT(Tabla1[[#This Row],[Socio comercial]],"00000000"),'[1]Clientes PT'!$A:$G,7,0)</f>
        <v>Zona 2</v>
      </c>
      <c r="B300" t="str">
        <f>+VLOOKUP(TEXT(Tabla1[[#This Row],[Socio comercial]],"00000000"),'[1]Clientes PT'!$A:$G,6,0)</f>
        <v>Francisco Cavaco (STIHL)</v>
      </c>
      <c r="C300" t="str">
        <f>+VLOOKUP(TEXT(Tabla1[[#This Row],[Socio comercial]],"00000000"),'[1]Clientes PT'!$A:$E,4,0)</f>
        <v>PT/75</v>
      </c>
      <c r="D300" t="str">
        <f>+VLOOKUP(TEXT(Tabla1[[#This Row],[Socio comercial]],"00000000"),'[1]Clientes PT'!$A:$E,5,0)</f>
        <v>Évora</v>
      </c>
      <c r="E300" s="1">
        <v>46750090</v>
      </c>
      <c r="F300" s="1" t="s">
        <v>573</v>
      </c>
      <c r="G300" s="1">
        <v>209033955</v>
      </c>
      <c r="H300" s="1" t="s">
        <v>577</v>
      </c>
      <c r="I300" s="2">
        <v>1026.94</v>
      </c>
      <c r="J300" s="1" t="s">
        <v>40</v>
      </c>
      <c r="K300" s="2">
        <v>10000</v>
      </c>
      <c r="L300" s="1" t="s">
        <v>40</v>
      </c>
      <c r="M300" s="1" t="s">
        <v>41</v>
      </c>
      <c r="N300" s="2">
        <v>21191.599999999999</v>
      </c>
      <c r="O300" s="2">
        <v>99.99</v>
      </c>
      <c r="P300" s="1" t="s">
        <v>39</v>
      </c>
      <c r="Q300" s="2">
        <v>21291.59</v>
      </c>
      <c r="R300" s="3">
        <v>212.9</v>
      </c>
      <c r="S300" s="1" t="s">
        <v>578</v>
      </c>
      <c r="T300" s="1">
        <v>2</v>
      </c>
      <c r="U300" s="1" t="s">
        <v>57</v>
      </c>
      <c r="V300" s="1" t="b">
        <v>1</v>
      </c>
      <c r="W300" s="1" t="b">
        <v>0</v>
      </c>
      <c r="X300" s="1" t="b">
        <v>0</v>
      </c>
      <c r="Y300" s="1" t="b">
        <v>1</v>
      </c>
      <c r="Z300" s="1" t="b">
        <v>0</v>
      </c>
      <c r="AA300" s="1" t="s">
        <v>58</v>
      </c>
      <c r="AB300" s="2">
        <v>6476.27</v>
      </c>
      <c r="AC300" s="2">
        <v>6482.18</v>
      </c>
      <c r="AD300" s="2">
        <v>6345.12</v>
      </c>
      <c r="AE300" s="2">
        <v>1888.03</v>
      </c>
      <c r="AF300" s="1">
        <v>1</v>
      </c>
      <c r="AG300" s="1"/>
      <c r="AH300" s="1" t="s">
        <v>55</v>
      </c>
      <c r="AI300" s="1">
        <v>1</v>
      </c>
      <c r="AJ300" s="1"/>
      <c r="AK300" s="2">
        <v>0</v>
      </c>
      <c r="AL300" s="2">
        <v>0</v>
      </c>
    </row>
    <row r="301" spans="1:38" x14ac:dyDescent="0.2">
      <c r="A301" t="str">
        <f>+VLOOKUP(TEXT(Tabla1[[#This Row],[Socio comercial]],"00000000"),'[1]Clientes PT'!$A:$G,7,0)</f>
        <v>Zona 2</v>
      </c>
      <c r="B301" t="str">
        <f>+VLOOKUP(TEXT(Tabla1[[#This Row],[Socio comercial]],"00000000"),'[1]Clientes PT'!$A:$G,6,0)</f>
        <v>Francisco Cavaco (STIHL)</v>
      </c>
      <c r="C301" t="str">
        <f>+VLOOKUP(TEXT(Tabla1[[#This Row],[Socio comercial]],"00000000"),'[1]Clientes PT'!$A:$E,4,0)</f>
        <v>PT/75</v>
      </c>
      <c r="D301" t="str">
        <f>+VLOOKUP(TEXT(Tabla1[[#This Row],[Socio comercial]],"00000000"),'[1]Clientes PT'!$A:$E,5,0)</f>
        <v>Évora</v>
      </c>
      <c r="E301" s="1">
        <v>46750090</v>
      </c>
      <c r="F301" s="1" t="s">
        <v>573</v>
      </c>
      <c r="G301" s="1">
        <v>209296869</v>
      </c>
      <c r="H301" s="11">
        <v>45741</v>
      </c>
      <c r="I301" s="2">
        <v>460.4</v>
      </c>
      <c r="J301" s="1" t="s">
        <v>40</v>
      </c>
      <c r="K301" s="2">
        <v>10000</v>
      </c>
      <c r="L301" s="1" t="s">
        <v>40</v>
      </c>
      <c r="M301" s="1" t="s">
        <v>41</v>
      </c>
      <c r="N301" s="2">
        <v>21191.599999999999</v>
      </c>
      <c r="O301" s="2">
        <v>99.99</v>
      </c>
      <c r="P301" s="1" t="s">
        <v>39</v>
      </c>
      <c r="Q301" s="2">
        <v>21291.59</v>
      </c>
      <c r="R301" s="3">
        <v>212.9</v>
      </c>
      <c r="S301" s="1" t="s">
        <v>579</v>
      </c>
      <c r="T301" s="1">
        <v>2</v>
      </c>
      <c r="U301" s="1"/>
      <c r="V301" s="1" t="b">
        <v>1</v>
      </c>
      <c r="W301" s="1" t="b">
        <v>0</v>
      </c>
      <c r="X301" s="1" t="b">
        <v>0</v>
      </c>
      <c r="Y301" s="1" t="b">
        <v>1</v>
      </c>
      <c r="Z301" s="1" t="b">
        <v>0</v>
      </c>
      <c r="AA301" s="1"/>
      <c r="AB301" s="2">
        <v>6476.27</v>
      </c>
      <c r="AC301" s="2">
        <v>6482.18</v>
      </c>
      <c r="AD301" s="2">
        <v>6345.12</v>
      </c>
      <c r="AE301" s="2">
        <v>1888.03</v>
      </c>
      <c r="AF301" s="1">
        <v>1</v>
      </c>
      <c r="AG301" s="1"/>
      <c r="AH301" s="1" t="s">
        <v>55</v>
      </c>
      <c r="AI301" s="1">
        <v>1</v>
      </c>
      <c r="AJ301" s="1"/>
      <c r="AK301" s="2">
        <v>0</v>
      </c>
      <c r="AL301" s="2">
        <v>0</v>
      </c>
    </row>
    <row r="302" spans="1:38" x14ac:dyDescent="0.2">
      <c r="A302" t="str">
        <f>+VLOOKUP(TEXT(Tabla1[[#This Row],[Socio comercial]],"00000000"),'[1]Clientes PT'!$A:$G,7,0)</f>
        <v>Zona 2</v>
      </c>
      <c r="B302" t="str">
        <f>+VLOOKUP(TEXT(Tabla1[[#This Row],[Socio comercial]],"00000000"),'[1]Clientes PT'!$A:$G,6,0)</f>
        <v>Francisco Cavaco (STIHL)</v>
      </c>
      <c r="C302" t="str">
        <f>+VLOOKUP(TEXT(Tabla1[[#This Row],[Socio comercial]],"00000000"),'[1]Clientes PT'!$A:$E,4,0)</f>
        <v>PT/75</v>
      </c>
      <c r="D302" t="str">
        <f>+VLOOKUP(TEXT(Tabla1[[#This Row],[Socio comercial]],"00000000"),'[1]Clientes PT'!$A:$E,5,0)</f>
        <v>Évora</v>
      </c>
      <c r="E302" s="1">
        <v>46750100</v>
      </c>
      <c r="F302" s="1" t="s">
        <v>580</v>
      </c>
      <c r="G302" s="1">
        <v>209317804</v>
      </c>
      <c r="H302" s="1">
        <v>12</v>
      </c>
      <c r="I302" s="2">
        <v>161.54</v>
      </c>
      <c r="J302" s="1" t="s">
        <v>40</v>
      </c>
      <c r="K302" s="2">
        <v>20000</v>
      </c>
      <c r="L302" s="1" t="s">
        <v>40</v>
      </c>
      <c r="M302" s="1" t="s">
        <v>41</v>
      </c>
      <c r="N302" s="2">
        <v>7960.78</v>
      </c>
      <c r="O302" s="2">
        <v>557.19000000000005</v>
      </c>
      <c r="P302" s="1" t="s">
        <v>39</v>
      </c>
      <c r="Q302" s="2">
        <v>8337.35</v>
      </c>
      <c r="R302" s="3">
        <v>41.7</v>
      </c>
      <c r="S302" s="1" t="s">
        <v>581</v>
      </c>
      <c r="T302" s="1">
        <v>2</v>
      </c>
      <c r="U302" s="1"/>
      <c r="V302" s="1" t="b">
        <v>0</v>
      </c>
      <c r="W302" s="1" t="b">
        <v>0</v>
      </c>
      <c r="X302" s="1" t="b">
        <v>0</v>
      </c>
      <c r="Y302" s="1" t="b">
        <v>1</v>
      </c>
      <c r="Z302" s="1" t="b">
        <v>0</v>
      </c>
      <c r="AA302" s="1"/>
      <c r="AB302" s="2">
        <v>7147.85</v>
      </c>
      <c r="AC302" s="2">
        <v>1336.41</v>
      </c>
      <c r="AD302" s="2">
        <v>-393.06</v>
      </c>
      <c r="AE302" s="2">
        <v>-130.41999999999999</v>
      </c>
      <c r="AF302" s="1">
        <v>1</v>
      </c>
      <c r="AG302" s="1"/>
      <c r="AH302" s="1" t="s">
        <v>55</v>
      </c>
      <c r="AI302" s="1">
        <v>1</v>
      </c>
      <c r="AJ302" s="1"/>
      <c r="AK302" s="2">
        <v>30.69</v>
      </c>
      <c r="AL302" s="2">
        <v>0</v>
      </c>
    </row>
    <row r="303" spans="1:38" x14ac:dyDescent="0.2">
      <c r="A303" t="str">
        <f>+VLOOKUP(TEXT(Tabla1[[#This Row],[Socio comercial]],"00000000"),'[1]Clientes PT'!$A:$G,7,0)</f>
        <v>Zona 2</v>
      </c>
      <c r="B303" t="str">
        <f>+VLOOKUP(TEXT(Tabla1[[#This Row],[Socio comercial]],"00000000"),'[1]Clientes PT'!$A:$G,6,0)</f>
        <v>Francisco Cavaco (STIHL)</v>
      </c>
      <c r="C303" t="str">
        <f>+VLOOKUP(TEXT(Tabla1[[#This Row],[Socio comercial]],"00000000"),'[1]Clientes PT'!$A:$E,4,0)</f>
        <v>PT/75</v>
      </c>
      <c r="D303" t="str">
        <f>+VLOOKUP(TEXT(Tabla1[[#This Row],[Socio comercial]],"00000000"),'[1]Clientes PT'!$A:$E,5,0)</f>
        <v>Évora</v>
      </c>
      <c r="E303" s="1">
        <v>46750110</v>
      </c>
      <c r="F303" s="1" t="s">
        <v>582</v>
      </c>
      <c r="G303" s="1">
        <v>330045129</v>
      </c>
      <c r="H303" s="1"/>
      <c r="I303" s="2">
        <v>0</v>
      </c>
      <c r="J303" s="1" t="s">
        <v>40</v>
      </c>
      <c r="K303" s="2">
        <v>29000</v>
      </c>
      <c r="L303" s="1" t="s">
        <v>40</v>
      </c>
      <c r="M303" s="1" t="s">
        <v>41</v>
      </c>
      <c r="N303" s="2">
        <v>65817.64</v>
      </c>
      <c r="O303" s="2">
        <v>3827.87</v>
      </c>
      <c r="P303" s="1" t="s">
        <v>39</v>
      </c>
      <c r="Q303" s="2">
        <v>63855.66</v>
      </c>
      <c r="R303" s="3">
        <v>220.2</v>
      </c>
      <c r="S303" s="1" t="s">
        <v>583</v>
      </c>
      <c r="T303" s="1"/>
      <c r="U303" s="1"/>
      <c r="V303" s="1" t="b">
        <v>0</v>
      </c>
      <c r="W303" s="1" t="b">
        <v>0</v>
      </c>
      <c r="X303" s="1" t="b">
        <v>0</v>
      </c>
      <c r="Y303" s="1" t="b">
        <v>0</v>
      </c>
      <c r="Z303" s="1" t="b">
        <v>0</v>
      </c>
      <c r="AA303" s="1"/>
      <c r="AB303" s="2">
        <v>16155.45</v>
      </c>
      <c r="AC303" s="2">
        <v>3895.76</v>
      </c>
      <c r="AD303" s="2">
        <v>13724.92</v>
      </c>
      <c r="AE303" s="2">
        <v>32041.51</v>
      </c>
      <c r="AF303" s="1">
        <v>0</v>
      </c>
      <c r="AG303" s="1"/>
      <c r="AH303" s="1"/>
      <c r="AI303" s="1"/>
      <c r="AJ303" s="1"/>
      <c r="AK303" s="2">
        <v>112.08</v>
      </c>
      <c r="AL303" s="2">
        <v>0</v>
      </c>
    </row>
    <row r="304" spans="1:38" x14ac:dyDescent="0.2">
      <c r="A304" t="str">
        <f>+VLOOKUP(TEXT(Tabla1[[#This Row],[Socio comercial]],"00000000"),'[1]Clientes PT'!$A:$G,7,0)</f>
        <v>Zona 2</v>
      </c>
      <c r="B304" t="str">
        <f>+VLOOKUP(TEXT(Tabla1[[#This Row],[Socio comercial]],"00000000"),'[1]Clientes PT'!$A:$G,6,0)</f>
        <v>Francisco Cavaco (STIHL)</v>
      </c>
      <c r="C304" t="str">
        <f>+VLOOKUP(TEXT(Tabla1[[#This Row],[Socio comercial]],"00000000"),'[1]Clientes PT'!$A:$E,4,0)</f>
        <v>PT/75</v>
      </c>
      <c r="D304" t="str">
        <f>+VLOOKUP(TEXT(Tabla1[[#This Row],[Socio comercial]],"00000000"),'[1]Clientes PT'!$A:$E,5,0)</f>
        <v>Évora</v>
      </c>
      <c r="E304" s="1">
        <v>46750120</v>
      </c>
      <c r="F304" s="1" t="s">
        <v>584</v>
      </c>
      <c r="G304" s="1">
        <v>209311006</v>
      </c>
      <c r="H304" s="1">
        <v>69</v>
      </c>
      <c r="I304" s="2">
        <v>12.67</v>
      </c>
      <c r="J304" s="1" t="s">
        <v>40</v>
      </c>
      <c r="K304" s="2">
        <v>15000</v>
      </c>
      <c r="L304" s="1" t="s">
        <v>40</v>
      </c>
      <c r="M304" s="1" t="s">
        <v>41</v>
      </c>
      <c r="N304" s="2">
        <v>5466.01</v>
      </c>
      <c r="O304" s="2">
        <v>723.97</v>
      </c>
      <c r="P304" s="1" t="s">
        <v>39</v>
      </c>
      <c r="Q304" s="2">
        <v>5865.82</v>
      </c>
      <c r="R304" s="3">
        <v>39.1</v>
      </c>
      <c r="S304" s="1" t="s">
        <v>585</v>
      </c>
      <c r="T304" s="1"/>
      <c r="U304" s="1"/>
      <c r="V304" s="1" t="b">
        <v>0</v>
      </c>
      <c r="W304" s="1" t="b">
        <v>0</v>
      </c>
      <c r="X304" s="1" t="b">
        <v>0</v>
      </c>
      <c r="Y304" s="1" t="b">
        <v>1</v>
      </c>
      <c r="Z304" s="1" t="b">
        <v>0</v>
      </c>
      <c r="AA304" s="1"/>
      <c r="AB304" s="2">
        <v>4798.2700000000004</v>
      </c>
      <c r="AC304" s="2">
        <v>737.37</v>
      </c>
      <c r="AD304" s="2">
        <v>0</v>
      </c>
      <c r="AE304" s="2">
        <v>-69.63</v>
      </c>
      <c r="AF304" s="1">
        <v>0</v>
      </c>
      <c r="AG304" s="1"/>
      <c r="AH304" s="1" t="s">
        <v>55</v>
      </c>
      <c r="AI304" s="1">
        <v>1</v>
      </c>
      <c r="AJ304" s="1"/>
      <c r="AK304" s="2">
        <v>0</v>
      </c>
      <c r="AL304" s="2">
        <v>0</v>
      </c>
    </row>
    <row r="305" spans="1:38" x14ac:dyDescent="0.2">
      <c r="A305" t="str">
        <f>+VLOOKUP(TEXT(Tabla1[[#This Row],[Socio comercial]],"00000000"),'[1]Clientes PT'!$A:$G,7,0)</f>
        <v>Zona 2</v>
      </c>
      <c r="B305" t="str">
        <f>+VLOOKUP(TEXT(Tabla1[[#This Row],[Socio comercial]],"00000000"),'[1]Clientes PT'!$A:$G,6,0)</f>
        <v>Francisco Cavaco (STIHL)</v>
      </c>
      <c r="C305" t="str">
        <f>+VLOOKUP(TEXT(Tabla1[[#This Row],[Socio comercial]],"00000000"),'[1]Clientes PT'!$A:$E,4,0)</f>
        <v>PT/76</v>
      </c>
      <c r="D305" t="str">
        <f>+VLOOKUP(TEXT(Tabla1[[#This Row],[Socio comercial]],"00000000"),'[1]Clientes PT'!$A:$E,5,0)</f>
        <v>Beja</v>
      </c>
      <c r="E305" s="1">
        <v>46760170</v>
      </c>
      <c r="F305" s="1" t="s">
        <v>586</v>
      </c>
      <c r="G305" s="1">
        <v>209305412</v>
      </c>
      <c r="H305" s="1">
        <v>100</v>
      </c>
      <c r="I305" s="2">
        <v>10831.04</v>
      </c>
      <c r="J305" s="1" t="s">
        <v>40</v>
      </c>
      <c r="K305" s="2">
        <v>41000</v>
      </c>
      <c r="L305" s="1" t="s">
        <v>40</v>
      </c>
      <c r="M305" s="1" t="s">
        <v>41</v>
      </c>
      <c r="N305" s="2">
        <v>51690.94</v>
      </c>
      <c r="O305" s="2">
        <v>8813.75</v>
      </c>
      <c r="P305" s="1" t="s">
        <v>39</v>
      </c>
      <c r="Q305" s="2">
        <v>52521.09</v>
      </c>
      <c r="R305" s="3">
        <v>128.1</v>
      </c>
      <c r="S305" s="1" t="s">
        <v>587</v>
      </c>
      <c r="T305" s="1">
        <v>2</v>
      </c>
      <c r="U305" s="1" t="s">
        <v>57</v>
      </c>
      <c r="V305" s="1" t="b">
        <v>1</v>
      </c>
      <c r="W305" s="1" t="b">
        <v>0</v>
      </c>
      <c r="X305" s="1" t="b">
        <v>0</v>
      </c>
      <c r="Y305" s="1" t="b">
        <v>1</v>
      </c>
      <c r="Z305" s="1" t="b">
        <v>0</v>
      </c>
      <c r="AA305" s="1" t="s">
        <v>58</v>
      </c>
      <c r="AB305" s="2">
        <v>18647.84</v>
      </c>
      <c r="AC305" s="2">
        <v>12286.72</v>
      </c>
      <c r="AD305" s="2">
        <v>17029.7</v>
      </c>
      <c r="AE305" s="2">
        <v>3726.68</v>
      </c>
      <c r="AF305" s="1">
        <v>1</v>
      </c>
      <c r="AG305" s="1"/>
      <c r="AH305" s="1" t="s">
        <v>55</v>
      </c>
      <c r="AI305" s="1">
        <v>1</v>
      </c>
      <c r="AJ305" s="1"/>
      <c r="AK305" s="2">
        <v>0</v>
      </c>
      <c r="AL305" s="2">
        <v>0</v>
      </c>
    </row>
    <row r="306" spans="1:38" x14ac:dyDescent="0.2">
      <c r="A306" t="str">
        <f>+VLOOKUP(TEXT(Tabla1[[#This Row],[Socio comercial]],"00000000"),'[1]Clientes PT'!$A:$G,7,0)</f>
        <v>Zona 2</v>
      </c>
      <c r="B306" t="str">
        <f>+VLOOKUP(TEXT(Tabla1[[#This Row],[Socio comercial]],"00000000"),'[1]Clientes PT'!$A:$G,6,0)</f>
        <v>Francisco Cavaco (STIHL)</v>
      </c>
      <c r="C306" t="str">
        <f>+VLOOKUP(TEXT(Tabla1[[#This Row],[Socio comercial]],"00000000"),'[1]Clientes PT'!$A:$E,4,0)</f>
        <v>PT/76</v>
      </c>
      <c r="D306" t="str">
        <f>+VLOOKUP(TEXT(Tabla1[[#This Row],[Socio comercial]],"00000000"),'[1]Clientes PT'!$A:$E,5,0)</f>
        <v>Beja</v>
      </c>
      <c r="E306" s="1">
        <v>46760200</v>
      </c>
      <c r="F306" s="1" t="s">
        <v>588</v>
      </c>
      <c r="G306" s="1">
        <v>209234658</v>
      </c>
      <c r="H306" s="1" t="s">
        <v>589</v>
      </c>
      <c r="I306" s="2">
        <v>4704.71</v>
      </c>
      <c r="J306" s="1" t="s">
        <v>40</v>
      </c>
      <c r="K306" s="2">
        <v>51000</v>
      </c>
      <c r="L306" s="1" t="s">
        <v>40</v>
      </c>
      <c r="M306" s="1" t="s">
        <v>41</v>
      </c>
      <c r="N306" s="2">
        <v>52093.279999999999</v>
      </c>
      <c r="O306" s="2">
        <v>6715.02</v>
      </c>
      <c r="P306" s="1" t="s">
        <v>39</v>
      </c>
      <c r="Q306" s="2">
        <v>58601.16</v>
      </c>
      <c r="R306" s="3">
        <v>114.9</v>
      </c>
      <c r="S306" s="1" t="s">
        <v>590</v>
      </c>
      <c r="T306" s="1">
        <v>2</v>
      </c>
      <c r="U306" s="1" t="s">
        <v>53</v>
      </c>
      <c r="V306" s="1" t="b">
        <v>1</v>
      </c>
      <c r="W306" s="1" t="b">
        <v>0</v>
      </c>
      <c r="X306" s="1" t="b">
        <v>0</v>
      </c>
      <c r="Y306" s="1" t="b">
        <v>1</v>
      </c>
      <c r="Z306" s="1" t="b">
        <v>0</v>
      </c>
      <c r="AA306" s="1" t="s">
        <v>54</v>
      </c>
      <c r="AB306" s="2">
        <v>42526.18</v>
      </c>
      <c r="AC306" s="2">
        <v>3868.27</v>
      </c>
      <c r="AD306" s="2">
        <v>931.42</v>
      </c>
      <c r="AE306" s="2">
        <v>4767.41</v>
      </c>
      <c r="AF306" s="1">
        <v>2</v>
      </c>
      <c r="AG306" s="1"/>
      <c r="AH306" s="1" t="s">
        <v>55</v>
      </c>
      <c r="AI306" s="1">
        <v>1</v>
      </c>
      <c r="AJ306" s="1"/>
      <c r="AK306" s="2">
        <v>4379.8999999999996</v>
      </c>
      <c r="AL306" s="2">
        <v>0</v>
      </c>
    </row>
    <row r="307" spans="1:38" x14ac:dyDescent="0.2">
      <c r="A307" t="str">
        <f>+VLOOKUP(TEXT(Tabla1[[#This Row],[Socio comercial]],"00000000"),'[1]Clientes PT'!$A:$G,7,0)</f>
        <v>Zona 2</v>
      </c>
      <c r="B307" t="str">
        <f>+VLOOKUP(TEXT(Tabla1[[#This Row],[Socio comercial]],"00000000"),'[1]Clientes PT'!$A:$G,6,0)</f>
        <v>Francisco Cavaco (STIHL)</v>
      </c>
      <c r="C307" t="str">
        <f>+VLOOKUP(TEXT(Tabla1[[#This Row],[Socio comercial]],"00000000"),'[1]Clientes PT'!$A:$E,4,0)</f>
        <v>PT/76</v>
      </c>
      <c r="D307" t="str">
        <f>+VLOOKUP(TEXT(Tabla1[[#This Row],[Socio comercial]],"00000000"),'[1]Clientes PT'!$A:$E,5,0)</f>
        <v>Beja</v>
      </c>
      <c r="E307" s="1">
        <v>46760220</v>
      </c>
      <c r="F307" s="1" t="s">
        <v>591</v>
      </c>
      <c r="G307" s="1">
        <v>209100433</v>
      </c>
      <c r="H307" s="1" t="s">
        <v>592</v>
      </c>
      <c r="I307" s="2">
        <v>277.93</v>
      </c>
      <c r="J307" s="1" t="s">
        <v>40</v>
      </c>
      <c r="K307" s="2">
        <v>126000</v>
      </c>
      <c r="L307" s="1" t="s">
        <v>40</v>
      </c>
      <c r="M307" s="1" t="s">
        <v>41</v>
      </c>
      <c r="N307" s="2">
        <v>169513.69</v>
      </c>
      <c r="O307" s="2">
        <v>136591.03</v>
      </c>
      <c r="P307" s="1" t="s">
        <v>39</v>
      </c>
      <c r="Q307" s="2">
        <v>301153.23</v>
      </c>
      <c r="R307" s="3">
        <v>239</v>
      </c>
      <c r="S307" s="1" t="s">
        <v>593</v>
      </c>
      <c r="T307" s="1">
        <v>2</v>
      </c>
      <c r="U307" s="1"/>
      <c r="V307" s="1" t="b">
        <v>1</v>
      </c>
      <c r="W307" s="1" t="b">
        <v>0</v>
      </c>
      <c r="X307" s="1" t="b">
        <v>0</v>
      </c>
      <c r="Y307" s="1" t="b">
        <v>1</v>
      </c>
      <c r="Z307" s="1" t="b">
        <v>0</v>
      </c>
      <c r="AA307" s="1"/>
      <c r="AB307" s="2">
        <v>31574.67</v>
      </c>
      <c r="AC307" s="2">
        <v>40259.08</v>
      </c>
      <c r="AD307" s="2">
        <v>38019.35</v>
      </c>
      <c r="AE307" s="2">
        <v>59660.59</v>
      </c>
      <c r="AF307" s="1">
        <v>2</v>
      </c>
      <c r="AG307" s="1"/>
      <c r="AH307" s="1" t="s">
        <v>55</v>
      </c>
      <c r="AI307" s="1">
        <v>1</v>
      </c>
      <c r="AJ307" s="1"/>
      <c r="AK307" s="2">
        <v>231.35</v>
      </c>
      <c r="AL307" s="2">
        <v>0</v>
      </c>
    </row>
    <row r="308" spans="1:38" x14ac:dyDescent="0.2">
      <c r="A308" t="str">
        <f>+VLOOKUP(TEXT(Tabla1[[#This Row],[Socio comercial]],"00000000"),'[1]Clientes PT'!$A:$G,7,0)</f>
        <v>Zona 2</v>
      </c>
      <c r="B308" t="str">
        <f>+VLOOKUP(TEXT(Tabla1[[#This Row],[Socio comercial]],"00000000"),'[1]Clientes PT'!$A:$G,6,0)</f>
        <v>Francisco Cavaco (STIHL)</v>
      </c>
      <c r="C308" t="str">
        <f>+VLOOKUP(TEXT(Tabla1[[#This Row],[Socio comercial]],"00000000"),'[1]Clientes PT'!$A:$E,4,0)</f>
        <v>PT/76</v>
      </c>
      <c r="D308" t="str">
        <f>+VLOOKUP(TEXT(Tabla1[[#This Row],[Socio comercial]],"00000000"),'[1]Clientes PT'!$A:$E,5,0)</f>
        <v>Beja</v>
      </c>
      <c r="E308" s="1">
        <v>46760220</v>
      </c>
      <c r="F308" s="1" t="s">
        <v>591</v>
      </c>
      <c r="G308" s="1">
        <v>209127451</v>
      </c>
      <c r="H308" s="1" t="s">
        <v>594</v>
      </c>
      <c r="I308" s="2">
        <v>16.48</v>
      </c>
      <c r="J308" s="1" t="s">
        <v>40</v>
      </c>
      <c r="K308" s="2">
        <v>126000</v>
      </c>
      <c r="L308" s="1" t="s">
        <v>40</v>
      </c>
      <c r="M308" s="1" t="s">
        <v>41</v>
      </c>
      <c r="N308" s="2">
        <v>169513.69</v>
      </c>
      <c r="O308" s="2">
        <v>136591.03</v>
      </c>
      <c r="P308" s="1" t="s">
        <v>39</v>
      </c>
      <c r="Q308" s="2">
        <v>301153.23</v>
      </c>
      <c r="R308" s="3">
        <v>239</v>
      </c>
      <c r="S308" s="1" t="s">
        <v>595</v>
      </c>
      <c r="T308" s="1">
        <v>2</v>
      </c>
      <c r="U308" s="1"/>
      <c r="V308" s="1" t="b">
        <v>1</v>
      </c>
      <c r="W308" s="1" t="b">
        <v>0</v>
      </c>
      <c r="X308" s="1" t="b">
        <v>0</v>
      </c>
      <c r="Y308" s="1" t="b">
        <v>1</v>
      </c>
      <c r="Z308" s="1" t="b">
        <v>0</v>
      </c>
      <c r="AA308" s="1"/>
      <c r="AB308" s="2">
        <v>31574.67</v>
      </c>
      <c r="AC308" s="2">
        <v>40259.08</v>
      </c>
      <c r="AD308" s="2">
        <v>38019.35</v>
      </c>
      <c r="AE308" s="2">
        <v>59660.59</v>
      </c>
      <c r="AF308" s="1">
        <v>2</v>
      </c>
      <c r="AG308" s="1"/>
      <c r="AH308" s="1" t="s">
        <v>55</v>
      </c>
      <c r="AI308" s="1">
        <v>1</v>
      </c>
      <c r="AJ308" s="1"/>
      <c r="AK308" s="2">
        <v>231.35</v>
      </c>
      <c r="AL308" s="2">
        <v>0</v>
      </c>
    </row>
    <row r="309" spans="1:38" x14ac:dyDescent="0.2">
      <c r="A309" t="str">
        <f>+VLOOKUP(TEXT(Tabla1[[#This Row],[Socio comercial]],"00000000"),'[1]Clientes PT'!$A:$G,7,0)</f>
        <v>Zona 2</v>
      </c>
      <c r="B309" t="str">
        <f>+VLOOKUP(TEXT(Tabla1[[#This Row],[Socio comercial]],"00000000"),'[1]Clientes PT'!$A:$G,6,0)</f>
        <v>Francisco Cavaco (STIHL)</v>
      </c>
      <c r="C309" t="str">
        <f>+VLOOKUP(TEXT(Tabla1[[#This Row],[Socio comercial]],"00000000"),'[1]Clientes PT'!$A:$E,4,0)</f>
        <v>PT/76</v>
      </c>
      <c r="D309" t="str">
        <f>+VLOOKUP(TEXT(Tabla1[[#This Row],[Socio comercial]],"00000000"),'[1]Clientes PT'!$A:$E,5,0)</f>
        <v>Beja</v>
      </c>
      <c r="E309" s="1">
        <v>46760220</v>
      </c>
      <c r="F309" s="1" t="s">
        <v>591</v>
      </c>
      <c r="G309" s="1">
        <v>209313093</v>
      </c>
      <c r="H309" s="12">
        <v>45901</v>
      </c>
      <c r="I309" s="2">
        <v>4485.5200000000004</v>
      </c>
      <c r="J309" s="1" t="s">
        <v>40</v>
      </c>
      <c r="K309" s="2">
        <v>126000</v>
      </c>
      <c r="L309" s="1" t="s">
        <v>40</v>
      </c>
      <c r="M309" s="1" t="s">
        <v>41</v>
      </c>
      <c r="N309" s="2">
        <v>169513.69</v>
      </c>
      <c r="O309" s="2">
        <v>136591.03</v>
      </c>
      <c r="P309" s="1" t="s">
        <v>39</v>
      </c>
      <c r="Q309" s="2">
        <v>301153.23</v>
      </c>
      <c r="R309" s="3">
        <v>239</v>
      </c>
      <c r="S309" s="1" t="s">
        <v>596</v>
      </c>
      <c r="T309" s="1">
        <v>2</v>
      </c>
      <c r="U309" s="1" t="s">
        <v>57</v>
      </c>
      <c r="V309" s="1" t="b">
        <v>1</v>
      </c>
      <c r="W309" s="1" t="b">
        <v>0</v>
      </c>
      <c r="X309" s="1" t="b">
        <v>0</v>
      </c>
      <c r="Y309" s="1" t="b">
        <v>1</v>
      </c>
      <c r="Z309" s="1" t="b">
        <v>0</v>
      </c>
      <c r="AA309" s="1" t="s">
        <v>58</v>
      </c>
      <c r="AB309" s="2">
        <v>31574.67</v>
      </c>
      <c r="AC309" s="2">
        <v>40259.08</v>
      </c>
      <c r="AD309" s="2">
        <v>38019.35</v>
      </c>
      <c r="AE309" s="2">
        <v>59660.59</v>
      </c>
      <c r="AF309" s="1">
        <v>2</v>
      </c>
      <c r="AG309" s="1"/>
      <c r="AH309" s="1" t="s">
        <v>55</v>
      </c>
      <c r="AI309" s="1">
        <v>1</v>
      </c>
      <c r="AJ309" s="1"/>
      <c r="AK309" s="2">
        <v>231.35</v>
      </c>
      <c r="AL309" s="2">
        <v>0</v>
      </c>
    </row>
    <row r="310" spans="1:38" x14ac:dyDescent="0.2">
      <c r="A310" t="str">
        <f>+VLOOKUP(TEXT(Tabla1[[#This Row],[Socio comercial]],"00000000"),'[1]Clientes PT'!$A:$G,7,0)</f>
        <v>Zona 2</v>
      </c>
      <c r="B310" t="str">
        <f>+VLOOKUP(TEXT(Tabla1[[#This Row],[Socio comercial]],"00000000"),'[1]Clientes PT'!$A:$G,6,0)</f>
        <v>Francisco Cavaco (STIHL)</v>
      </c>
      <c r="C310" t="str">
        <f>+VLOOKUP(TEXT(Tabla1[[#This Row],[Socio comercial]],"00000000"),'[1]Clientes PT'!$A:$E,4,0)</f>
        <v>PT/76</v>
      </c>
      <c r="D310" t="str">
        <f>+VLOOKUP(TEXT(Tabla1[[#This Row],[Socio comercial]],"00000000"),'[1]Clientes PT'!$A:$E,5,0)</f>
        <v>Beja</v>
      </c>
      <c r="E310" s="1">
        <v>46760230</v>
      </c>
      <c r="F310" s="1" t="s">
        <v>597</v>
      </c>
      <c r="G310" s="1">
        <v>209156546</v>
      </c>
      <c r="H310" s="1" t="s">
        <v>598</v>
      </c>
      <c r="I310" s="2">
        <v>1134.52</v>
      </c>
      <c r="J310" s="1" t="s">
        <v>40</v>
      </c>
      <c r="K310" s="2">
        <v>95000</v>
      </c>
      <c r="L310" s="1" t="s">
        <v>40</v>
      </c>
      <c r="M310" s="1" t="s">
        <v>41</v>
      </c>
      <c r="N310" s="2">
        <v>26900.03</v>
      </c>
      <c r="O310" s="2">
        <v>52712.49</v>
      </c>
      <c r="P310" s="1" t="s">
        <v>39</v>
      </c>
      <c r="Q310" s="2">
        <v>62855.43</v>
      </c>
      <c r="R310" s="3">
        <v>66.2</v>
      </c>
      <c r="S310" s="1" t="s">
        <v>599</v>
      </c>
      <c r="T310" s="1">
        <v>2</v>
      </c>
      <c r="U310" s="1"/>
      <c r="V310" s="1" t="b">
        <v>0</v>
      </c>
      <c r="W310" s="1" t="b">
        <v>0</v>
      </c>
      <c r="X310" s="1" t="b">
        <v>0</v>
      </c>
      <c r="Y310" s="1" t="b">
        <v>1</v>
      </c>
      <c r="Z310" s="1" t="b">
        <v>0</v>
      </c>
      <c r="AA310" s="1"/>
      <c r="AB310" s="2">
        <v>30246.21</v>
      </c>
      <c r="AC310" s="2">
        <v>-3861.82</v>
      </c>
      <c r="AD310" s="2">
        <v>-155.06</v>
      </c>
      <c r="AE310" s="2">
        <v>670.7</v>
      </c>
      <c r="AF310" s="1">
        <v>1</v>
      </c>
      <c r="AG310" s="1"/>
      <c r="AH310" s="1" t="s">
        <v>55</v>
      </c>
      <c r="AI310" s="1">
        <v>1</v>
      </c>
      <c r="AJ310" s="1"/>
      <c r="AK310" s="2">
        <v>222.57</v>
      </c>
      <c r="AL310" s="2">
        <v>0</v>
      </c>
    </row>
    <row r="311" spans="1:38" x14ac:dyDescent="0.2">
      <c r="A311" t="str">
        <f>+VLOOKUP(TEXT(Tabla1[[#This Row],[Socio comercial]],"00000000"),'[1]Clientes PT'!$A:$G,7,0)</f>
        <v>Zona 2</v>
      </c>
      <c r="B311" t="str">
        <f>+VLOOKUP(TEXT(Tabla1[[#This Row],[Socio comercial]],"00000000"),'[1]Clientes PT'!$A:$G,6,0)</f>
        <v>Francisco Cavaco (STIHL)</v>
      </c>
      <c r="C311" t="str">
        <f>+VLOOKUP(TEXT(Tabla1[[#This Row],[Socio comercial]],"00000000"),'[1]Clientes PT'!$A:$E,4,0)</f>
        <v>PT/76</v>
      </c>
      <c r="D311" t="str">
        <f>+VLOOKUP(TEXT(Tabla1[[#This Row],[Socio comercial]],"00000000"),'[1]Clientes PT'!$A:$E,5,0)</f>
        <v>Beja</v>
      </c>
      <c r="E311" s="1">
        <v>46760230</v>
      </c>
      <c r="F311" s="1" t="s">
        <v>597</v>
      </c>
      <c r="G311" s="1">
        <v>209224597</v>
      </c>
      <c r="H311" s="1" t="s">
        <v>600</v>
      </c>
      <c r="I311" s="2">
        <v>39.880000000000003</v>
      </c>
      <c r="J311" s="1" t="s">
        <v>40</v>
      </c>
      <c r="K311" s="2">
        <v>95000</v>
      </c>
      <c r="L311" s="1" t="s">
        <v>40</v>
      </c>
      <c r="M311" s="1" t="s">
        <v>41</v>
      </c>
      <c r="N311" s="2">
        <v>26900.03</v>
      </c>
      <c r="O311" s="2">
        <v>52712.49</v>
      </c>
      <c r="P311" s="1" t="s">
        <v>39</v>
      </c>
      <c r="Q311" s="2">
        <v>62855.43</v>
      </c>
      <c r="R311" s="3">
        <v>66.2</v>
      </c>
      <c r="S311" s="1" t="s">
        <v>601</v>
      </c>
      <c r="T311" s="1">
        <v>2</v>
      </c>
      <c r="U311" s="1"/>
      <c r="V311" s="1" t="b">
        <v>0</v>
      </c>
      <c r="W311" s="1" t="b">
        <v>0</v>
      </c>
      <c r="X311" s="1" t="b">
        <v>0</v>
      </c>
      <c r="Y311" s="1" t="b">
        <v>1</v>
      </c>
      <c r="Z311" s="1" t="b">
        <v>0</v>
      </c>
      <c r="AA311" s="1"/>
      <c r="AB311" s="2">
        <v>30246.21</v>
      </c>
      <c r="AC311" s="2">
        <v>-3861.82</v>
      </c>
      <c r="AD311" s="2">
        <v>-155.06</v>
      </c>
      <c r="AE311" s="2">
        <v>670.7</v>
      </c>
      <c r="AF311" s="1">
        <v>1</v>
      </c>
      <c r="AG311" s="1"/>
      <c r="AH311" s="1" t="s">
        <v>55</v>
      </c>
      <c r="AI311" s="1">
        <v>1</v>
      </c>
      <c r="AJ311" s="1"/>
      <c r="AK311" s="2">
        <v>222.57</v>
      </c>
      <c r="AL311" s="2">
        <v>0</v>
      </c>
    </row>
    <row r="312" spans="1:38" x14ac:dyDescent="0.2">
      <c r="A312" t="str">
        <f>+VLOOKUP(TEXT(Tabla1[[#This Row],[Socio comercial]],"00000000"),'[1]Clientes PT'!$A:$G,7,0)</f>
        <v>Zona 2</v>
      </c>
      <c r="B312" t="str">
        <f>+VLOOKUP(TEXT(Tabla1[[#This Row],[Socio comercial]],"00000000"),'[1]Clientes PT'!$A:$G,6,0)</f>
        <v>Francisco Cavaco (STIHL)</v>
      </c>
      <c r="C312" t="str">
        <f>+VLOOKUP(TEXT(Tabla1[[#This Row],[Socio comercial]],"00000000"),'[1]Clientes PT'!$A:$E,4,0)</f>
        <v>PT/76</v>
      </c>
      <c r="D312" t="str">
        <f>+VLOOKUP(TEXT(Tabla1[[#This Row],[Socio comercial]],"00000000"),'[1]Clientes PT'!$A:$E,5,0)</f>
        <v>Beja</v>
      </c>
      <c r="E312" s="1">
        <v>46760230</v>
      </c>
      <c r="F312" s="1" t="s">
        <v>597</v>
      </c>
      <c r="G312" s="1">
        <v>209318203</v>
      </c>
      <c r="H312" s="1" t="s">
        <v>602</v>
      </c>
      <c r="I312" s="2">
        <v>931.18</v>
      </c>
      <c r="J312" s="1" t="s">
        <v>40</v>
      </c>
      <c r="K312" s="2">
        <v>95000</v>
      </c>
      <c r="L312" s="1" t="s">
        <v>40</v>
      </c>
      <c r="M312" s="1" t="s">
        <v>41</v>
      </c>
      <c r="N312" s="2">
        <v>26900.03</v>
      </c>
      <c r="O312" s="2">
        <v>52712.49</v>
      </c>
      <c r="P312" s="1" t="s">
        <v>39</v>
      </c>
      <c r="Q312" s="2">
        <v>62855.43</v>
      </c>
      <c r="R312" s="3">
        <v>66.2</v>
      </c>
      <c r="S312" s="1" t="s">
        <v>603</v>
      </c>
      <c r="T312" s="1">
        <v>2</v>
      </c>
      <c r="U312" s="1" t="s">
        <v>57</v>
      </c>
      <c r="V312" s="1" t="b">
        <v>0</v>
      </c>
      <c r="W312" s="1" t="b">
        <v>0</v>
      </c>
      <c r="X312" s="1" t="b">
        <v>0</v>
      </c>
      <c r="Y312" s="1" t="b">
        <v>1</v>
      </c>
      <c r="Z312" s="1" t="b">
        <v>0</v>
      </c>
      <c r="AA312" s="1" t="s">
        <v>58</v>
      </c>
      <c r="AB312" s="2">
        <v>30246.21</v>
      </c>
      <c r="AC312" s="2">
        <v>-3861.82</v>
      </c>
      <c r="AD312" s="2">
        <v>-155.06</v>
      </c>
      <c r="AE312" s="2">
        <v>670.7</v>
      </c>
      <c r="AF312" s="1">
        <v>1</v>
      </c>
      <c r="AG312" s="1"/>
      <c r="AH312" s="1" t="s">
        <v>55</v>
      </c>
      <c r="AI312" s="1">
        <v>1</v>
      </c>
      <c r="AJ312" s="1"/>
      <c r="AK312" s="2">
        <v>222.57</v>
      </c>
      <c r="AL312" s="2">
        <v>0</v>
      </c>
    </row>
    <row r="313" spans="1:38" x14ac:dyDescent="0.2">
      <c r="A313" t="str">
        <f>+VLOOKUP(TEXT(Tabla1[[#This Row],[Socio comercial]],"00000000"),'[1]Clientes PT'!$A:$G,7,0)</f>
        <v>Zona 2</v>
      </c>
      <c r="B313" t="str">
        <f>+VLOOKUP(TEXT(Tabla1[[#This Row],[Socio comercial]],"00000000"),'[1]Clientes PT'!$A:$G,6,0)</f>
        <v>Francisco Cavaco (STIHL)</v>
      </c>
      <c r="C313" t="str">
        <f>+VLOOKUP(TEXT(Tabla1[[#This Row],[Socio comercial]],"00000000"),'[1]Clientes PT'!$A:$E,4,0)</f>
        <v>PT/76</v>
      </c>
      <c r="D313" t="str">
        <f>+VLOOKUP(TEXT(Tabla1[[#This Row],[Socio comercial]],"00000000"),'[1]Clientes PT'!$A:$E,5,0)</f>
        <v>Beja</v>
      </c>
      <c r="E313" s="1">
        <v>46760230</v>
      </c>
      <c r="F313" s="1" t="s">
        <v>597</v>
      </c>
      <c r="G313" s="1">
        <v>209201999</v>
      </c>
      <c r="H313" s="1" t="s">
        <v>604</v>
      </c>
      <c r="I313" s="2">
        <v>1942.34</v>
      </c>
      <c r="J313" s="1" t="s">
        <v>40</v>
      </c>
      <c r="K313" s="2">
        <v>95000</v>
      </c>
      <c r="L313" s="1" t="s">
        <v>40</v>
      </c>
      <c r="M313" s="1" t="s">
        <v>41</v>
      </c>
      <c r="N313" s="2">
        <v>26900.03</v>
      </c>
      <c r="O313" s="2">
        <v>52712.49</v>
      </c>
      <c r="P313" s="1" t="s">
        <v>39</v>
      </c>
      <c r="Q313" s="2">
        <v>62855.43</v>
      </c>
      <c r="R313" s="3">
        <v>66.2</v>
      </c>
      <c r="S313" s="1" t="s">
        <v>605</v>
      </c>
      <c r="T313" s="1">
        <v>2</v>
      </c>
      <c r="U313" s="1" t="s">
        <v>57</v>
      </c>
      <c r="V313" s="1" t="b">
        <v>0</v>
      </c>
      <c r="W313" s="1" t="b">
        <v>0</v>
      </c>
      <c r="X313" s="1" t="b">
        <v>0</v>
      </c>
      <c r="Y313" s="1" t="b">
        <v>1</v>
      </c>
      <c r="Z313" s="1" t="b">
        <v>0</v>
      </c>
      <c r="AA313" s="1" t="s">
        <v>58</v>
      </c>
      <c r="AB313" s="2">
        <v>30246.21</v>
      </c>
      <c r="AC313" s="2">
        <v>-3861.82</v>
      </c>
      <c r="AD313" s="2">
        <v>-155.06</v>
      </c>
      <c r="AE313" s="2">
        <v>670.7</v>
      </c>
      <c r="AF313" s="1">
        <v>1</v>
      </c>
      <c r="AG313" s="1"/>
      <c r="AH313" s="1" t="s">
        <v>55</v>
      </c>
      <c r="AI313" s="1">
        <v>1</v>
      </c>
      <c r="AJ313" s="1"/>
      <c r="AK313" s="2">
        <v>222.57</v>
      </c>
      <c r="AL313" s="2">
        <v>0</v>
      </c>
    </row>
    <row r="314" spans="1:38" x14ac:dyDescent="0.2">
      <c r="A314" t="str">
        <f>+VLOOKUP(TEXT(Tabla1[[#This Row],[Socio comercial]],"00000000"),'[1]Clientes PT'!$A:$G,7,0)</f>
        <v>Zona 2</v>
      </c>
      <c r="B314" t="str">
        <f>+VLOOKUP(TEXT(Tabla1[[#This Row],[Socio comercial]],"00000000"),'[1]Clientes PT'!$A:$G,6,0)</f>
        <v>Francisco Cavaco (STIHL)</v>
      </c>
      <c r="C314" t="str">
        <f>+VLOOKUP(TEXT(Tabla1[[#This Row],[Socio comercial]],"00000000"),'[1]Clientes PT'!$A:$E,4,0)</f>
        <v>PT/76</v>
      </c>
      <c r="D314" t="str">
        <f>+VLOOKUP(TEXT(Tabla1[[#This Row],[Socio comercial]],"00000000"),'[1]Clientes PT'!$A:$E,5,0)</f>
        <v>Beja</v>
      </c>
      <c r="E314" s="1">
        <v>46760230</v>
      </c>
      <c r="F314" s="1" t="s">
        <v>597</v>
      </c>
      <c r="G314" s="1">
        <v>209266104</v>
      </c>
      <c r="H314" s="1" t="s">
        <v>606</v>
      </c>
      <c r="I314" s="2">
        <v>1585.16</v>
      </c>
      <c r="J314" s="1" t="s">
        <v>40</v>
      </c>
      <c r="K314" s="2">
        <v>95000</v>
      </c>
      <c r="L314" s="1" t="s">
        <v>40</v>
      </c>
      <c r="M314" s="1" t="s">
        <v>41</v>
      </c>
      <c r="N314" s="2">
        <v>26900.03</v>
      </c>
      <c r="O314" s="2">
        <v>52712.49</v>
      </c>
      <c r="P314" s="1" t="s">
        <v>39</v>
      </c>
      <c r="Q314" s="2">
        <v>62855.43</v>
      </c>
      <c r="R314" s="3">
        <v>66.2</v>
      </c>
      <c r="S314" s="1" t="s">
        <v>607</v>
      </c>
      <c r="T314" s="1">
        <v>2</v>
      </c>
      <c r="U314" s="1" t="s">
        <v>57</v>
      </c>
      <c r="V314" s="1" t="b">
        <v>0</v>
      </c>
      <c r="W314" s="1" t="b">
        <v>0</v>
      </c>
      <c r="X314" s="1" t="b">
        <v>0</v>
      </c>
      <c r="Y314" s="1" t="b">
        <v>1</v>
      </c>
      <c r="Z314" s="1" t="b">
        <v>0</v>
      </c>
      <c r="AA314" s="1" t="s">
        <v>58</v>
      </c>
      <c r="AB314" s="2">
        <v>30246.21</v>
      </c>
      <c r="AC314" s="2">
        <v>-3861.82</v>
      </c>
      <c r="AD314" s="2">
        <v>-155.06</v>
      </c>
      <c r="AE314" s="2">
        <v>670.7</v>
      </c>
      <c r="AF314" s="1">
        <v>1</v>
      </c>
      <c r="AG314" s="1"/>
      <c r="AH314" s="1" t="s">
        <v>55</v>
      </c>
      <c r="AI314" s="1">
        <v>1</v>
      </c>
      <c r="AJ314" s="1"/>
      <c r="AK314" s="2">
        <v>222.57</v>
      </c>
      <c r="AL314" s="2">
        <v>0</v>
      </c>
    </row>
    <row r="315" spans="1:38" x14ac:dyDescent="0.2">
      <c r="A315" t="str">
        <f>+VLOOKUP(TEXT(Tabla1[[#This Row],[Socio comercial]],"00000000"),'[1]Clientes PT'!$A:$G,7,0)</f>
        <v>Zona 2</v>
      </c>
      <c r="B315" t="str">
        <f>+VLOOKUP(TEXT(Tabla1[[#This Row],[Socio comercial]],"00000000"),'[1]Clientes PT'!$A:$G,6,0)</f>
        <v>Francisco Cavaco (STIHL)</v>
      </c>
      <c r="C315" t="str">
        <f>+VLOOKUP(TEXT(Tabla1[[#This Row],[Socio comercial]],"00000000"),'[1]Clientes PT'!$A:$E,4,0)</f>
        <v>PT/76</v>
      </c>
      <c r="D315" t="str">
        <f>+VLOOKUP(TEXT(Tabla1[[#This Row],[Socio comercial]],"00000000"),'[1]Clientes PT'!$A:$E,5,0)</f>
        <v>Beja</v>
      </c>
      <c r="E315" s="1">
        <v>46760230</v>
      </c>
      <c r="F315" s="1" t="s">
        <v>597</v>
      </c>
      <c r="G315" s="1">
        <v>209297174</v>
      </c>
      <c r="H315" s="1" t="s">
        <v>608</v>
      </c>
      <c r="I315" s="2">
        <v>1666.97</v>
      </c>
      <c r="J315" s="1" t="s">
        <v>40</v>
      </c>
      <c r="K315" s="2">
        <v>95000</v>
      </c>
      <c r="L315" s="1" t="s">
        <v>40</v>
      </c>
      <c r="M315" s="1" t="s">
        <v>41</v>
      </c>
      <c r="N315" s="2">
        <v>26900.03</v>
      </c>
      <c r="O315" s="2">
        <v>52712.49</v>
      </c>
      <c r="P315" s="1" t="s">
        <v>39</v>
      </c>
      <c r="Q315" s="2">
        <v>62855.43</v>
      </c>
      <c r="R315" s="3">
        <v>66.2</v>
      </c>
      <c r="S315" s="1" t="s">
        <v>609</v>
      </c>
      <c r="T315" s="1">
        <v>2</v>
      </c>
      <c r="U315" s="1" t="s">
        <v>57</v>
      </c>
      <c r="V315" s="1" t="b">
        <v>0</v>
      </c>
      <c r="W315" s="1" t="b">
        <v>0</v>
      </c>
      <c r="X315" s="1" t="b">
        <v>0</v>
      </c>
      <c r="Y315" s="1" t="b">
        <v>1</v>
      </c>
      <c r="Z315" s="1" t="b">
        <v>0</v>
      </c>
      <c r="AA315" s="1" t="s">
        <v>58</v>
      </c>
      <c r="AB315" s="2">
        <v>30246.21</v>
      </c>
      <c r="AC315" s="2">
        <v>-3861.82</v>
      </c>
      <c r="AD315" s="2">
        <v>-155.06</v>
      </c>
      <c r="AE315" s="2">
        <v>670.7</v>
      </c>
      <c r="AF315" s="1">
        <v>1</v>
      </c>
      <c r="AG315" s="1"/>
      <c r="AH315" s="1" t="s">
        <v>55</v>
      </c>
      <c r="AI315" s="1">
        <v>1</v>
      </c>
      <c r="AJ315" s="1"/>
      <c r="AK315" s="2">
        <v>222.57</v>
      </c>
      <c r="AL315" s="2">
        <v>0</v>
      </c>
    </row>
    <row r="316" spans="1:38" x14ac:dyDescent="0.2">
      <c r="A316" t="str">
        <f>+VLOOKUP(TEXT(Tabla1[[#This Row],[Socio comercial]],"00000000"),'[1]Clientes PT'!$A:$G,7,0)</f>
        <v>Zona 2</v>
      </c>
      <c r="B316" t="str">
        <f>+VLOOKUP(TEXT(Tabla1[[#This Row],[Socio comercial]],"00000000"),'[1]Clientes PT'!$A:$G,6,0)</f>
        <v>Francisco Cavaco (STIHL)</v>
      </c>
      <c r="C316" t="str">
        <f>+VLOOKUP(TEXT(Tabla1[[#This Row],[Socio comercial]],"00000000"),'[1]Clientes PT'!$A:$E,4,0)</f>
        <v>PT/76</v>
      </c>
      <c r="D316" t="str">
        <f>+VLOOKUP(TEXT(Tabla1[[#This Row],[Socio comercial]],"00000000"),'[1]Clientes PT'!$A:$E,5,0)</f>
        <v>Beja</v>
      </c>
      <c r="E316" s="1">
        <v>46760270</v>
      </c>
      <c r="F316" s="1" t="s">
        <v>610</v>
      </c>
      <c r="G316" s="1">
        <v>209312716</v>
      </c>
      <c r="H316" s="1">
        <v>1</v>
      </c>
      <c r="I316" s="2">
        <v>1681.31</v>
      </c>
      <c r="J316" s="1" t="s">
        <v>40</v>
      </c>
      <c r="K316" s="2">
        <v>10000</v>
      </c>
      <c r="L316" s="1" t="s">
        <v>40</v>
      </c>
      <c r="M316" s="1" t="s">
        <v>41</v>
      </c>
      <c r="N316" s="2">
        <v>2169.4899999999998</v>
      </c>
      <c r="O316" s="2">
        <v>700.43</v>
      </c>
      <c r="P316" s="1" t="s">
        <v>39</v>
      </c>
      <c r="Q316" s="2">
        <v>2169.4899999999998</v>
      </c>
      <c r="R316" s="3">
        <v>21.7</v>
      </c>
      <c r="S316" s="1" t="s">
        <v>611</v>
      </c>
      <c r="T316" s="1"/>
      <c r="U316" s="1"/>
      <c r="V316" s="1" t="b">
        <v>0</v>
      </c>
      <c r="W316" s="1" t="b">
        <v>0</v>
      </c>
      <c r="X316" s="1" t="b">
        <v>0</v>
      </c>
      <c r="Y316" s="1" t="b">
        <v>1</v>
      </c>
      <c r="Z316" s="1" t="b">
        <v>0</v>
      </c>
      <c r="AA316" s="1"/>
      <c r="AB316" s="2">
        <v>2524.89</v>
      </c>
      <c r="AC316" s="2">
        <v>-102.81</v>
      </c>
      <c r="AD316" s="2">
        <v>-170.25</v>
      </c>
      <c r="AE316" s="2">
        <v>-82.34</v>
      </c>
      <c r="AF316" s="1">
        <v>0</v>
      </c>
      <c r="AG316" s="1"/>
      <c r="AH316" s="1" t="s">
        <v>55</v>
      </c>
      <c r="AI316" s="1">
        <v>1</v>
      </c>
      <c r="AJ316" s="1"/>
      <c r="AK316" s="2">
        <v>0</v>
      </c>
      <c r="AL316" s="2">
        <v>0</v>
      </c>
    </row>
    <row r="317" spans="1:38" x14ac:dyDescent="0.2">
      <c r="A317" t="str">
        <f>+VLOOKUP(TEXT(Tabla1[[#This Row],[Socio comercial]],"00000000"),'[1]Clientes PT'!$A:$G,7,0)</f>
        <v>Zona 2</v>
      </c>
      <c r="B317" t="str">
        <f>+VLOOKUP(TEXT(Tabla1[[#This Row],[Socio comercial]],"00000000"),'[1]Clientes PT'!$A:$G,6,0)</f>
        <v>Francisco Cavaco (STIHL)</v>
      </c>
      <c r="C317" t="str">
        <f>+VLOOKUP(TEXT(Tabla1[[#This Row],[Socio comercial]],"00000000"),'[1]Clientes PT'!$A:$E,4,0)</f>
        <v>PT/76</v>
      </c>
      <c r="D317" t="str">
        <f>+VLOOKUP(TEXT(Tabla1[[#This Row],[Socio comercial]],"00000000"),'[1]Clientes PT'!$A:$E,5,0)</f>
        <v>Beja</v>
      </c>
      <c r="E317" s="1">
        <v>46760270</v>
      </c>
      <c r="F317" s="1" t="s">
        <v>610</v>
      </c>
      <c r="G317" s="1">
        <v>209216876</v>
      </c>
      <c r="H317" s="1">
        <v>18</v>
      </c>
      <c r="I317" s="2">
        <v>894.05</v>
      </c>
      <c r="J317" s="1" t="s">
        <v>40</v>
      </c>
      <c r="K317" s="2">
        <v>10000</v>
      </c>
      <c r="L317" s="1" t="s">
        <v>40</v>
      </c>
      <c r="M317" s="1" t="s">
        <v>41</v>
      </c>
      <c r="N317" s="2">
        <v>2169.4899999999998</v>
      </c>
      <c r="O317" s="2">
        <v>700.43</v>
      </c>
      <c r="P317" s="1" t="s">
        <v>39</v>
      </c>
      <c r="Q317" s="2">
        <v>2169.4899999999998</v>
      </c>
      <c r="R317" s="3">
        <v>21.7</v>
      </c>
      <c r="S317" s="1" t="s">
        <v>612</v>
      </c>
      <c r="T317" s="1"/>
      <c r="U317" s="1" t="s">
        <v>57</v>
      </c>
      <c r="V317" s="1" t="b">
        <v>0</v>
      </c>
      <c r="W317" s="1" t="b">
        <v>0</v>
      </c>
      <c r="X317" s="1" t="b">
        <v>0</v>
      </c>
      <c r="Y317" s="1" t="b">
        <v>1</v>
      </c>
      <c r="Z317" s="1" t="b">
        <v>0</v>
      </c>
      <c r="AA317" s="1" t="s">
        <v>58</v>
      </c>
      <c r="AB317" s="2">
        <v>2524.89</v>
      </c>
      <c r="AC317" s="2">
        <v>-102.81</v>
      </c>
      <c r="AD317" s="2">
        <v>-170.25</v>
      </c>
      <c r="AE317" s="2">
        <v>-82.34</v>
      </c>
      <c r="AF317" s="1">
        <v>0</v>
      </c>
      <c r="AG317" s="1"/>
      <c r="AH317" s="1" t="s">
        <v>55</v>
      </c>
      <c r="AI317" s="1">
        <v>1</v>
      </c>
      <c r="AJ317" s="1"/>
      <c r="AK317" s="2">
        <v>0</v>
      </c>
      <c r="AL317" s="2">
        <v>0</v>
      </c>
    </row>
    <row r="318" spans="1:38" x14ac:dyDescent="0.2">
      <c r="A318" t="str">
        <f>+VLOOKUP(TEXT(Tabla1[[#This Row],[Socio comercial]],"00000000"),'[1]Clientes PT'!$A:$G,7,0)</f>
        <v>Zona 2</v>
      </c>
      <c r="B318" t="str">
        <f>+VLOOKUP(TEXT(Tabla1[[#This Row],[Socio comercial]],"00000000"),'[1]Clientes PT'!$A:$G,6,0)</f>
        <v>Francisco Cavaco (STIHL)</v>
      </c>
      <c r="C318" t="str">
        <f>+VLOOKUP(TEXT(Tabla1[[#This Row],[Socio comercial]],"00000000"),'[1]Clientes PT'!$A:$E,4,0)</f>
        <v>PT/76</v>
      </c>
      <c r="D318" t="str">
        <f>+VLOOKUP(TEXT(Tabla1[[#This Row],[Socio comercial]],"00000000"),'[1]Clientes PT'!$A:$E,5,0)</f>
        <v>Beja</v>
      </c>
      <c r="E318" s="1">
        <v>46760290</v>
      </c>
      <c r="F318" s="1" t="s">
        <v>613</v>
      </c>
      <c r="G318" s="1">
        <v>209312483</v>
      </c>
      <c r="H318" s="11">
        <v>45802</v>
      </c>
      <c r="I318" s="2">
        <v>96.38</v>
      </c>
      <c r="J318" s="1" t="s">
        <v>40</v>
      </c>
      <c r="K318" s="2">
        <v>20000</v>
      </c>
      <c r="L318" s="1" t="s">
        <v>40</v>
      </c>
      <c r="M318" s="1" t="s">
        <v>41</v>
      </c>
      <c r="N318" s="2">
        <v>3914.97</v>
      </c>
      <c r="O318" s="2">
        <v>1233.6300000000001</v>
      </c>
      <c r="P318" s="1" t="s">
        <v>39</v>
      </c>
      <c r="Q318" s="2">
        <v>3901.21</v>
      </c>
      <c r="R318" s="3">
        <v>19.5</v>
      </c>
      <c r="S318" s="1" t="s">
        <v>614</v>
      </c>
      <c r="T318" s="1"/>
      <c r="U318" s="1"/>
      <c r="V318" s="1" t="b">
        <v>0</v>
      </c>
      <c r="W318" s="1" t="b">
        <v>0</v>
      </c>
      <c r="X318" s="1" t="b">
        <v>0</v>
      </c>
      <c r="Y318" s="1" t="b">
        <v>1</v>
      </c>
      <c r="Z318" s="1" t="b">
        <v>0</v>
      </c>
      <c r="AA318" s="1"/>
      <c r="AB318" s="2">
        <v>3778.42</v>
      </c>
      <c r="AC318" s="2">
        <v>160.09</v>
      </c>
      <c r="AD318" s="2">
        <v>-23.54</v>
      </c>
      <c r="AE318" s="2">
        <v>0</v>
      </c>
      <c r="AF318" s="1">
        <v>0</v>
      </c>
      <c r="AG318" s="1"/>
      <c r="AH318" s="1" t="s">
        <v>55</v>
      </c>
      <c r="AI318" s="1">
        <v>1</v>
      </c>
      <c r="AJ318" s="1"/>
      <c r="AK318" s="2">
        <v>0</v>
      </c>
      <c r="AL318" s="2">
        <v>0</v>
      </c>
    </row>
    <row r="319" spans="1:38" x14ac:dyDescent="0.2">
      <c r="A319" t="str">
        <f>+VLOOKUP(TEXT(Tabla1[[#This Row],[Socio comercial]],"00000000"),'[1]Clientes PT'!$A:$G,7,0)</f>
        <v>Zona 2</v>
      </c>
      <c r="B319" t="str">
        <f>+VLOOKUP(TEXT(Tabla1[[#This Row],[Socio comercial]],"00000000"),'[1]Clientes PT'!$A:$G,6,0)</f>
        <v>Francisco Cavaco (STIHL)</v>
      </c>
      <c r="C319" t="str">
        <f>+VLOOKUP(TEXT(Tabla1[[#This Row],[Socio comercial]],"00000000"),'[1]Clientes PT'!$A:$E,4,0)</f>
        <v>PT/76</v>
      </c>
      <c r="D319" t="str">
        <f>+VLOOKUP(TEXT(Tabla1[[#This Row],[Socio comercial]],"00000000"),'[1]Clientes PT'!$A:$E,5,0)</f>
        <v>Beja</v>
      </c>
      <c r="E319" s="1">
        <v>46760290</v>
      </c>
      <c r="F319" s="1" t="s">
        <v>613</v>
      </c>
      <c r="G319" s="1">
        <v>209256979</v>
      </c>
      <c r="H319" s="11">
        <v>45682</v>
      </c>
      <c r="I319" s="2">
        <v>8.02</v>
      </c>
      <c r="J319" s="1" t="s">
        <v>40</v>
      </c>
      <c r="K319" s="2">
        <v>20000</v>
      </c>
      <c r="L319" s="1" t="s">
        <v>40</v>
      </c>
      <c r="M319" s="1" t="s">
        <v>41</v>
      </c>
      <c r="N319" s="2">
        <v>3914.97</v>
      </c>
      <c r="O319" s="2">
        <v>1233.6300000000001</v>
      </c>
      <c r="P319" s="1" t="s">
        <v>39</v>
      </c>
      <c r="Q319" s="2">
        <v>3901.21</v>
      </c>
      <c r="R319" s="3">
        <v>19.5</v>
      </c>
      <c r="S319" s="1" t="s">
        <v>615</v>
      </c>
      <c r="T319" s="1"/>
      <c r="U319" s="1"/>
      <c r="V319" s="1" t="b">
        <v>0</v>
      </c>
      <c r="W319" s="1" t="b">
        <v>0</v>
      </c>
      <c r="X319" s="1" t="b">
        <v>0</v>
      </c>
      <c r="Y319" s="1" t="b">
        <v>1</v>
      </c>
      <c r="Z319" s="1" t="b">
        <v>0</v>
      </c>
      <c r="AA319" s="1"/>
      <c r="AB319" s="2">
        <v>3778.42</v>
      </c>
      <c r="AC319" s="2">
        <v>160.09</v>
      </c>
      <c r="AD319" s="2">
        <v>-23.54</v>
      </c>
      <c r="AE319" s="2">
        <v>0</v>
      </c>
      <c r="AF319" s="1">
        <v>0</v>
      </c>
      <c r="AG319" s="1"/>
      <c r="AH319" s="1" t="s">
        <v>55</v>
      </c>
      <c r="AI319" s="1">
        <v>1</v>
      </c>
      <c r="AJ319" s="1"/>
      <c r="AK319" s="2">
        <v>0</v>
      </c>
      <c r="AL319" s="2">
        <v>0</v>
      </c>
    </row>
    <row r="320" spans="1:38" x14ac:dyDescent="0.2">
      <c r="A320" t="str">
        <f>+VLOOKUP(TEXT(Tabla1[[#This Row],[Socio comercial]],"00000000"),'[1]Clientes PT'!$A:$G,7,0)</f>
        <v>Zona 2</v>
      </c>
      <c r="B320" t="str">
        <f>+VLOOKUP(TEXT(Tabla1[[#This Row],[Socio comercial]],"00000000"),'[1]Clientes PT'!$A:$G,6,0)</f>
        <v>Francisco Cavaco (STIHL)</v>
      </c>
      <c r="C320" t="str">
        <f>+VLOOKUP(TEXT(Tabla1[[#This Row],[Socio comercial]],"00000000"),'[1]Clientes PT'!$A:$E,4,0)</f>
        <v>PT/76</v>
      </c>
      <c r="D320" t="str">
        <f>+VLOOKUP(TEXT(Tabla1[[#This Row],[Socio comercial]],"00000000"),'[1]Clientes PT'!$A:$E,5,0)</f>
        <v>Beja</v>
      </c>
      <c r="E320" s="1">
        <v>46760290</v>
      </c>
      <c r="F320" s="1" t="s">
        <v>613</v>
      </c>
      <c r="G320" s="1">
        <v>209321176</v>
      </c>
      <c r="H320" s="11">
        <v>45833</v>
      </c>
      <c r="I320" s="2">
        <v>42.19</v>
      </c>
      <c r="J320" s="1" t="s">
        <v>40</v>
      </c>
      <c r="K320" s="2">
        <v>20000</v>
      </c>
      <c r="L320" s="1" t="s">
        <v>40</v>
      </c>
      <c r="M320" s="1" t="s">
        <v>41</v>
      </c>
      <c r="N320" s="2">
        <v>3914.97</v>
      </c>
      <c r="O320" s="2">
        <v>1233.6300000000001</v>
      </c>
      <c r="P320" s="1" t="s">
        <v>39</v>
      </c>
      <c r="Q320" s="2">
        <v>3901.21</v>
      </c>
      <c r="R320" s="3">
        <v>19.5</v>
      </c>
      <c r="S320" s="1" t="s">
        <v>616</v>
      </c>
      <c r="T320" s="1"/>
      <c r="U320" s="1"/>
      <c r="V320" s="1" t="b">
        <v>0</v>
      </c>
      <c r="W320" s="1" t="b">
        <v>0</v>
      </c>
      <c r="X320" s="1" t="b">
        <v>0</v>
      </c>
      <c r="Y320" s="1" t="b">
        <v>1</v>
      </c>
      <c r="Z320" s="1" t="b">
        <v>0</v>
      </c>
      <c r="AA320" s="1"/>
      <c r="AB320" s="2">
        <v>3778.42</v>
      </c>
      <c r="AC320" s="2">
        <v>160.09</v>
      </c>
      <c r="AD320" s="2">
        <v>-23.54</v>
      </c>
      <c r="AE320" s="2">
        <v>0</v>
      </c>
      <c r="AF320" s="1">
        <v>0</v>
      </c>
      <c r="AG320" s="1"/>
      <c r="AH320" s="1" t="s">
        <v>55</v>
      </c>
      <c r="AI320" s="1">
        <v>1</v>
      </c>
      <c r="AJ320" s="1"/>
      <c r="AK320" s="2">
        <v>0</v>
      </c>
      <c r="AL320" s="2">
        <v>0</v>
      </c>
    </row>
    <row r="321" spans="1:38" x14ac:dyDescent="0.2">
      <c r="A321" t="str">
        <f>+VLOOKUP(TEXT(Tabla1[[#This Row],[Socio comercial]],"00000000"),'[1]Clientes PT'!$A:$G,7,0)</f>
        <v>Zona 2</v>
      </c>
      <c r="B321" t="str">
        <f>+VLOOKUP(TEXT(Tabla1[[#This Row],[Socio comercial]],"00000000"),'[1]Clientes PT'!$A:$G,6,0)</f>
        <v>Francisco Cavaco (STIHL)</v>
      </c>
      <c r="C321" t="str">
        <f>+VLOOKUP(TEXT(Tabla1[[#This Row],[Socio comercial]],"00000000"),'[1]Clientes PT'!$A:$E,4,0)</f>
        <v>PT/76</v>
      </c>
      <c r="D321" t="str">
        <f>+VLOOKUP(TEXT(Tabla1[[#This Row],[Socio comercial]],"00000000"),'[1]Clientes PT'!$A:$E,5,0)</f>
        <v>Beja</v>
      </c>
      <c r="E321" s="1">
        <v>46760300</v>
      </c>
      <c r="F321" s="1" t="s">
        <v>617</v>
      </c>
      <c r="G321" s="1">
        <v>209190356</v>
      </c>
      <c r="H321" s="1">
        <v>148</v>
      </c>
      <c r="I321" s="2">
        <v>1132.99</v>
      </c>
      <c r="J321" s="1" t="s">
        <v>40</v>
      </c>
      <c r="K321" s="2">
        <v>10000</v>
      </c>
      <c r="L321" s="1" t="s">
        <v>40</v>
      </c>
      <c r="M321" s="1" t="s">
        <v>41</v>
      </c>
      <c r="N321" s="2">
        <v>10263.86</v>
      </c>
      <c r="O321" s="2">
        <v>7499.78</v>
      </c>
      <c r="P321" s="1" t="s">
        <v>39</v>
      </c>
      <c r="Q321" s="2">
        <v>12142.97</v>
      </c>
      <c r="R321" s="3">
        <v>121.4</v>
      </c>
      <c r="S321" s="1" t="s">
        <v>618</v>
      </c>
      <c r="T321" s="1">
        <v>2</v>
      </c>
      <c r="U321" s="1" t="s">
        <v>57</v>
      </c>
      <c r="V321" s="1" t="b">
        <v>0</v>
      </c>
      <c r="W321" s="1" t="b">
        <v>0</v>
      </c>
      <c r="X321" s="1" t="b">
        <v>0</v>
      </c>
      <c r="Y321" s="1" t="b">
        <v>1</v>
      </c>
      <c r="Z321" s="1" t="b">
        <v>0</v>
      </c>
      <c r="AA321" s="1" t="s">
        <v>58</v>
      </c>
      <c r="AB321" s="2">
        <v>9000.7000000000007</v>
      </c>
      <c r="AC321" s="2">
        <v>1247.05</v>
      </c>
      <c r="AD321" s="2">
        <v>0</v>
      </c>
      <c r="AE321" s="2">
        <v>16.11</v>
      </c>
      <c r="AF321" s="1">
        <v>0</v>
      </c>
      <c r="AG321" s="1"/>
      <c r="AH321" s="1" t="s">
        <v>55</v>
      </c>
      <c r="AI321" s="1">
        <v>1</v>
      </c>
      <c r="AJ321" s="1"/>
      <c r="AK321" s="2">
        <v>1592.43</v>
      </c>
      <c r="AL321" s="2">
        <v>0</v>
      </c>
    </row>
    <row r="322" spans="1:38" x14ac:dyDescent="0.2">
      <c r="A322" t="str">
        <f>+VLOOKUP(TEXT(Tabla1[[#This Row],[Socio comercial]],"00000000"),'[1]Clientes PT'!$A:$G,7,0)</f>
        <v>Zona 2</v>
      </c>
      <c r="B322" t="str">
        <f>+VLOOKUP(TEXT(Tabla1[[#This Row],[Socio comercial]],"00000000"),'[1]Clientes PT'!$A:$G,6,0)</f>
        <v>Francisco Cavaco (STIHL)</v>
      </c>
      <c r="C322" t="str">
        <f>+VLOOKUP(TEXT(Tabla1[[#This Row],[Socio comercial]],"00000000"),'[1]Clientes PT'!$A:$E,4,0)</f>
        <v>PT/76</v>
      </c>
      <c r="D322" t="str">
        <f>+VLOOKUP(TEXT(Tabla1[[#This Row],[Socio comercial]],"00000000"),'[1]Clientes PT'!$A:$E,5,0)</f>
        <v>Beja</v>
      </c>
      <c r="E322" s="1">
        <v>46760300</v>
      </c>
      <c r="F322" s="1" t="s">
        <v>617</v>
      </c>
      <c r="G322" s="1">
        <v>209228564</v>
      </c>
      <c r="H322" s="1">
        <v>150</v>
      </c>
      <c r="I322" s="2">
        <v>1306.8699999999999</v>
      </c>
      <c r="J322" s="1" t="s">
        <v>40</v>
      </c>
      <c r="K322" s="2">
        <v>10000</v>
      </c>
      <c r="L322" s="1" t="s">
        <v>40</v>
      </c>
      <c r="M322" s="1" t="s">
        <v>41</v>
      </c>
      <c r="N322" s="2">
        <v>10263.86</v>
      </c>
      <c r="O322" s="2">
        <v>7499.78</v>
      </c>
      <c r="P322" s="1" t="s">
        <v>39</v>
      </c>
      <c r="Q322" s="2">
        <v>12142.97</v>
      </c>
      <c r="R322" s="3">
        <v>121.4</v>
      </c>
      <c r="S322" s="1" t="s">
        <v>619</v>
      </c>
      <c r="T322" s="1">
        <v>2</v>
      </c>
      <c r="U322" s="1" t="s">
        <v>53</v>
      </c>
      <c r="V322" s="1" t="b">
        <v>1</v>
      </c>
      <c r="W322" s="1" t="b">
        <v>0</v>
      </c>
      <c r="X322" s="1" t="b">
        <v>0</v>
      </c>
      <c r="Y322" s="1" t="b">
        <v>1</v>
      </c>
      <c r="Z322" s="1" t="b">
        <v>0</v>
      </c>
      <c r="AA322" s="1" t="s">
        <v>54</v>
      </c>
      <c r="AB322" s="2">
        <v>9000.7000000000007</v>
      </c>
      <c r="AC322" s="2">
        <v>1247.05</v>
      </c>
      <c r="AD322" s="2">
        <v>0</v>
      </c>
      <c r="AE322" s="2">
        <v>16.11</v>
      </c>
      <c r="AF322" s="1">
        <v>0</v>
      </c>
      <c r="AG322" s="1"/>
      <c r="AH322" s="1" t="s">
        <v>55</v>
      </c>
      <c r="AI322" s="1">
        <v>1</v>
      </c>
      <c r="AJ322" s="1"/>
      <c r="AK322" s="2">
        <v>1592.43</v>
      </c>
      <c r="AL322" s="2">
        <v>0</v>
      </c>
    </row>
    <row r="323" spans="1:38" x14ac:dyDescent="0.2">
      <c r="A323" t="str">
        <f>+VLOOKUP(TEXT(Tabla1[[#This Row],[Socio comercial]],"00000000"),'[1]Clientes PT'!$A:$G,7,0)</f>
        <v>Zona 2</v>
      </c>
      <c r="B323" t="str">
        <f>+VLOOKUP(TEXT(Tabla1[[#This Row],[Socio comercial]],"00000000"),'[1]Clientes PT'!$A:$G,6,0)</f>
        <v>Francisco Cavaco (STIHL)</v>
      </c>
      <c r="C323" t="str">
        <f>+VLOOKUP(TEXT(Tabla1[[#This Row],[Socio comercial]],"00000000"),'[1]Clientes PT'!$A:$E,4,0)</f>
        <v>PT/76</v>
      </c>
      <c r="D323" t="str">
        <f>+VLOOKUP(TEXT(Tabla1[[#This Row],[Socio comercial]],"00000000"),'[1]Clientes PT'!$A:$E,5,0)</f>
        <v>Beja</v>
      </c>
      <c r="E323" s="1">
        <v>46760300</v>
      </c>
      <c r="F323" s="1" t="s">
        <v>617</v>
      </c>
      <c r="G323" s="1">
        <v>209313055</v>
      </c>
      <c r="H323" s="1">
        <v>156</v>
      </c>
      <c r="I323" s="2">
        <v>7505.12</v>
      </c>
      <c r="J323" s="1" t="s">
        <v>40</v>
      </c>
      <c r="K323" s="2">
        <v>10000</v>
      </c>
      <c r="L323" s="1" t="s">
        <v>40</v>
      </c>
      <c r="M323" s="1" t="s">
        <v>41</v>
      </c>
      <c r="N323" s="2">
        <v>10263.86</v>
      </c>
      <c r="O323" s="2">
        <v>7499.78</v>
      </c>
      <c r="P323" s="1" t="s">
        <v>39</v>
      </c>
      <c r="Q323" s="2">
        <v>12142.97</v>
      </c>
      <c r="R323" s="3">
        <v>121.4</v>
      </c>
      <c r="S323" s="1" t="s">
        <v>620</v>
      </c>
      <c r="T323" s="1">
        <v>2</v>
      </c>
      <c r="U323" s="1" t="s">
        <v>57</v>
      </c>
      <c r="V323" s="1" t="b">
        <v>1</v>
      </c>
      <c r="W323" s="1" t="b">
        <v>0</v>
      </c>
      <c r="X323" s="1" t="b">
        <v>0</v>
      </c>
      <c r="Y323" s="1" t="b">
        <v>1</v>
      </c>
      <c r="Z323" s="1" t="b">
        <v>0</v>
      </c>
      <c r="AA323" s="1" t="s">
        <v>58</v>
      </c>
      <c r="AB323" s="2">
        <v>9000.7000000000007</v>
      </c>
      <c r="AC323" s="2">
        <v>1247.05</v>
      </c>
      <c r="AD323" s="2">
        <v>0</v>
      </c>
      <c r="AE323" s="2">
        <v>16.11</v>
      </c>
      <c r="AF323" s="1">
        <v>0</v>
      </c>
      <c r="AG323" s="1"/>
      <c r="AH323" s="1" t="s">
        <v>55</v>
      </c>
      <c r="AI323" s="1">
        <v>1</v>
      </c>
      <c r="AJ323" s="1"/>
      <c r="AK323" s="2">
        <v>1592.43</v>
      </c>
      <c r="AL323" s="2">
        <v>0</v>
      </c>
    </row>
    <row r="324" spans="1:38" x14ac:dyDescent="0.2">
      <c r="A324" t="str">
        <f>+VLOOKUP(TEXT(Tabla1[[#This Row],[Socio comercial]],"00000000"),'[1]Clientes PT'!$A:$G,7,0)</f>
        <v>Zona 2</v>
      </c>
      <c r="B324" t="str">
        <f>+VLOOKUP(TEXT(Tabla1[[#This Row],[Socio comercial]],"00000000"),'[1]Clientes PT'!$A:$G,6,0)</f>
        <v>Francisco Cavaco (STIHL)</v>
      </c>
      <c r="C324" t="str">
        <f>+VLOOKUP(TEXT(Tabla1[[#This Row],[Socio comercial]],"00000000"),'[1]Clientes PT'!$A:$E,4,0)</f>
        <v>PT/77</v>
      </c>
      <c r="D324" t="str">
        <f>+VLOOKUP(TEXT(Tabla1[[#This Row],[Socio comercial]],"00000000"),'[1]Clientes PT'!$A:$E,5,0)</f>
        <v>Faro</v>
      </c>
      <c r="E324" s="1">
        <v>46770020</v>
      </c>
      <c r="F324" s="1" t="s">
        <v>621</v>
      </c>
      <c r="G324" s="1">
        <v>209248641</v>
      </c>
      <c r="H324" s="1" t="s">
        <v>324</v>
      </c>
      <c r="I324" s="2">
        <v>15.22</v>
      </c>
      <c r="J324" s="1" t="s">
        <v>40</v>
      </c>
      <c r="K324" s="2">
        <v>83000</v>
      </c>
      <c r="L324" s="1" t="s">
        <v>40</v>
      </c>
      <c r="M324" s="1" t="s">
        <v>41</v>
      </c>
      <c r="N324" s="2">
        <v>66155.070000000007</v>
      </c>
      <c r="O324" s="2">
        <v>24081.62</v>
      </c>
      <c r="P324" s="1" t="s">
        <v>39</v>
      </c>
      <c r="Q324" s="2">
        <v>68822.86</v>
      </c>
      <c r="R324" s="3">
        <v>82.9</v>
      </c>
      <c r="S324" s="1" t="s">
        <v>622</v>
      </c>
      <c r="T324" s="1">
        <v>2</v>
      </c>
      <c r="U324" s="1"/>
      <c r="V324" s="1" t="b">
        <v>0</v>
      </c>
      <c r="W324" s="1" t="b">
        <v>0</v>
      </c>
      <c r="X324" s="1" t="b">
        <v>0</v>
      </c>
      <c r="Y324" s="1" t="b">
        <v>1</v>
      </c>
      <c r="Z324" s="1" t="b">
        <v>0</v>
      </c>
      <c r="AA324" s="1"/>
      <c r="AB324" s="2">
        <v>13532.83</v>
      </c>
      <c r="AC324" s="2">
        <v>33292.639999999999</v>
      </c>
      <c r="AD324" s="2">
        <v>20724.509999999998</v>
      </c>
      <c r="AE324" s="2">
        <v>-1394.91</v>
      </c>
      <c r="AF324" s="1">
        <v>1</v>
      </c>
      <c r="AG324" s="1"/>
      <c r="AH324" s="1" t="s">
        <v>55</v>
      </c>
      <c r="AI324" s="1">
        <v>1</v>
      </c>
      <c r="AJ324" s="1"/>
      <c r="AK324" s="2">
        <v>0</v>
      </c>
      <c r="AL324" s="2">
        <v>0</v>
      </c>
    </row>
    <row r="325" spans="1:38" x14ac:dyDescent="0.2">
      <c r="A325" t="str">
        <f>+VLOOKUP(TEXT(Tabla1[[#This Row],[Socio comercial]],"00000000"),'[1]Clientes PT'!$A:$G,7,0)</f>
        <v>Zona 2</v>
      </c>
      <c r="B325" t="str">
        <f>+VLOOKUP(TEXT(Tabla1[[#This Row],[Socio comercial]],"00000000"),'[1]Clientes PT'!$A:$G,6,0)</f>
        <v>Francisco Cavaco (STIHL)</v>
      </c>
      <c r="C325" t="str">
        <f>+VLOOKUP(TEXT(Tabla1[[#This Row],[Socio comercial]],"00000000"),'[1]Clientes PT'!$A:$E,4,0)</f>
        <v>PT/77</v>
      </c>
      <c r="D325" t="str">
        <f>+VLOOKUP(TEXT(Tabla1[[#This Row],[Socio comercial]],"00000000"),'[1]Clientes PT'!$A:$E,5,0)</f>
        <v>Faro</v>
      </c>
      <c r="E325" s="1">
        <v>46770020</v>
      </c>
      <c r="F325" s="1" t="s">
        <v>621</v>
      </c>
      <c r="G325" s="1">
        <v>209223587</v>
      </c>
      <c r="H325" s="1" t="s">
        <v>623</v>
      </c>
      <c r="I325" s="2">
        <v>979.43</v>
      </c>
      <c r="J325" s="1" t="s">
        <v>40</v>
      </c>
      <c r="K325" s="2">
        <v>83000</v>
      </c>
      <c r="L325" s="1" t="s">
        <v>40</v>
      </c>
      <c r="M325" s="1" t="s">
        <v>41</v>
      </c>
      <c r="N325" s="2">
        <v>66155.070000000007</v>
      </c>
      <c r="O325" s="2">
        <v>24081.62</v>
      </c>
      <c r="P325" s="1" t="s">
        <v>39</v>
      </c>
      <c r="Q325" s="2">
        <v>68822.86</v>
      </c>
      <c r="R325" s="3">
        <v>82.9</v>
      </c>
      <c r="S325" s="1" t="s">
        <v>624</v>
      </c>
      <c r="T325" s="1">
        <v>2</v>
      </c>
      <c r="U325" s="1" t="s">
        <v>53</v>
      </c>
      <c r="V325" s="1" t="b">
        <v>0</v>
      </c>
      <c r="W325" s="1" t="b">
        <v>0</v>
      </c>
      <c r="X325" s="1" t="b">
        <v>0</v>
      </c>
      <c r="Y325" s="1" t="b">
        <v>1</v>
      </c>
      <c r="Z325" s="1" t="b">
        <v>0</v>
      </c>
      <c r="AA325" s="1" t="s">
        <v>54</v>
      </c>
      <c r="AB325" s="2">
        <v>13532.83</v>
      </c>
      <c r="AC325" s="2">
        <v>33292.639999999999</v>
      </c>
      <c r="AD325" s="2">
        <v>20724.509999999998</v>
      </c>
      <c r="AE325" s="2">
        <v>-1394.91</v>
      </c>
      <c r="AF325" s="1">
        <v>1</v>
      </c>
      <c r="AG325" s="1"/>
      <c r="AH325" s="1" t="s">
        <v>55</v>
      </c>
      <c r="AI325" s="1">
        <v>1</v>
      </c>
      <c r="AJ325" s="1"/>
      <c r="AK325" s="2">
        <v>0</v>
      </c>
      <c r="AL325" s="2">
        <v>0</v>
      </c>
    </row>
    <row r="326" spans="1:38" x14ac:dyDescent="0.2">
      <c r="A326" t="str">
        <f>+VLOOKUP(TEXT(Tabla1[[#This Row],[Socio comercial]],"00000000"),'[1]Clientes PT'!$A:$G,7,0)</f>
        <v>Zona 2</v>
      </c>
      <c r="B326" t="str">
        <f>+VLOOKUP(TEXT(Tabla1[[#This Row],[Socio comercial]],"00000000"),'[1]Clientes PT'!$A:$G,6,0)</f>
        <v>Francisco Cavaco (STIHL)</v>
      </c>
      <c r="C326" t="str">
        <f>+VLOOKUP(TEXT(Tabla1[[#This Row],[Socio comercial]],"00000000"),'[1]Clientes PT'!$A:$E,4,0)</f>
        <v>PT/77</v>
      </c>
      <c r="D326" t="str">
        <f>+VLOOKUP(TEXT(Tabla1[[#This Row],[Socio comercial]],"00000000"),'[1]Clientes PT'!$A:$E,5,0)</f>
        <v>Faro</v>
      </c>
      <c r="E326" s="1">
        <v>46770130</v>
      </c>
      <c r="F326" s="1" t="s">
        <v>625</v>
      </c>
      <c r="G326" s="1">
        <v>209261412</v>
      </c>
      <c r="H326" s="1" t="s">
        <v>626</v>
      </c>
      <c r="I326" s="2">
        <v>81.260000000000005</v>
      </c>
      <c r="J326" s="1" t="s">
        <v>40</v>
      </c>
      <c r="K326" s="2">
        <v>70000</v>
      </c>
      <c r="L326" s="1" t="s">
        <v>40</v>
      </c>
      <c r="M326" s="1" t="s">
        <v>41</v>
      </c>
      <c r="N326" s="2">
        <v>50731.56</v>
      </c>
      <c r="O326" s="2">
        <v>19731.580000000002</v>
      </c>
      <c r="P326" s="1" t="s">
        <v>39</v>
      </c>
      <c r="Q326" s="2">
        <v>62655.97</v>
      </c>
      <c r="R326" s="3">
        <v>89.5</v>
      </c>
      <c r="S326" s="1" t="s">
        <v>627</v>
      </c>
      <c r="T326" s="1">
        <v>2</v>
      </c>
      <c r="U326" s="1"/>
      <c r="V326" s="1" t="b">
        <v>0</v>
      </c>
      <c r="W326" s="1" t="b">
        <v>0</v>
      </c>
      <c r="X326" s="1" t="b">
        <v>0</v>
      </c>
      <c r="Y326" s="1" t="b">
        <v>1</v>
      </c>
      <c r="Z326" s="1" t="b">
        <v>0</v>
      </c>
      <c r="AA326" s="1"/>
      <c r="AB326" s="2">
        <v>35955.18</v>
      </c>
      <c r="AC326" s="2">
        <v>-1931.19</v>
      </c>
      <c r="AD326" s="2">
        <v>8080.05</v>
      </c>
      <c r="AE326" s="2">
        <v>8627.52</v>
      </c>
      <c r="AF326" s="1">
        <v>1</v>
      </c>
      <c r="AG326" s="1"/>
      <c r="AH326" s="1" t="s">
        <v>55</v>
      </c>
      <c r="AI326" s="1">
        <v>1</v>
      </c>
      <c r="AJ326" s="1"/>
      <c r="AK326" s="2">
        <v>710.54</v>
      </c>
      <c r="AL326" s="2">
        <v>0</v>
      </c>
    </row>
    <row r="327" spans="1:38" x14ac:dyDescent="0.2">
      <c r="A327" t="str">
        <f>+VLOOKUP(TEXT(Tabla1[[#This Row],[Socio comercial]],"00000000"),'[1]Clientes PT'!$A:$G,7,0)</f>
        <v>Zona 2</v>
      </c>
      <c r="B327" t="str">
        <f>+VLOOKUP(TEXT(Tabla1[[#This Row],[Socio comercial]],"00000000"),'[1]Clientes PT'!$A:$G,6,0)</f>
        <v>Francisco Cavaco (STIHL)</v>
      </c>
      <c r="C327" t="str">
        <f>+VLOOKUP(TEXT(Tabla1[[#This Row],[Socio comercial]],"00000000"),'[1]Clientes PT'!$A:$E,4,0)</f>
        <v>PT/77</v>
      </c>
      <c r="D327" t="str">
        <f>+VLOOKUP(TEXT(Tabla1[[#This Row],[Socio comercial]],"00000000"),'[1]Clientes PT'!$A:$E,5,0)</f>
        <v>Faro</v>
      </c>
      <c r="E327" s="1">
        <v>46770130</v>
      </c>
      <c r="F327" s="1" t="s">
        <v>625</v>
      </c>
      <c r="G327" s="1">
        <v>209112630</v>
      </c>
      <c r="H327" s="1">
        <v>820</v>
      </c>
      <c r="I327" s="2">
        <v>599.83000000000004</v>
      </c>
      <c r="J327" s="1" t="s">
        <v>40</v>
      </c>
      <c r="K327" s="2">
        <v>70000</v>
      </c>
      <c r="L327" s="1" t="s">
        <v>40</v>
      </c>
      <c r="M327" s="1" t="s">
        <v>41</v>
      </c>
      <c r="N327" s="2">
        <v>50731.56</v>
      </c>
      <c r="O327" s="2">
        <v>19731.580000000002</v>
      </c>
      <c r="P327" s="1" t="s">
        <v>39</v>
      </c>
      <c r="Q327" s="2">
        <v>62655.97</v>
      </c>
      <c r="R327" s="3">
        <v>89.5</v>
      </c>
      <c r="S327" s="1" t="s">
        <v>628</v>
      </c>
      <c r="T327" s="1">
        <v>2</v>
      </c>
      <c r="U327" s="1"/>
      <c r="V327" s="1" t="b">
        <v>0</v>
      </c>
      <c r="W327" s="1" t="b">
        <v>0</v>
      </c>
      <c r="X327" s="1" t="b">
        <v>0</v>
      </c>
      <c r="Y327" s="1" t="b">
        <v>1</v>
      </c>
      <c r="Z327" s="1" t="b">
        <v>0</v>
      </c>
      <c r="AA327" s="1"/>
      <c r="AB327" s="2">
        <v>35955.18</v>
      </c>
      <c r="AC327" s="2">
        <v>-1931.19</v>
      </c>
      <c r="AD327" s="2">
        <v>8080.05</v>
      </c>
      <c r="AE327" s="2">
        <v>8627.52</v>
      </c>
      <c r="AF327" s="1">
        <v>1</v>
      </c>
      <c r="AG327" s="1"/>
      <c r="AH327" s="1" t="s">
        <v>55</v>
      </c>
      <c r="AI327" s="1">
        <v>1</v>
      </c>
      <c r="AJ327" s="1"/>
      <c r="AK327" s="2">
        <v>710.54</v>
      </c>
      <c r="AL327" s="2">
        <v>0</v>
      </c>
    </row>
    <row r="328" spans="1:38" x14ac:dyDescent="0.2">
      <c r="A328" t="str">
        <f>+VLOOKUP(TEXT(Tabla1[[#This Row],[Socio comercial]],"00000000"),'[1]Clientes PT'!$A:$G,7,0)</f>
        <v>Zona 2</v>
      </c>
      <c r="B328" t="str">
        <f>+VLOOKUP(TEXT(Tabla1[[#This Row],[Socio comercial]],"00000000"),'[1]Clientes PT'!$A:$G,6,0)</f>
        <v>Francisco Cavaco (STIHL)</v>
      </c>
      <c r="C328" t="str">
        <f>+VLOOKUP(TEXT(Tabla1[[#This Row],[Socio comercial]],"00000000"),'[1]Clientes PT'!$A:$E,4,0)</f>
        <v>PT/77</v>
      </c>
      <c r="D328" t="str">
        <f>+VLOOKUP(TEXT(Tabla1[[#This Row],[Socio comercial]],"00000000"),'[1]Clientes PT'!$A:$E,5,0)</f>
        <v>Faro</v>
      </c>
      <c r="E328" s="1">
        <v>46770150</v>
      </c>
      <c r="F328" s="1" t="s">
        <v>629</v>
      </c>
      <c r="G328" s="1">
        <v>209206499</v>
      </c>
      <c r="H328" s="1" t="s">
        <v>630</v>
      </c>
      <c r="I328" s="2">
        <v>74.84</v>
      </c>
      <c r="J328" s="1" t="s">
        <v>40</v>
      </c>
      <c r="K328" s="2">
        <v>124000</v>
      </c>
      <c r="L328" s="1" t="s">
        <v>40</v>
      </c>
      <c r="M328" s="1" t="s">
        <v>41</v>
      </c>
      <c r="N328" s="2">
        <v>40585.589999999997</v>
      </c>
      <c r="O328" s="2">
        <v>130378.4</v>
      </c>
      <c r="P328" s="1" t="s">
        <v>39</v>
      </c>
      <c r="Q328" s="2">
        <v>65081.45</v>
      </c>
      <c r="R328" s="3">
        <v>52.5</v>
      </c>
      <c r="S328" s="1" t="s">
        <v>631</v>
      </c>
      <c r="T328" s="1">
        <v>2</v>
      </c>
      <c r="U328" s="1"/>
      <c r="V328" s="1" t="b">
        <v>0</v>
      </c>
      <c r="W328" s="1" t="b">
        <v>0</v>
      </c>
      <c r="X328" s="1" t="b">
        <v>0</v>
      </c>
      <c r="Y328" s="1" t="b">
        <v>1</v>
      </c>
      <c r="Z328" s="1" t="b">
        <v>0</v>
      </c>
      <c r="AA328" s="1"/>
      <c r="AB328" s="2">
        <v>14164.71</v>
      </c>
      <c r="AC328" s="2">
        <v>3449.06</v>
      </c>
      <c r="AD328" s="2">
        <v>0</v>
      </c>
      <c r="AE328" s="2">
        <v>22971.82</v>
      </c>
      <c r="AF328" s="1">
        <v>1</v>
      </c>
      <c r="AG328" s="1"/>
      <c r="AH328" s="1" t="s">
        <v>55</v>
      </c>
      <c r="AI328" s="1">
        <v>1</v>
      </c>
      <c r="AJ328" s="1"/>
      <c r="AK328" s="2">
        <v>3919.55</v>
      </c>
      <c r="AL328" s="2">
        <v>0</v>
      </c>
    </row>
    <row r="329" spans="1:38" x14ac:dyDescent="0.2">
      <c r="A329" t="str">
        <f>+VLOOKUP(TEXT(Tabla1[[#This Row],[Socio comercial]],"00000000"),'[1]Clientes PT'!$A:$G,7,0)</f>
        <v>Zona 2</v>
      </c>
      <c r="B329" t="str">
        <f>+VLOOKUP(TEXT(Tabla1[[#This Row],[Socio comercial]],"00000000"),'[1]Clientes PT'!$A:$G,6,0)</f>
        <v>Francisco Cavaco (STIHL)</v>
      </c>
      <c r="C329" t="str">
        <f>+VLOOKUP(TEXT(Tabla1[[#This Row],[Socio comercial]],"00000000"),'[1]Clientes PT'!$A:$E,4,0)</f>
        <v>PT/77</v>
      </c>
      <c r="D329" t="str">
        <f>+VLOOKUP(TEXT(Tabla1[[#This Row],[Socio comercial]],"00000000"),'[1]Clientes PT'!$A:$E,5,0)</f>
        <v>Faro</v>
      </c>
      <c r="E329" s="1">
        <v>46770190</v>
      </c>
      <c r="F329" s="1" t="s">
        <v>632</v>
      </c>
      <c r="G329" s="1">
        <v>209183802</v>
      </c>
      <c r="H329" s="1">
        <v>727</v>
      </c>
      <c r="I329" s="2">
        <v>2579.5700000000002</v>
      </c>
      <c r="J329" s="1" t="s">
        <v>40</v>
      </c>
      <c r="K329" s="2">
        <v>28000</v>
      </c>
      <c r="L329" s="1" t="s">
        <v>40</v>
      </c>
      <c r="M329" s="1" t="s">
        <v>41</v>
      </c>
      <c r="N329" s="2">
        <v>17822.330000000002</v>
      </c>
      <c r="O329" s="2">
        <v>17112.28</v>
      </c>
      <c r="P329" s="1" t="s">
        <v>39</v>
      </c>
      <c r="Q329" s="2">
        <v>19785.099999999999</v>
      </c>
      <c r="R329" s="3">
        <v>70.7</v>
      </c>
      <c r="S329" s="1" t="s">
        <v>633</v>
      </c>
      <c r="T329" s="1">
        <v>2</v>
      </c>
      <c r="U329" s="1" t="s">
        <v>57</v>
      </c>
      <c r="V329" s="1" t="b">
        <v>0</v>
      </c>
      <c r="W329" s="1" t="b">
        <v>0</v>
      </c>
      <c r="X329" s="1" t="b">
        <v>0</v>
      </c>
      <c r="Y329" s="1" t="b">
        <v>1</v>
      </c>
      <c r="Z329" s="1" t="b">
        <v>0</v>
      </c>
      <c r="AA329" s="1" t="s">
        <v>58</v>
      </c>
      <c r="AB329" s="2">
        <v>11361.05</v>
      </c>
      <c r="AC329" s="2">
        <v>1544.4</v>
      </c>
      <c r="AD329" s="2">
        <v>3065.06</v>
      </c>
      <c r="AE329" s="2">
        <v>1851.82</v>
      </c>
      <c r="AF329" s="1">
        <v>1</v>
      </c>
      <c r="AG329" s="1"/>
      <c r="AH329" s="1" t="s">
        <v>55</v>
      </c>
      <c r="AI329" s="1">
        <v>1</v>
      </c>
      <c r="AJ329" s="1"/>
      <c r="AK329" s="2">
        <v>829.75</v>
      </c>
      <c r="AL329" s="2">
        <v>0</v>
      </c>
    </row>
    <row r="330" spans="1:38" x14ac:dyDescent="0.2">
      <c r="A330" t="str">
        <f>+VLOOKUP(TEXT(Tabla1[[#This Row],[Socio comercial]],"00000000"),'[1]Clientes PT'!$A:$G,7,0)</f>
        <v>Zona 2</v>
      </c>
      <c r="B330" t="str">
        <f>+VLOOKUP(TEXT(Tabla1[[#This Row],[Socio comercial]],"00000000"),'[1]Clientes PT'!$A:$G,6,0)</f>
        <v>Francisco Cavaco (STIHL)</v>
      </c>
      <c r="C330" t="str">
        <f>+VLOOKUP(TEXT(Tabla1[[#This Row],[Socio comercial]],"00000000"),'[1]Clientes PT'!$A:$E,4,0)</f>
        <v>PT/77</v>
      </c>
      <c r="D330" t="str">
        <f>+VLOOKUP(TEXT(Tabla1[[#This Row],[Socio comercial]],"00000000"),'[1]Clientes PT'!$A:$E,5,0)</f>
        <v>Faro</v>
      </c>
      <c r="E330" s="1">
        <v>46770200</v>
      </c>
      <c r="F330" s="1" t="s">
        <v>634</v>
      </c>
      <c r="G330" s="1">
        <v>209187265</v>
      </c>
      <c r="H330" s="1" t="s">
        <v>635</v>
      </c>
      <c r="I330" s="2">
        <v>199</v>
      </c>
      <c r="J330" s="1" t="s">
        <v>40</v>
      </c>
      <c r="K330" s="2">
        <v>83000</v>
      </c>
      <c r="L330" s="1" t="s">
        <v>40</v>
      </c>
      <c r="M330" s="1" t="s">
        <v>41</v>
      </c>
      <c r="N330" s="2">
        <v>88057.06</v>
      </c>
      <c r="O330" s="2">
        <v>42322.19</v>
      </c>
      <c r="P330" s="1" t="s">
        <v>39</v>
      </c>
      <c r="Q330" s="2">
        <v>94555.8</v>
      </c>
      <c r="R330" s="3">
        <v>113.9</v>
      </c>
      <c r="S330" s="1" t="s">
        <v>636</v>
      </c>
      <c r="T330" s="1"/>
      <c r="U330" s="1"/>
      <c r="V330" s="1" t="b">
        <v>1</v>
      </c>
      <c r="W330" s="1" t="b">
        <v>0</v>
      </c>
      <c r="X330" s="1" t="b">
        <v>0</v>
      </c>
      <c r="Y330" s="1" t="b">
        <v>1</v>
      </c>
      <c r="Z330" s="1" t="b">
        <v>0</v>
      </c>
      <c r="AA330" s="1"/>
      <c r="AB330" s="2">
        <v>12485.85</v>
      </c>
      <c r="AC330" s="2">
        <v>32503.73</v>
      </c>
      <c r="AD330" s="2">
        <v>28939.17</v>
      </c>
      <c r="AE330" s="2">
        <v>14128.31</v>
      </c>
      <c r="AF330" s="1">
        <v>0</v>
      </c>
      <c r="AG330" s="1"/>
      <c r="AH330" s="1" t="s">
        <v>55</v>
      </c>
      <c r="AI330" s="1">
        <v>1</v>
      </c>
      <c r="AJ330" s="1"/>
      <c r="AK330" s="2">
        <v>4764.7700000000004</v>
      </c>
      <c r="AL330" s="2">
        <v>0</v>
      </c>
    </row>
    <row r="331" spans="1:38" x14ac:dyDescent="0.2">
      <c r="A331" t="str">
        <f>+VLOOKUP(TEXT(Tabla1[[#This Row],[Socio comercial]],"00000000"),'[1]Clientes PT'!$A:$G,7,0)</f>
        <v>Zona 2</v>
      </c>
      <c r="B331" t="str">
        <f>+VLOOKUP(TEXT(Tabla1[[#This Row],[Socio comercial]],"00000000"),'[1]Clientes PT'!$A:$G,6,0)</f>
        <v>Francisco Cavaco (STIHL)</v>
      </c>
      <c r="C331" t="str">
        <f>+VLOOKUP(TEXT(Tabla1[[#This Row],[Socio comercial]],"00000000"),'[1]Clientes PT'!$A:$E,4,0)</f>
        <v>PT/78</v>
      </c>
      <c r="D331" t="str">
        <f>+VLOOKUP(TEXT(Tabla1[[#This Row],[Socio comercial]],"00000000"),'[1]Clientes PT'!$A:$E,5,0)</f>
        <v>Madeira</v>
      </c>
      <c r="E331" s="1">
        <v>46780030</v>
      </c>
      <c r="F331" s="1" t="s">
        <v>637</v>
      </c>
      <c r="G331" s="1">
        <v>209214132</v>
      </c>
      <c r="H331" s="1" t="s">
        <v>638</v>
      </c>
      <c r="I331" s="2">
        <v>193.75</v>
      </c>
      <c r="J331" s="1" t="s">
        <v>40</v>
      </c>
      <c r="K331" s="2">
        <v>50000</v>
      </c>
      <c r="L331" s="1" t="s">
        <v>40</v>
      </c>
      <c r="M331" s="1" t="s">
        <v>41</v>
      </c>
      <c r="N331" s="2">
        <v>20126.580000000002</v>
      </c>
      <c r="O331" s="2">
        <v>5255.1</v>
      </c>
      <c r="P331" s="1" t="s">
        <v>39</v>
      </c>
      <c r="Q331" s="2">
        <v>22577.25</v>
      </c>
      <c r="R331" s="3">
        <v>45.2</v>
      </c>
      <c r="S331" s="1" t="s">
        <v>639</v>
      </c>
      <c r="T331" s="1">
        <v>2</v>
      </c>
      <c r="U331" s="1"/>
      <c r="V331" s="1" t="b">
        <v>0</v>
      </c>
      <c r="W331" s="1" t="b">
        <v>0</v>
      </c>
      <c r="X331" s="1" t="b">
        <v>0</v>
      </c>
      <c r="Y331" s="1" t="b">
        <v>1</v>
      </c>
      <c r="Z331" s="1" t="b">
        <v>0</v>
      </c>
      <c r="AA331" s="1"/>
      <c r="AB331" s="2">
        <v>20432.810000000001</v>
      </c>
      <c r="AC331" s="2">
        <v>414.97</v>
      </c>
      <c r="AD331" s="2">
        <v>0</v>
      </c>
      <c r="AE331" s="2">
        <v>-721.2</v>
      </c>
      <c r="AF331" s="1">
        <v>1</v>
      </c>
      <c r="AG331" s="1"/>
      <c r="AH331" s="1" t="s">
        <v>55</v>
      </c>
      <c r="AI331" s="1">
        <v>1</v>
      </c>
      <c r="AJ331" s="1"/>
      <c r="AK331" s="2">
        <v>2359.61</v>
      </c>
      <c r="AL331" s="2">
        <v>0</v>
      </c>
    </row>
    <row r="332" spans="1:38" x14ac:dyDescent="0.2">
      <c r="A332" t="str">
        <f>+VLOOKUP(TEXT(Tabla1[[#This Row],[Socio comercial]],"00000000"),'[1]Clientes PT'!$A:$G,7,0)</f>
        <v>Zona 1</v>
      </c>
      <c r="B332" t="str">
        <f>+VLOOKUP(TEXT(Tabla1[[#This Row],[Socio comercial]],"00000000"),'[1]Clientes PT'!$A:$G,6,0)</f>
        <v>JOSE PINTO (STIHL)</v>
      </c>
      <c r="C332" t="str">
        <f>+VLOOKUP(TEXT(Tabla1[[#This Row],[Socio comercial]],"00000000"),'[1]Clientes PT'!$A:$E,4,0)</f>
        <v>PT/79</v>
      </c>
      <c r="D332" t="str">
        <f>+VLOOKUP(TEXT(Tabla1[[#This Row],[Socio comercial]],"00000000"),'[1]Clientes PT'!$A:$E,5,0)</f>
        <v>Açores</v>
      </c>
      <c r="E332" s="1">
        <v>46790010</v>
      </c>
      <c r="F332" s="1" t="s">
        <v>640</v>
      </c>
      <c r="G332" s="1">
        <v>209313257</v>
      </c>
      <c r="H332" s="12">
        <v>45901</v>
      </c>
      <c r="I332" s="2">
        <v>10481.15</v>
      </c>
      <c r="J332" s="1" t="s">
        <v>40</v>
      </c>
      <c r="K332" s="2">
        <v>87000</v>
      </c>
      <c r="L332" s="1" t="s">
        <v>40</v>
      </c>
      <c r="M332" s="1" t="s">
        <v>41</v>
      </c>
      <c r="N332" s="2">
        <v>49339.88</v>
      </c>
      <c r="O332" s="2">
        <v>13215.83</v>
      </c>
      <c r="P332" s="1" t="s">
        <v>39</v>
      </c>
      <c r="Q332" s="2">
        <v>58647.88</v>
      </c>
      <c r="R332" s="3">
        <v>67.400000000000006</v>
      </c>
      <c r="S332" s="1" t="s">
        <v>641</v>
      </c>
      <c r="T332" s="1">
        <v>2</v>
      </c>
      <c r="U332" s="1" t="s">
        <v>57</v>
      </c>
      <c r="V332" s="1" t="b">
        <v>0</v>
      </c>
      <c r="W332" s="1" t="b">
        <v>0</v>
      </c>
      <c r="X332" s="1" t="b">
        <v>0</v>
      </c>
      <c r="Y332" s="1" t="b">
        <v>1</v>
      </c>
      <c r="Z332" s="1" t="b">
        <v>0</v>
      </c>
      <c r="AA332" s="1" t="s">
        <v>58</v>
      </c>
      <c r="AB332" s="2">
        <v>-1712.13</v>
      </c>
      <c r="AC332" s="2">
        <v>8709.44</v>
      </c>
      <c r="AD332" s="2">
        <v>16078.7</v>
      </c>
      <c r="AE332" s="2">
        <v>26263.87</v>
      </c>
      <c r="AF332" s="1">
        <v>1</v>
      </c>
      <c r="AG332" s="1"/>
      <c r="AH332" s="1" t="s">
        <v>55</v>
      </c>
      <c r="AI332" s="1">
        <v>1</v>
      </c>
      <c r="AJ332" s="1"/>
      <c r="AK332" s="2">
        <v>473.7</v>
      </c>
      <c r="AL332" s="2">
        <v>0</v>
      </c>
    </row>
    <row r="333" spans="1:38" x14ac:dyDescent="0.2">
      <c r="A333" t="str">
        <f>+VLOOKUP(TEXT(Tabla1[[#This Row],[Socio comercial]],"00000000"),'[1]Clientes PT'!$A:$G,7,0)</f>
        <v>Zona 1</v>
      </c>
      <c r="B333" t="str">
        <f>+VLOOKUP(TEXT(Tabla1[[#This Row],[Socio comercial]],"00000000"),'[1]Clientes PT'!$A:$G,6,0)</f>
        <v>JOSE PINTO (STIHL)</v>
      </c>
      <c r="C333" t="str">
        <f>+VLOOKUP(TEXT(Tabla1[[#This Row],[Socio comercial]],"00000000"),'[1]Clientes PT'!$A:$E,4,0)</f>
        <v>PT/79</v>
      </c>
      <c r="D333" t="str">
        <f>+VLOOKUP(TEXT(Tabla1[[#This Row],[Socio comercial]],"00000000"),'[1]Clientes PT'!$A:$E,5,0)</f>
        <v>Açores</v>
      </c>
      <c r="E333" s="1">
        <v>46790100</v>
      </c>
      <c r="F333" s="1" t="s">
        <v>642</v>
      </c>
      <c r="G333" s="1">
        <v>208697353</v>
      </c>
      <c r="H333" s="1" t="s">
        <v>643</v>
      </c>
      <c r="I333" s="2">
        <v>42.75</v>
      </c>
      <c r="J333" s="1" t="s">
        <v>40</v>
      </c>
      <c r="K333" s="2">
        <v>69000</v>
      </c>
      <c r="L333" s="1" t="s">
        <v>40</v>
      </c>
      <c r="M333" s="1" t="s">
        <v>41</v>
      </c>
      <c r="N333" s="2">
        <v>32278.91</v>
      </c>
      <c r="O333" s="2">
        <v>0</v>
      </c>
      <c r="P333" s="1" t="s">
        <v>39</v>
      </c>
      <c r="Q333" s="2">
        <v>32278.91</v>
      </c>
      <c r="R333" s="3">
        <v>46.8</v>
      </c>
      <c r="S333" s="1" t="s">
        <v>644</v>
      </c>
      <c r="T333" s="1">
        <v>2</v>
      </c>
      <c r="U333" s="1"/>
      <c r="V333" s="1" t="b">
        <v>0</v>
      </c>
      <c r="W333" s="1" t="b">
        <v>0</v>
      </c>
      <c r="X333" s="1" t="b">
        <v>0</v>
      </c>
      <c r="Y333" s="1" t="b">
        <v>1</v>
      </c>
      <c r="Z333" s="1" t="b">
        <v>0</v>
      </c>
      <c r="AA333" s="1"/>
      <c r="AB333" s="2">
        <v>-726.9</v>
      </c>
      <c r="AC333" s="2">
        <v>12539.32</v>
      </c>
      <c r="AD333" s="2">
        <v>8889.2000000000007</v>
      </c>
      <c r="AE333" s="2">
        <v>11577.29</v>
      </c>
      <c r="AF333" s="1">
        <v>1</v>
      </c>
      <c r="AG333" s="1"/>
      <c r="AH333" s="1" t="s">
        <v>55</v>
      </c>
      <c r="AI333" s="1">
        <v>1</v>
      </c>
      <c r="AJ333" s="1"/>
      <c r="AK333" s="2">
        <v>0</v>
      </c>
      <c r="AL333" s="2">
        <v>0</v>
      </c>
    </row>
    <row r="334" spans="1:38" x14ac:dyDescent="0.2">
      <c r="A334" t="str">
        <f>+VLOOKUP(TEXT(Tabla1[[#This Row],[Socio comercial]],"00000000"),'[1]Clientes PT'!$A:$G,7,0)</f>
        <v>Zona 1</v>
      </c>
      <c r="B334" t="str">
        <f>+VLOOKUP(TEXT(Tabla1[[#This Row],[Socio comercial]],"00000000"),'[1]Clientes PT'!$A:$G,6,0)</f>
        <v>JOSE PINTO (STIHL)</v>
      </c>
      <c r="C334" t="str">
        <f>+VLOOKUP(TEXT(Tabla1[[#This Row],[Socio comercial]],"00000000"),'[1]Clientes PT'!$A:$E,4,0)</f>
        <v>PT/79</v>
      </c>
      <c r="D334" t="str">
        <f>+VLOOKUP(TEXT(Tabla1[[#This Row],[Socio comercial]],"00000000"),'[1]Clientes PT'!$A:$E,5,0)</f>
        <v>Açores</v>
      </c>
      <c r="E334" s="1">
        <v>46790100</v>
      </c>
      <c r="F334" s="1" t="s">
        <v>642</v>
      </c>
      <c r="G334" s="1">
        <v>209271990</v>
      </c>
      <c r="H334" s="1" t="s">
        <v>645</v>
      </c>
      <c r="I334" s="2">
        <v>149.30000000000001</v>
      </c>
      <c r="J334" s="1" t="s">
        <v>40</v>
      </c>
      <c r="K334" s="2">
        <v>69000</v>
      </c>
      <c r="L334" s="1" t="s">
        <v>40</v>
      </c>
      <c r="M334" s="1" t="s">
        <v>41</v>
      </c>
      <c r="N334" s="2">
        <v>32278.91</v>
      </c>
      <c r="O334" s="2">
        <v>0</v>
      </c>
      <c r="P334" s="1" t="s">
        <v>39</v>
      </c>
      <c r="Q334" s="2">
        <v>32278.91</v>
      </c>
      <c r="R334" s="3">
        <v>46.8</v>
      </c>
      <c r="S334" s="1" t="s">
        <v>646</v>
      </c>
      <c r="T334" s="1">
        <v>2</v>
      </c>
      <c r="U334" s="1"/>
      <c r="V334" s="1" t="b">
        <v>0</v>
      </c>
      <c r="W334" s="1" t="b">
        <v>0</v>
      </c>
      <c r="X334" s="1" t="b">
        <v>0</v>
      </c>
      <c r="Y334" s="1" t="b">
        <v>1</v>
      </c>
      <c r="Z334" s="1" t="b">
        <v>0</v>
      </c>
      <c r="AA334" s="1"/>
      <c r="AB334" s="2">
        <v>-726.9</v>
      </c>
      <c r="AC334" s="2">
        <v>12539.32</v>
      </c>
      <c r="AD334" s="2">
        <v>8889.2000000000007</v>
      </c>
      <c r="AE334" s="2">
        <v>11577.29</v>
      </c>
      <c r="AF334" s="1">
        <v>1</v>
      </c>
      <c r="AG334" s="1"/>
      <c r="AH334" s="1" t="s">
        <v>50</v>
      </c>
      <c r="AI334" s="1">
        <v>1</v>
      </c>
      <c r="AJ334" s="1"/>
      <c r="AK334" s="2">
        <v>0</v>
      </c>
      <c r="AL334" s="2">
        <v>0</v>
      </c>
    </row>
    <row r="335" spans="1:38" x14ac:dyDescent="0.2">
      <c r="A335" t="str">
        <f>+VLOOKUP(TEXT(Tabla1[[#This Row],[Socio comercial]],"00000000"),'[1]Clientes PT'!$A:$G,7,0)</f>
        <v>Zona 1</v>
      </c>
      <c r="B335" t="str">
        <f>+VLOOKUP(TEXT(Tabla1[[#This Row],[Socio comercial]],"00000000"),'[1]Clientes PT'!$A:$G,6,0)</f>
        <v>JOSE PINTO (STIHL)</v>
      </c>
      <c r="C335" t="str">
        <f>+VLOOKUP(TEXT(Tabla1[[#This Row],[Socio comercial]],"00000000"),'[1]Clientes PT'!$A:$E,4,0)</f>
        <v>PT/79</v>
      </c>
      <c r="D335" t="str">
        <f>+VLOOKUP(TEXT(Tabla1[[#This Row],[Socio comercial]],"00000000"),'[1]Clientes PT'!$A:$E,5,0)</f>
        <v>Açores</v>
      </c>
      <c r="E335" s="1">
        <v>46790100</v>
      </c>
      <c r="F335" s="1" t="s">
        <v>642</v>
      </c>
      <c r="G335" s="1">
        <v>209070391</v>
      </c>
      <c r="H335" s="1" t="s">
        <v>647</v>
      </c>
      <c r="I335" s="2">
        <v>1305.8</v>
      </c>
      <c r="J335" s="1" t="s">
        <v>40</v>
      </c>
      <c r="K335" s="2">
        <v>69000</v>
      </c>
      <c r="L335" s="1" t="s">
        <v>40</v>
      </c>
      <c r="M335" s="1" t="s">
        <v>41</v>
      </c>
      <c r="N335" s="2">
        <v>32278.91</v>
      </c>
      <c r="O335" s="2">
        <v>0</v>
      </c>
      <c r="P335" s="1" t="s">
        <v>39</v>
      </c>
      <c r="Q335" s="2">
        <v>32278.91</v>
      </c>
      <c r="R335" s="3">
        <v>46.8</v>
      </c>
      <c r="S335" s="1" t="s">
        <v>648</v>
      </c>
      <c r="T335" s="1">
        <v>2</v>
      </c>
      <c r="U335" s="1"/>
      <c r="V335" s="1" t="b">
        <v>0</v>
      </c>
      <c r="W335" s="1" t="b">
        <v>0</v>
      </c>
      <c r="X335" s="1" t="b">
        <v>0</v>
      </c>
      <c r="Y335" s="1" t="b">
        <v>1</v>
      </c>
      <c r="Z335" s="1" t="b">
        <v>0</v>
      </c>
      <c r="AA335" s="1"/>
      <c r="AB335" s="2">
        <v>-726.9</v>
      </c>
      <c r="AC335" s="2">
        <v>12539.32</v>
      </c>
      <c r="AD335" s="2">
        <v>8889.2000000000007</v>
      </c>
      <c r="AE335" s="2">
        <v>11577.29</v>
      </c>
      <c r="AF335" s="1">
        <v>1</v>
      </c>
      <c r="AG335" s="1"/>
      <c r="AH335" s="1" t="s">
        <v>55</v>
      </c>
      <c r="AI335" s="1">
        <v>1</v>
      </c>
      <c r="AJ335" s="1"/>
      <c r="AK335" s="2">
        <v>0</v>
      </c>
      <c r="AL335" s="2">
        <v>0</v>
      </c>
    </row>
    <row r="336" spans="1:38" x14ac:dyDescent="0.2">
      <c r="A336" t="str">
        <f>+VLOOKUP(TEXT(Tabla1[[#This Row],[Socio comercial]],"00000000"),'[1]Clientes PT'!$A:$G,7,0)</f>
        <v>Zona 1</v>
      </c>
      <c r="B336" t="str">
        <f>+VLOOKUP(TEXT(Tabla1[[#This Row],[Socio comercial]],"00000000"),'[1]Clientes PT'!$A:$G,6,0)</f>
        <v>JOSE PINTO (STIHL)</v>
      </c>
      <c r="C336" t="str">
        <f>+VLOOKUP(TEXT(Tabla1[[#This Row],[Socio comercial]],"00000000"),'[1]Clientes PT'!$A:$E,4,0)</f>
        <v>PT/79</v>
      </c>
      <c r="D336" t="str">
        <f>+VLOOKUP(TEXT(Tabla1[[#This Row],[Socio comercial]],"00000000"),'[1]Clientes PT'!$A:$E,5,0)</f>
        <v>Açores</v>
      </c>
      <c r="E336" s="1">
        <v>46790100</v>
      </c>
      <c r="F336" s="1" t="s">
        <v>642</v>
      </c>
      <c r="G336" s="1">
        <v>208588686</v>
      </c>
      <c r="H336" s="1" t="s">
        <v>649</v>
      </c>
      <c r="I336" s="2">
        <v>49.71</v>
      </c>
      <c r="J336" s="1" t="s">
        <v>40</v>
      </c>
      <c r="K336" s="2">
        <v>69000</v>
      </c>
      <c r="L336" s="1" t="s">
        <v>40</v>
      </c>
      <c r="M336" s="1" t="s">
        <v>41</v>
      </c>
      <c r="N336" s="2">
        <v>32278.91</v>
      </c>
      <c r="O336" s="2">
        <v>0</v>
      </c>
      <c r="P336" s="1" t="s">
        <v>39</v>
      </c>
      <c r="Q336" s="2">
        <v>32278.91</v>
      </c>
      <c r="R336" s="3">
        <v>46.8</v>
      </c>
      <c r="S336" s="1" t="s">
        <v>650</v>
      </c>
      <c r="T336" s="1">
        <v>2</v>
      </c>
      <c r="U336" s="1"/>
      <c r="V336" s="1" t="b">
        <v>0</v>
      </c>
      <c r="W336" s="1" t="b">
        <v>0</v>
      </c>
      <c r="X336" s="1" t="b">
        <v>0</v>
      </c>
      <c r="Y336" s="1" t="b">
        <v>1</v>
      </c>
      <c r="Z336" s="1" t="b">
        <v>0</v>
      </c>
      <c r="AA336" s="1"/>
      <c r="AB336" s="2">
        <v>-726.9</v>
      </c>
      <c r="AC336" s="2">
        <v>12539.32</v>
      </c>
      <c r="AD336" s="2">
        <v>8889.2000000000007</v>
      </c>
      <c r="AE336" s="2">
        <v>11577.29</v>
      </c>
      <c r="AF336" s="1">
        <v>1</v>
      </c>
      <c r="AG336" s="1"/>
      <c r="AH336" s="1" t="s">
        <v>55</v>
      </c>
      <c r="AI336" s="1">
        <v>1</v>
      </c>
      <c r="AJ336" s="1"/>
      <c r="AK336" s="2">
        <v>0</v>
      </c>
      <c r="AL336" s="2">
        <v>0</v>
      </c>
    </row>
    <row r="337" spans="1:38" x14ac:dyDescent="0.2">
      <c r="A337" t="str">
        <f>+VLOOKUP(TEXT(Tabla1[[#This Row],[Socio comercial]],"00000000"),'[1]Clientes PT'!$A:$G,7,0)</f>
        <v>Zona 1</v>
      </c>
      <c r="B337" t="str">
        <f>+VLOOKUP(TEXT(Tabla1[[#This Row],[Socio comercial]],"00000000"),'[1]Clientes PT'!$A:$G,6,0)</f>
        <v>JOSE PINTO (STIHL)</v>
      </c>
      <c r="C337" t="str">
        <f>+VLOOKUP(TEXT(Tabla1[[#This Row],[Socio comercial]],"00000000"),'[1]Clientes PT'!$A:$E,4,0)</f>
        <v>PT/79</v>
      </c>
      <c r="D337" t="str">
        <f>+VLOOKUP(TEXT(Tabla1[[#This Row],[Socio comercial]],"00000000"),'[1]Clientes PT'!$A:$E,5,0)</f>
        <v>Açores</v>
      </c>
      <c r="E337" s="1">
        <v>46790100</v>
      </c>
      <c r="F337" s="1" t="s">
        <v>642</v>
      </c>
      <c r="G337" s="1">
        <v>208762888</v>
      </c>
      <c r="H337" s="1" t="s">
        <v>651</v>
      </c>
      <c r="I337" s="2">
        <v>2413.02</v>
      </c>
      <c r="J337" s="1" t="s">
        <v>40</v>
      </c>
      <c r="K337" s="2">
        <v>69000</v>
      </c>
      <c r="L337" s="1" t="s">
        <v>40</v>
      </c>
      <c r="M337" s="1" t="s">
        <v>41</v>
      </c>
      <c r="N337" s="2">
        <v>32278.91</v>
      </c>
      <c r="O337" s="2">
        <v>0</v>
      </c>
      <c r="P337" s="1" t="s">
        <v>39</v>
      </c>
      <c r="Q337" s="2">
        <v>32278.91</v>
      </c>
      <c r="R337" s="3">
        <v>46.8</v>
      </c>
      <c r="S337" s="1" t="s">
        <v>652</v>
      </c>
      <c r="T337" s="1">
        <v>2</v>
      </c>
      <c r="U337" s="1"/>
      <c r="V337" s="1" t="b">
        <v>0</v>
      </c>
      <c r="W337" s="1" t="b">
        <v>0</v>
      </c>
      <c r="X337" s="1" t="b">
        <v>0</v>
      </c>
      <c r="Y337" s="1" t="b">
        <v>1</v>
      </c>
      <c r="Z337" s="1" t="b">
        <v>0</v>
      </c>
      <c r="AA337" s="1"/>
      <c r="AB337" s="2">
        <v>-726.9</v>
      </c>
      <c r="AC337" s="2">
        <v>12539.32</v>
      </c>
      <c r="AD337" s="2">
        <v>8889.2000000000007</v>
      </c>
      <c r="AE337" s="2">
        <v>11577.29</v>
      </c>
      <c r="AF337" s="1">
        <v>1</v>
      </c>
      <c r="AG337" s="1"/>
      <c r="AH337" s="1" t="s">
        <v>55</v>
      </c>
      <c r="AI337" s="1">
        <v>1</v>
      </c>
      <c r="AJ337" s="1"/>
      <c r="AK337" s="2">
        <v>0</v>
      </c>
      <c r="AL337" s="2">
        <v>0</v>
      </c>
    </row>
    <row r="338" spans="1:38" x14ac:dyDescent="0.2">
      <c r="A338" t="str">
        <f>+VLOOKUP(TEXT(Tabla1[[#This Row],[Socio comercial]],"00000000"),'[1]Clientes PT'!$A:$G,7,0)</f>
        <v>Zona 1</v>
      </c>
      <c r="B338" t="str">
        <f>+VLOOKUP(TEXT(Tabla1[[#This Row],[Socio comercial]],"00000000"),'[1]Clientes PT'!$A:$G,6,0)</f>
        <v>JOSE PINTO (STIHL)</v>
      </c>
      <c r="C338" t="str">
        <f>+VLOOKUP(TEXT(Tabla1[[#This Row],[Socio comercial]],"00000000"),'[1]Clientes PT'!$A:$E,4,0)</f>
        <v>PT/79</v>
      </c>
      <c r="D338" t="str">
        <f>+VLOOKUP(TEXT(Tabla1[[#This Row],[Socio comercial]],"00000000"),'[1]Clientes PT'!$A:$E,5,0)</f>
        <v>Açores</v>
      </c>
      <c r="E338" s="1">
        <v>46790100</v>
      </c>
      <c r="F338" s="1" t="s">
        <v>642</v>
      </c>
      <c r="G338" s="1">
        <v>208902604</v>
      </c>
      <c r="H338" s="1" t="s">
        <v>653</v>
      </c>
      <c r="I338" s="2">
        <v>218.53</v>
      </c>
      <c r="J338" s="1" t="s">
        <v>40</v>
      </c>
      <c r="K338" s="2">
        <v>69000</v>
      </c>
      <c r="L338" s="1" t="s">
        <v>40</v>
      </c>
      <c r="M338" s="1" t="s">
        <v>41</v>
      </c>
      <c r="N338" s="2">
        <v>32278.91</v>
      </c>
      <c r="O338" s="2">
        <v>0</v>
      </c>
      <c r="P338" s="1" t="s">
        <v>39</v>
      </c>
      <c r="Q338" s="2">
        <v>32278.91</v>
      </c>
      <c r="R338" s="3">
        <v>46.8</v>
      </c>
      <c r="S338" s="1" t="s">
        <v>654</v>
      </c>
      <c r="T338" s="1">
        <v>2</v>
      </c>
      <c r="U338" s="1"/>
      <c r="V338" s="1" t="b">
        <v>0</v>
      </c>
      <c r="W338" s="1" t="b">
        <v>0</v>
      </c>
      <c r="X338" s="1" t="b">
        <v>0</v>
      </c>
      <c r="Y338" s="1" t="b">
        <v>1</v>
      </c>
      <c r="Z338" s="1" t="b">
        <v>0</v>
      </c>
      <c r="AA338" s="1"/>
      <c r="AB338" s="2">
        <v>-726.9</v>
      </c>
      <c r="AC338" s="2">
        <v>12539.32</v>
      </c>
      <c r="AD338" s="2">
        <v>8889.2000000000007</v>
      </c>
      <c r="AE338" s="2">
        <v>11577.29</v>
      </c>
      <c r="AF338" s="1">
        <v>1</v>
      </c>
      <c r="AG338" s="1"/>
      <c r="AH338" s="1" t="s">
        <v>55</v>
      </c>
      <c r="AI338" s="1">
        <v>1</v>
      </c>
      <c r="AJ338" s="1"/>
      <c r="AK338" s="2">
        <v>0</v>
      </c>
      <c r="AL338" s="2">
        <v>0</v>
      </c>
    </row>
    <row r="339" spans="1:38" x14ac:dyDescent="0.2">
      <c r="A339" t="str">
        <f>+VLOOKUP(TEXT(Tabla1[[#This Row],[Socio comercial]],"00000000"),'[1]Clientes PT'!$A:$G,7,0)</f>
        <v>Zona 1</v>
      </c>
      <c r="B339" t="str">
        <f>+VLOOKUP(TEXT(Tabla1[[#This Row],[Socio comercial]],"00000000"),'[1]Clientes PT'!$A:$G,6,0)</f>
        <v>JOSE PINTO (STIHL)</v>
      </c>
      <c r="C339" t="str">
        <f>+VLOOKUP(TEXT(Tabla1[[#This Row],[Socio comercial]],"00000000"),'[1]Clientes PT'!$A:$E,4,0)</f>
        <v>PT/79</v>
      </c>
      <c r="D339" t="str">
        <f>+VLOOKUP(TEXT(Tabla1[[#This Row],[Socio comercial]],"00000000"),'[1]Clientes PT'!$A:$E,5,0)</f>
        <v>Açores</v>
      </c>
      <c r="E339" s="1">
        <v>46790100</v>
      </c>
      <c r="F339" s="1" t="s">
        <v>642</v>
      </c>
      <c r="G339" s="1">
        <v>208955256</v>
      </c>
      <c r="H339" s="1" t="s">
        <v>655</v>
      </c>
      <c r="I339" s="2">
        <v>347.13</v>
      </c>
      <c r="J339" s="1" t="s">
        <v>40</v>
      </c>
      <c r="K339" s="2">
        <v>69000</v>
      </c>
      <c r="L339" s="1" t="s">
        <v>40</v>
      </c>
      <c r="M339" s="1" t="s">
        <v>41</v>
      </c>
      <c r="N339" s="2">
        <v>32278.91</v>
      </c>
      <c r="O339" s="2">
        <v>0</v>
      </c>
      <c r="P339" s="1" t="s">
        <v>39</v>
      </c>
      <c r="Q339" s="2">
        <v>32278.91</v>
      </c>
      <c r="R339" s="3">
        <v>46.8</v>
      </c>
      <c r="S339" s="1" t="s">
        <v>656</v>
      </c>
      <c r="T339" s="1">
        <v>2</v>
      </c>
      <c r="U339" s="1"/>
      <c r="V339" s="1" t="b">
        <v>0</v>
      </c>
      <c r="W339" s="1" t="b">
        <v>0</v>
      </c>
      <c r="X339" s="1" t="b">
        <v>0</v>
      </c>
      <c r="Y339" s="1" t="b">
        <v>1</v>
      </c>
      <c r="Z339" s="1" t="b">
        <v>0</v>
      </c>
      <c r="AA339" s="1"/>
      <c r="AB339" s="2">
        <v>-726.9</v>
      </c>
      <c r="AC339" s="2">
        <v>12539.32</v>
      </c>
      <c r="AD339" s="2">
        <v>8889.2000000000007</v>
      </c>
      <c r="AE339" s="2">
        <v>11577.29</v>
      </c>
      <c r="AF339" s="1">
        <v>1</v>
      </c>
      <c r="AG339" s="1"/>
      <c r="AH339" s="1" t="s">
        <v>55</v>
      </c>
      <c r="AI339" s="1">
        <v>1</v>
      </c>
      <c r="AJ339" s="1"/>
      <c r="AK339" s="2">
        <v>0</v>
      </c>
      <c r="AL339" s="2">
        <v>0</v>
      </c>
    </row>
    <row r="340" spans="1:38" x14ac:dyDescent="0.2">
      <c r="A340" t="str">
        <f>+VLOOKUP(TEXT(Tabla1[[#This Row],[Socio comercial]],"00000000"),'[1]Clientes PT'!$A:$G,7,0)</f>
        <v>Zona 1</v>
      </c>
      <c r="B340" t="str">
        <f>+VLOOKUP(TEXT(Tabla1[[#This Row],[Socio comercial]],"00000000"),'[1]Clientes PT'!$A:$G,6,0)</f>
        <v>JOSE PINTO (STIHL)</v>
      </c>
      <c r="C340" t="str">
        <f>+VLOOKUP(TEXT(Tabla1[[#This Row],[Socio comercial]],"00000000"),'[1]Clientes PT'!$A:$E,4,0)</f>
        <v>PT/79</v>
      </c>
      <c r="D340" t="str">
        <f>+VLOOKUP(TEXT(Tabla1[[#This Row],[Socio comercial]],"00000000"),'[1]Clientes PT'!$A:$E,5,0)</f>
        <v>Açores</v>
      </c>
      <c r="E340" s="1">
        <v>46790100</v>
      </c>
      <c r="F340" s="1" t="s">
        <v>642</v>
      </c>
      <c r="G340" s="1">
        <v>209084154</v>
      </c>
      <c r="H340" s="1" t="s">
        <v>657</v>
      </c>
      <c r="I340" s="2">
        <v>3124.54</v>
      </c>
      <c r="J340" s="1" t="s">
        <v>40</v>
      </c>
      <c r="K340" s="2">
        <v>69000</v>
      </c>
      <c r="L340" s="1" t="s">
        <v>40</v>
      </c>
      <c r="M340" s="1" t="s">
        <v>41</v>
      </c>
      <c r="N340" s="2">
        <v>32278.91</v>
      </c>
      <c r="O340" s="2">
        <v>0</v>
      </c>
      <c r="P340" s="1" t="s">
        <v>39</v>
      </c>
      <c r="Q340" s="2">
        <v>32278.91</v>
      </c>
      <c r="R340" s="3">
        <v>46.8</v>
      </c>
      <c r="S340" s="1" t="s">
        <v>658</v>
      </c>
      <c r="T340" s="1">
        <v>2</v>
      </c>
      <c r="U340" s="1"/>
      <c r="V340" s="1" t="b">
        <v>0</v>
      </c>
      <c r="W340" s="1" t="b">
        <v>0</v>
      </c>
      <c r="X340" s="1" t="b">
        <v>0</v>
      </c>
      <c r="Y340" s="1" t="b">
        <v>1</v>
      </c>
      <c r="Z340" s="1" t="b">
        <v>0</v>
      </c>
      <c r="AA340" s="1"/>
      <c r="AB340" s="2">
        <v>-726.9</v>
      </c>
      <c r="AC340" s="2">
        <v>12539.32</v>
      </c>
      <c r="AD340" s="2">
        <v>8889.2000000000007</v>
      </c>
      <c r="AE340" s="2">
        <v>11577.29</v>
      </c>
      <c r="AF340" s="1">
        <v>1</v>
      </c>
      <c r="AG340" s="1"/>
      <c r="AH340" s="1"/>
      <c r="AI340" s="1">
        <v>1</v>
      </c>
      <c r="AJ340" s="1"/>
      <c r="AK340" s="2">
        <v>0</v>
      </c>
      <c r="AL340" s="2">
        <v>0</v>
      </c>
    </row>
    <row r="341" spans="1:38" x14ac:dyDescent="0.2">
      <c r="A341" t="str">
        <f>+VLOOKUP(TEXT(Tabla1[[#This Row],[Socio comercial]],"00000000"),'[1]Clientes PT'!$A:$G,7,0)</f>
        <v>Zona 1</v>
      </c>
      <c r="B341" t="str">
        <f>+VLOOKUP(TEXT(Tabla1[[#This Row],[Socio comercial]],"00000000"),'[1]Clientes PT'!$A:$G,6,0)</f>
        <v>JOSE PINTO (STIHL)</v>
      </c>
      <c r="C341" t="str">
        <f>+VLOOKUP(TEXT(Tabla1[[#This Row],[Socio comercial]],"00000000"),'[1]Clientes PT'!$A:$E,4,0)</f>
        <v>PT/79</v>
      </c>
      <c r="D341" t="str">
        <f>+VLOOKUP(TEXT(Tabla1[[#This Row],[Socio comercial]],"00000000"),'[1]Clientes PT'!$A:$E,5,0)</f>
        <v>Açores</v>
      </c>
      <c r="E341" s="1">
        <v>46790100</v>
      </c>
      <c r="F341" s="1" t="s">
        <v>642</v>
      </c>
      <c r="G341" s="1">
        <v>209134795</v>
      </c>
      <c r="H341" s="1" t="s">
        <v>659</v>
      </c>
      <c r="I341" s="2">
        <v>1758.31</v>
      </c>
      <c r="J341" s="1" t="s">
        <v>40</v>
      </c>
      <c r="K341" s="2">
        <v>69000</v>
      </c>
      <c r="L341" s="1" t="s">
        <v>40</v>
      </c>
      <c r="M341" s="1" t="s">
        <v>41</v>
      </c>
      <c r="N341" s="2">
        <v>32278.91</v>
      </c>
      <c r="O341" s="2">
        <v>0</v>
      </c>
      <c r="P341" s="1" t="s">
        <v>39</v>
      </c>
      <c r="Q341" s="2">
        <v>32278.91</v>
      </c>
      <c r="R341" s="3">
        <v>46.8</v>
      </c>
      <c r="S341" s="1" t="s">
        <v>660</v>
      </c>
      <c r="T341" s="1">
        <v>2</v>
      </c>
      <c r="U341" s="1"/>
      <c r="V341" s="1" t="b">
        <v>0</v>
      </c>
      <c r="W341" s="1" t="b">
        <v>0</v>
      </c>
      <c r="X341" s="1" t="b">
        <v>0</v>
      </c>
      <c r="Y341" s="1" t="b">
        <v>1</v>
      </c>
      <c r="Z341" s="1" t="b">
        <v>0</v>
      </c>
      <c r="AA341" s="1"/>
      <c r="AB341" s="2">
        <v>-726.9</v>
      </c>
      <c r="AC341" s="2">
        <v>12539.32</v>
      </c>
      <c r="AD341" s="2">
        <v>8889.2000000000007</v>
      </c>
      <c r="AE341" s="2">
        <v>11577.29</v>
      </c>
      <c r="AF341" s="1">
        <v>1</v>
      </c>
      <c r="AG341" s="1"/>
      <c r="AH341" s="1" t="s">
        <v>50</v>
      </c>
      <c r="AI341" s="1">
        <v>1</v>
      </c>
      <c r="AJ341" s="1"/>
      <c r="AK341" s="2">
        <v>0</v>
      </c>
      <c r="AL341" s="2">
        <v>0</v>
      </c>
    </row>
    <row r="342" spans="1:38" x14ac:dyDescent="0.2">
      <c r="A342" t="str">
        <f>+VLOOKUP(TEXT(Tabla1[[#This Row],[Socio comercial]],"00000000"),'[1]Clientes PT'!$A:$G,7,0)</f>
        <v>Zona 1</v>
      </c>
      <c r="B342" t="str">
        <f>+VLOOKUP(TEXT(Tabla1[[#This Row],[Socio comercial]],"00000000"),'[1]Clientes PT'!$A:$G,6,0)</f>
        <v>JOSE PINTO (STIHL)</v>
      </c>
      <c r="C342" t="str">
        <f>+VLOOKUP(TEXT(Tabla1[[#This Row],[Socio comercial]],"00000000"),'[1]Clientes PT'!$A:$E,4,0)</f>
        <v>PT/79</v>
      </c>
      <c r="D342" t="str">
        <f>+VLOOKUP(TEXT(Tabla1[[#This Row],[Socio comercial]],"00000000"),'[1]Clientes PT'!$A:$E,5,0)</f>
        <v>Açores</v>
      </c>
      <c r="E342" s="1">
        <v>46790100</v>
      </c>
      <c r="F342" s="1" t="s">
        <v>642</v>
      </c>
      <c r="G342" s="1">
        <v>209148041</v>
      </c>
      <c r="H342" s="1" t="s">
        <v>661</v>
      </c>
      <c r="I342" s="2">
        <v>3168.53</v>
      </c>
      <c r="J342" s="1" t="s">
        <v>40</v>
      </c>
      <c r="K342" s="2">
        <v>69000</v>
      </c>
      <c r="L342" s="1" t="s">
        <v>40</v>
      </c>
      <c r="M342" s="1" t="s">
        <v>41</v>
      </c>
      <c r="N342" s="2">
        <v>32278.91</v>
      </c>
      <c r="O342" s="2">
        <v>0</v>
      </c>
      <c r="P342" s="1" t="s">
        <v>39</v>
      </c>
      <c r="Q342" s="2">
        <v>32278.91</v>
      </c>
      <c r="R342" s="3">
        <v>46.8</v>
      </c>
      <c r="S342" s="1" t="s">
        <v>662</v>
      </c>
      <c r="T342" s="1">
        <v>2</v>
      </c>
      <c r="U342" s="1"/>
      <c r="V342" s="1" t="b">
        <v>0</v>
      </c>
      <c r="W342" s="1" t="b">
        <v>0</v>
      </c>
      <c r="X342" s="1" t="b">
        <v>0</v>
      </c>
      <c r="Y342" s="1" t="b">
        <v>1</v>
      </c>
      <c r="Z342" s="1" t="b">
        <v>0</v>
      </c>
      <c r="AA342" s="1"/>
      <c r="AB342" s="2">
        <v>-726.9</v>
      </c>
      <c r="AC342" s="2">
        <v>12539.32</v>
      </c>
      <c r="AD342" s="2">
        <v>8889.2000000000007</v>
      </c>
      <c r="AE342" s="2">
        <v>11577.29</v>
      </c>
      <c r="AF342" s="1">
        <v>1</v>
      </c>
      <c r="AG342" s="1"/>
      <c r="AH342" s="1" t="s">
        <v>55</v>
      </c>
      <c r="AI342" s="1">
        <v>1</v>
      </c>
      <c r="AJ342" s="1"/>
      <c r="AK342" s="2">
        <v>0</v>
      </c>
      <c r="AL342" s="2">
        <v>0</v>
      </c>
    </row>
    <row r="343" spans="1:38" x14ac:dyDescent="0.2">
      <c r="A343" t="str">
        <f>+VLOOKUP(TEXT(Tabla1[[#This Row],[Socio comercial]],"00000000"),'[1]Clientes PT'!$A:$G,7,0)</f>
        <v>Zona 1</v>
      </c>
      <c r="B343" t="str">
        <f>+VLOOKUP(TEXT(Tabla1[[#This Row],[Socio comercial]],"00000000"),'[1]Clientes PT'!$A:$G,6,0)</f>
        <v>JOSE PINTO (STIHL)</v>
      </c>
      <c r="C343" t="str">
        <f>+VLOOKUP(TEXT(Tabla1[[#This Row],[Socio comercial]],"00000000"),'[1]Clientes PT'!$A:$E,4,0)</f>
        <v>PT/79</v>
      </c>
      <c r="D343" t="str">
        <f>+VLOOKUP(TEXT(Tabla1[[#This Row],[Socio comercial]],"00000000"),'[1]Clientes PT'!$A:$E,5,0)</f>
        <v>Açores</v>
      </c>
      <c r="E343" s="1">
        <v>46790100</v>
      </c>
      <c r="F343" s="1" t="s">
        <v>642</v>
      </c>
      <c r="G343" s="1">
        <v>209199035</v>
      </c>
      <c r="H343" s="1" t="s">
        <v>663</v>
      </c>
      <c r="I343" s="2">
        <v>1299.3399999999999</v>
      </c>
      <c r="J343" s="1" t="s">
        <v>40</v>
      </c>
      <c r="K343" s="2">
        <v>69000</v>
      </c>
      <c r="L343" s="1" t="s">
        <v>40</v>
      </c>
      <c r="M343" s="1" t="s">
        <v>41</v>
      </c>
      <c r="N343" s="2">
        <v>32278.91</v>
      </c>
      <c r="O343" s="2">
        <v>0</v>
      </c>
      <c r="P343" s="1" t="s">
        <v>39</v>
      </c>
      <c r="Q343" s="2">
        <v>32278.91</v>
      </c>
      <c r="R343" s="3">
        <v>46.8</v>
      </c>
      <c r="S343" s="1" t="s">
        <v>664</v>
      </c>
      <c r="T343" s="1">
        <v>2</v>
      </c>
      <c r="U343" s="1"/>
      <c r="V343" s="1" t="b">
        <v>0</v>
      </c>
      <c r="W343" s="1" t="b">
        <v>0</v>
      </c>
      <c r="X343" s="1" t="b">
        <v>0</v>
      </c>
      <c r="Y343" s="1" t="b">
        <v>1</v>
      </c>
      <c r="Z343" s="1" t="b">
        <v>0</v>
      </c>
      <c r="AA343" s="1"/>
      <c r="AB343" s="2">
        <v>-726.9</v>
      </c>
      <c r="AC343" s="2">
        <v>12539.32</v>
      </c>
      <c r="AD343" s="2">
        <v>8889.2000000000007</v>
      </c>
      <c r="AE343" s="2">
        <v>11577.29</v>
      </c>
      <c r="AF343" s="1">
        <v>1</v>
      </c>
      <c r="AG343" s="1"/>
      <c r="AH343" s="1" t="s">
        <v>55</v>
      </c>
      <c r="AI343" s="1">
        <v>1</v>
      </c>
      <c r="AJ343" s="1"/>
      <c r="AK343" s="2">
        <v>0</v>
      </c>
      <c r="AL343" s="2">
        <v>0</v>
      </c>
    </row>
    <row r="344" spans="1:38" x14ac:dyDescent="0.2">
      <c r="A344" t="str">
        <f>+VLOOKUP(TEXT(Tabla1[[#This Row],[Socio comercial]],"00000000"),'[1]Clientes PT'!$A:$G,7,0)</f>
        <v>Zona 1</v>
      </c>
      <c r="B344" t="str">
        <f>+VLOOKUP(TEXT(Tabla1[[#This Row],[Socio comercial]],"00000000"),'[1]Clientes PT'!$A:$G,6,0)</f>
        <v>JOSE PINTO (STIHL)</v>
      </c>
      <c r="C344" t="str">
        <f>+VLOOKUP(TEXT(Tabla1[[#This Row],[Socio comercial]],"00000000"),'[1]Clientes PT'!$A:$E,4,0)</f>
        <v>PT/79</v>
      </c>
      <c r="D344" t="str">
        <f>+VLOOKUP(TEXT(Tabla1[[#This Row],[Socio comercial]],"00000000"),'[1]Clientes PT'!$A:$E,5,0)</f>
        <v>Açores</v>
      </c>
      <c r="E344" s="1">
        <v>46790100</v>
      </c>
      <c r="F344" s="1" t="s">
        <v>642</v>
      </c>
      <c r="G344" s="1">
        <v>209241238</v>
      </c>
      <c r="H344" s="1" t="s">
        <v>547</v>
      </c>
      <c r="I344" s="2">
        <v>20676.86</v>
      </c>
      <c r="J344" s="1" t="s">
        <v>40</v>
      </c>
      <c r="K344" s="2">
        <v>69000</v>
      </c>
      <c r="L344" s="1" t="s">
        <v>40</v>
      </c>
      <c r="M344" s="1" t="s">
        <v>41</v>
      </c>
      <c r="N344" s="2">
        <v>32278.91</v>
      </c>
      <c r="O344" s="2">
        <v>0</v>
      </c>
      <c r="P344" s="1" t="s">
        <v>39</v>
      </c>
      <c r="Q344" s="2">
        <v>32278.91</v>
      </c>
      <c r="R344" s="3">
        <v>46.8</v>
      </c>
      <c r="S344" s="1" t="s">
        <v>665</v>
      </c>
      <c r="T344" s="1">
        <v>2</v>
      </c>
      <c r="U344" s="1"/>
      <c r="V344" s="1" t="b">
        <v>0</v>
      </c>
      <c r="W344" s="1" t="b">
        <v>0</v>
      </c>
      <c r="X344" s="1" t="b">
        <v>0</v>
      </c>
      <c r="Y344" s="1" t="b">
        <v>1</v>
      </c>
      <c r="Z344" s="1" t="b">
        <v>0</v>
      </c>
      <c r="AA344" s="1"/>
      <c r="AB344" s="2">
        <v>-726.9</v>
      </c>
      <c r="AC344" s="2">
        <v>12539.32</v>
      </c>
      <c r="AD344" s="2">
        <v>8889.2000000000007</v>
      </c>
      <c r="AE344" s="2">
        <v>11577.29</v>
      </c>
      <c r="AF344" s="1">
        <v>1</v>
      </c>
      <c r="AG344" s="1"/>
      <c r="AH344" s="1"/>
      <c r="AI344" s="1">
        <v>1</v>
      </c>
      <c r="AJ344" s="1"/>
      <c r="AK344" s="2">
        <v>0</v>
      </c>
      <c r="AL344" s="2">
        <v>0</v>
      </c>
    </row>
    <row r="345" spans="1:38" x14ac:dyDescent="0.2">
      <c r="A345" t="str">
        <f>+VLOOKUP(TEXT(Tabla1[[#This Row],[Socio comercial]],"00000000"),'[1]Clientes PT'!$A:$G,7,0)</f>
        <v>Zona 1</v>
      </c>
      <c r="B345" t="str">
        <f>+VLOOKUP(TEXT(Tabla1[[#This Row],[Socio comercial]],"00000000"),'[1]Clientes PT'!$A:$G,6,0)</f>
        <v>JOSE PINTO (STIHL)</v>
      </c>
      <c r="C345" t="str">
        <f>+VLOOKUP(TEXT(Tabla1[[#This Row],[Socio comercial]],"00000000"),'[1]Clientes PT'!$A:$E,4,0)</f>
        <v>PT/79</v>
      </c>
      <c r="D345" t="str">
        <f>+VLOOKUP(TEXT(Tabla1[[#This Row],[Socio comercial]],"00000000"),'[1]Clientes PT'!$A:$E,5,0)</f>
        <v>Açores</v>
      </c>
      <c r="E345" s="1">
        <v>46790100</v>
      </c>
      <c r="F345" s="1" t="s">
        <v>642</v>
      </c>
      <c r="G345" s="1">
        <v>209241538</v>
      </c>
      <c r="H345" s="1" t="s">
        <v>666</v>
      </c>
      <c r="I345" s="2">
        <v>11017.92</v>
      </c>
      <c r="J345" s="1" t="s">
        <v>40</v>
      </c>
      <c r="K345" s="2">
        <v>69000</v>
      </c>
      <c r="L345" s="1" t="s">
        <v>40</v>
      </c>
      <c r="M345" s="1" t="s">
        <v>41</v>
      </c>
      <c r="N345" s="2">
        <v>32278.91</v>
      </c>
      <c r="O345" s="2">
        <v>0</v>
      </c>
      <c r="P345" s="1" t="s">
        <v>39</v>
      </c>
      <c r="Q345" s="2">
        <v>32278.91</v>
      </c>
      <c r="R345" s="3">
        <v>46.8</v>
      </c>
      <c r="S345" s="1" t="s">
        <v>667</v>
      </c>
      <c r="T345" s="1">
        <v>2</v>
      </c>
      <c r="U345" s="1"/>
      <c r="V345" s="1" t="b">
        <v>0</v>
      </c>
      <c r="W345" s="1" t="b">
        <v>0</v>
      </c>
      <c r="X345" s="1" t="b">
        <v>0</v>
      </c>
      <c r="Y345" s="1" t="b">
        <v>1</v>
      </c>
      <c r="Z345" s="1" t="b">
        <v>0</v>
      </c>
      <c r="AA345" s="1"/>
      <c r="AB345" s="2">
        <v>-726.9</v>
      </c>
      <c r="AC345" s="2">
        <v>12539.32</v>
      </c>
      <c r="AD345" s="2">
        <v>8889.2000000000007</v>
      </c>
      <c r="AE345" s="2">
        <v>11577.29</v>
      </c>
      <c r="AF345" s="1">
        <v>1</v>
      </c>
      <c r="AG345" s="1"/>
      <c r="AH345" s="1"/>
      <c r="AI345" s="1">
        <v>1</v>
      </c>
      <c r="AJ345" s="1"/>
      <c r="AK345" s="2">
        <v>0</v>
      </c>
      <c r="AL345" s="2">
        <v>0</v>
      </c>
    </row>
    <row r="346" spans="1:38" x14ac:dyDescent="0.2">
      <c r="A346" t="str">
        <f>+VLOOKUP(TEXT(Tabla1[[#This Row],[Socio comercial]],"00000000"),'[1]Clientes PT'!$A:$G,7,0)</f>
        <v>Zona 1</v>
      </c>
      <c r="B346" t="str">
        <f>+VLOOKUP(TEXT(Tabla1[[#This Row],[Socio comercial]],"00000000"),'[1]Clientes PT'!$A:$G,6,0)</f>
        <v>JOSE PINTO (STIHL)</v>
      </c>
      <c r="C346" t="str">
        <f>+VLOOKUP(TEXT(Tabla1[[#This Row],[Socio comercial]],"00000000"),'[1]Clientes PT'!$A:$E,4,0)</f>
        <v>PT/79</v>
      </c>
      <c r="D346" t="str">
        <f>+VLOOKUP(TEXT(Tabla1[[#This Row],[Socio comercial]],"00000000"),'[1]Clientes PT'!$A:$E,5,0)</f>
        <v>Açores</v>
      </c>
      <c r="E346" s="1">
        <v>46790100</v>
      </c>
      <c r="F346" s="1" t="s">
        <v>642</v>
      </c>
      <c r="G346" s="1">
        <v>343862025</v>
      </c>
      <c r="H346" s="1">
        <v>343862025</v>
      </c>
      <c r="I346" s="2">
        <v>0</v>
      </c>
      <c r="J346" s="1" t="s">
        <v>40</v>
      </c>
      <c r="K346" s="2">
        <v>69000</v>
      </c>
      <c r="L346" s="1" t="s">
        <v>40</v>
      </c>
      <c r="M346" s="1" t="s">
        <v>41</v>
      </c>
      <c r="N346" s="2">
        <v>32278.91</v>
      </c>
      <c r="O346" s="2">
        <v>0</v>
      </c>
      <c r="P346" s="1" t="s">
        <v>39</v>
      </c>
      <c r="Q346" s="2">
        <v>32278.91</v>
      </c>
      <c r="R346" s="3">
        <v>46.8</v>
      </c>
      <c r="S346" s="1" t="s">
        <v>668</v>
      </c>
      <c r="T346" s="1">
        <v>2</v>
      </c>
      <c r="U346" s="1"/>
      <c r="V346" s="1" t="b">
        <v>0</v>
      </c>
      <c r="W346" s="1" t="b">
        <v>0</v>
      </c>
      <c r="X346" s="1" t="b">
        <v>0</v>
      </c>
      <c r="Y346" s="1" t="b">
        <v>1</v>
      </c>
      <c r="Z346" s="1" t="b">
        <v>0</v>
      </c>
      <c r="AA346" s="1"/>
      <c r="AB346" s="2">
        <v>-726.9</v>
      </c>
      <c r="AC346" s="2">
        <v>12539.32</v>
      </c>
      <c r="AD346" s="2">
        <v>8889.2000000000007</v>
      </c>
      <c r="AE346" s="2">
        <v>11577.29</v>
      </c>
      <c r="AF346" s="1">
        <v>1</v>
      </c>
      <c r="AG346" s="1"/>
      <c r="AH346" s="1"/>
      <c r="AI346" s="1">
        <v>1</v>
      </c>
      <c r="AJ346" s="1"/>
      <c r="AK346" s="2">
        <v>0</v>
      </c>
      <c r="AL346" s="2">
        <v>0</v>
      </c>
    </row>
    <row r="347" spans="1:38" x14ac:dyDescent="0.2">
      <c r="A347" t="str">
        <f>+VLOOKUP(TEXT(Tabla1[[#This Row],[Socio comercial]],"00000000"),'[1]Clientes PT'!$A:$G,7,0)</f>
        <v>Zona 1</v>
      </c>
      <c r="B347" t="str">
        <f>+VLOOKUP(TEXT(Tabla1[[#This Row],[Socio comercial]],"00000000"),'[1]Clientes PT'!$A:$G,6,0)</f>
        <v>JOSE PINTO (STIHL)</v>
      </c>
      <c r="C347" t="str">
        <f>+VLOOKUP(TEXT(Tabla1[[#This Row],[Socio comercial]],"00000000"),'[1]Clientes PT'!$A:$E,4,0)</f>
        <v>PT/79</v>
      </c>
      <c r="D347" t="str">
        <f>+VLOOKUP(TEXT(Tabla1[[#This Row],[Socio comercial]],"00000000"),'[1]Clientes PT'!$A:$E,5,0)</f>
        <v>Açores</v>
      </c>
      <c r="E347" s="1">
        <v>46790130</v>
      </c>
      <c r="F347" s="1" t="s">
        <v>669</v>
      </c>
      <c r="G347" s="1">
        <v>209197263</v>
      </c>
      <c r="H347" s="1">
        <v>48</v>
      </c>
      <c r="I347" s="2">
        <v>93.74</v>
      </c>
      <c r="J347" s="1" t="s">
        <v>40</v>
      </c>
      <c r="K347" s="2">
        <v>38000</v>
      </c>
      <c r="L347" s="1" t="s">
        <v>40</v>
      </c>
      <c r="M347" s="1" t="s">
        <v>41</v>
      </c>
      <c r="N347" s="2">
        <v>3881.59</v>
      </c>
      <c r="O347" s="2">
        <v>45593.83</v>
      </c>
      <c r="P347" s="1" t="s">
        <v>39</v>
      </c>
      <c r="Q347" s="2">
        <v>11857.84</v>
      </c>
      <c r="R347" s="3">
        <v>31.2</v>
      </c>
      <c r="S347" s="1" t="s">
        <v>670</v>
      </c>
      <c r="T347" s="1"/>
      <c r="U347" s="1"/>
      <c r="V347" s="1" t="b">
        <v>0</v>
      </c>
      <c r="W347" s="1" t="b">
        <v>0</v>
      </c>
      <c r="X347" s="1" t="b">
        <v>0</v>
      </c>
      <c r="Y347" s="1" t="b">
        <v>1</v>
      </c>
      <c r="Z347" s="1" t="b">
        <v>0</v>
      </c>
      <c r="AA347" s="1"/>
      <c r="AB347" s="2">
        <v>3813.1</v>
      </c>
      <c r="AC347" s="2">
        <v>1127.47</v>
      </c>
      <c r="AD347" s="2">
        <v>0</v>
      </c>
      <c r="AE347" s="2">
        <v>-1058.98</v>
      </c>
      <c r="AF347" s="1">
        <v>0</v>
      </c>
      <c r="AG347" s="1"/>
      <c r="AH347" s="1" t="s">
        <v>55</v>
      </c>
      <c r="AI347" s="1">
        <v>1</v>
      </c>
      <c r="AJ347" s="1"/>
      <c r="AK347" s="2">
        <v>0</v>
      </c>
      <c r="AL347" s="2">
        <v>0</v>
      </c>
    </row>
    <row r="348" spans="1:38" x14ac:dyDescent="0.2">
      <c r="A348" t="str">
        <f>+VLOOKUP(TEXT(Tabla1[[#This Row],[Socio comercial]],"00000000"),'[1]Clientes PT'!$A:$G,7,0)</f>
        <v>Zona 1</v>
      </c>
      <c r="B348" t="str">
        <f>+VLOOKUP(TEXT(Tabla1[[#This Row],[Socio comercial]],"00000000"),'[1]Clientes PT'!$A:$G,6,0)</f>
        <v>JOSE PINTO (STIHL)</v>
      </c>
      <c r="C348" t="str">
        <f>+VLOOKUP(TEXT(Tabla1[[#This Row],[Socio comercial]],"00000000"),'[1]Clientes PT'!$A:$E,4,0)</f>
        <v>PT/79</v>
      </c>
      <c r="D348" t="str">
        <f>+VLOOKUP(TEXT(Tabla1[[#This Row],[Socio comercial]],"00000000"),'[1]Clientes PT'!$A:$E,5,0)</f>
        <v>Açores</v>
      </c>
      <c r="E348" s="1">
        <v>46790130</v>
      </c>
      <c r="F348" s="1" t="s">
        <v>669</v>
      </c>
      <c r="G348" s="1">
        <v>209313156</v>
      </c>
      <c r="H348" s="1">
        <v>2</v>
      </c>
      <c r="I348" s="2">
        <v>7123.83</v>
      </c>
      <c r="J348" s="1" t="s">
        <v>40</v>
      </c>
      <c r="K348" s="2">
        <v>38000</v>
      </c>
      <c r="L348" s="1" t="s">
        <v>40</v>
      </c>
      <c r="M348" s="1" t="s">
        <v>41</v>
      </c>
      <c r="N348" s="2">
        <v>3881.59</v>
      </c>
      <c r="O348" s="2">
        <v>45593.83</v>
      </c>
      <c r="P348" s="1" t="s">
        <v>39</v>
      </c>
      <c r="Q348" s="2">
        <v>11857.84</v>
      </c>
      <c r="R348" s="3">
        <v>31.2</v>
      </c>
      <c r="S348" s="1" t="s">
        <v>671</v>
      </c>
      <c r="T348" s="1"/>
      <c r="U348" s="1" t="s">
        <v>57</v>
      </c>
      <c r="V348" s="1" t="b">
        <v>0</v>
      </c>
      <c r="W348" s="1" t="b">
        <v>0</v>
      </c>
      <c r="X348" s="1" t="b">
        <v>0</v>
      </c>
      <c r="Y348" s="1" t="b">
        <v>1</v>
      </c>
      <c r="Z348" s="1" t="b">
        <v>0</v>
      </c>
      <c r="AA348" s="1" t="s">
        <v>58</v>
      </c>
      <c r="AB348" s="2">
        <v>3813.1</v>
      </c>
      <c r="AC348" s="2">
        <v>1127.47</v>
      </c>
      <c r="AD348" s="2">
        <v>0</v>
      </c>
      <c r="AE348" s="2">
        <v>-1058.98</v>
      </c>
      <c r="AF348" s="1">
        <v>0</v>
      </c>
      <c r="AG348" s="1"/>
      <c r="AH348" s="1" t="s">
        <v>55</v>
      </c>
      <c r="AI348" s="1">
        <v>1</v>
      </c>
      <c r="AJ348" s="1"/>
      <c r="AK348" s="2">
        <v>0</v>
      </c>
      <c r="AL348" s="2">
        <v>0</v>
      </c>
    </row>
  </sheetData>
  <pageMargins left="0.7" right="0.7" top="0.75" bottom="0.75" header="0.3" footer="0.3"/>
  <headerFooter>
    <oddHeader>&amp;C&amp;"Arial"&amp;10&amp;K000000 Intern | Internal&amp;1#_x000D_</oddHead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2FB67C5E01F547A18D4A5FD6A8713D" ma:contentTypeVersion="15" ma:contentTypeDescription="Create a new document." ma:contentTypeScope="" ma:versionID="b9642c6788bad27e02d635fb107c9ae4">
  <xsd:schema xmlns:xsd="http://www.w3.org/2001/XMLSchema" xmlns:xs="http://www.w3.org/2001/XMLSchema" xmlns:p="http://schemas.microsoft.com/office/2006/metadata/properties" xmlns:ns2="d3f5fe61-724b-4b88-a376-d24adb9ebb03" xmlns:ns3="d9b07192-7579-4291-b28e-58bbe42d995f" targetNamespace="http://schemas.microsoft.com/office/2006/metadata/properties" ma:root="true" ma:fieldsID="2e8472eb4e8570153d151932821fc84c" ns2:_="" ns3:_="">
    <xsd:import namespace="d3f5fe61-724b-4b88-a376-d24adb9ebb03"/>
    <xsd:import namespace="d9b07192-7579-4291-b28e-58bbe42d995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5fe61-724b-4b88-a376-d24adb9ebb0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f31a11a0-e3bf-48f8-b3d3-b1a852de95f2}" ma:internalName="TaxCatchAll" ma:showField="CatchAllData" ma:web="d3f5fe61-724b-4b88-a376-d24adb9ebb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b07192-7579-4291-b28e-58bbe42d99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751d313-418a-41e7-8296-c801e9c6f9b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b07192-7579-4291-b28e-58bbe42d995f">
      <Terms xmlns="http://schemas.microsoft.com/office/infopath/2007/PartnerControls"/>
    </lcf76f155ced4ddcb4097134ff3c332f>
    <TaxCatchAll xmlns="d3f5fe61-724b-4b88-a376-d24adb9ebb03" xsi:nil="true"/>
  </documentManagement>
</p:properties>
</file>

<file path=customXml/itemProps1.xml><?xml version="1.0" encoding="utf-8"?>
<ds:datastoreItem xmlns:ds="http://schemas.openxmlformats.org/officeDocument/2006/customXml" ds:itemID="{9B900B0A-4106-41B5-B5EE-CB317993BA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5A8BD9-021A-4C05-B4D6-728A03AD41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f5fe61-724b-4b88-a376-d24adb9ebb03"/>
    <ds:schemaRef ds:uri="d9b07192-7579-4291-b28e-58bbe42d99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D7E573-40CC-43AE-A4FF-429148CF4674}">
  <ds:schemaRefs>
    <ds:schemaRef ds:uri="http://schemas.microsoft.com/office/2006/metadata/properties"/>
    <ds:schemaRef ds:uri="http://schemas.microsoft.com/office/infopath/2007/PartnerControls"/>
    <ds:schemaRef ds:uri="d9b07192-7579-4291-b28e-58bbe42d995f"/>
    <ds:schemaRef ds:uri="d3f5fe61-724b-4b88-a376-d24adb9ebb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Data</vt:lpstr>
    </vt:vector>
  </TitlesOfParts>
  <Manager/>
  <Company>STIHL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ES/FCC Garcia Cereceda, Aitor</dc:creator>
  <cp:keywords/>
  <dc:description/>
  <cp:lastModifiedBy>ES/FIT-rpa rpa1, Robotic Process Automation</cp:lastModifiedBy>
  <cp:revision/>
  <dcterms:created xsi:type="dcterms:W3CDTF">2023-09-24T12:38:25Z</dcterms:created>
  <dcterms:modified xsi:type="dcterms:W3CDTF">2025-01-20T15:10:45Z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0x010100812FB67C5E01F547A18D4A5FD6A8713D</vt:lpwstr>
  </property>
  <property fmtid="{D5CDD505-2E9C-101B-9397-08002B2CF9AE}" pid="3" name="MediaServiceImageTags">
    <vt:lpwstr/>
  </property>
  <property fmtid="{D5CDD505-2E9C-101B-9397-08002B2CF9AE}" pid="4" name="MSIP_Label_f336f76c-dfa2-4ce6-8362-305539f7b79a_Enabled">
    <vt:lpwstr>true</vt:lpwstr>
  </property>
  <property fmtid="{D5CDD505-2E9C-101B-9397-08002B2CF9AE}" pid="5" name="MSIP_Label_f336f76c-dfa2-4ce6-8362-305539f7b79a_SetDate">
    <vt:lpwstr>2024-11-22T10:24:25Z</vt:lpwstr>
  </property>
  <property fmtid="{D5CDD505-2E9C-101B-9397-08002B2CF9AE}" pid="6" name="MSIP_Label_f336f76c-dfa2-4ce6-8362-305539f7b79a_Method">
    <vt:lpwstr>Standard</vt:lpwstr>
  </property>
  <property fmtid="{D5CDD505-2E9C-101B-9397-08002B2CF9AE}" pid="7" name="MSIP_Label_f336f76c-dfa2-4ce6-8362-305539f7b79a_Name">
    <vt:lpwstr>Internal</vt:lpwstr>
  </property>
  <property fmtid="{D5CDD505-2E9C-101B-9397-08002B2CF9AE}" pid="8" name="MSIP_Label_f336f76c-dfa2-4ce6-8362-305539f7b79a_SiteId">
    <vt:lpwstr>702ed1df-fbf3-42e7-a14d-db80a314e632</vt:lpwstr>
  </property>
  <property fmtid="{D5CDD505-2E9C-101B-9397-08002B2CF9AE}" pid="9" name="MSIP_Label_f336f76c-dfa2-4ce6-8362-305539f7b79a_ActionId">
    <vt:lpwstr>59599c0e-77e8-466e-8c4f-a83b2f3c15a3</vt:lpwstr>
  </property>
  <property fmtid="{D5CDD505-2E9C-101B-9397-08002B2CF9AE}" pid="10" name="MSIP_Label_f336f76c-dfa2-4ce6-8362-305539f7b79a_ContentBits">
    <vt:lpwstr>1</vt:lpwstr>
  </property>
</Properties>
</file>