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5DFB41ED-D4F1-4A3B-AF3E-E1E604668049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Data!$A$1:$AL$157</definedName>
  </definedNames>
  <calcPr calcId="191028" concurrentManualCount="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</calcChain>
</file>

<file path=xl/sharedStrings.xml><?xml version="1.0" encoding="utf-8"?>
<sst xmlns="http://schemas.openxmlformats.org/spreadsheetml/2006/main" count="1415" uniqueCount="350">
  <si>
    <t>Descripción</t>
  </si>
  <si>
    <t>Sum of Valor de crédito pendiente</t>
  </si>
  <si>
    <t>Zona 1</t>
  </si>
  <si>
    <t>Zona</t>
  </si>
  <si>
    <t>Comunidad</t>
  </si>
  <si>
    <t>Código de provincia</t>
  </si>
  <si>
    <t>Provincia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</si>
  <si>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</si>
  <si>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</si>
  <si>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</si>
  <si>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</si>
  <si>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</si>
  <si>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</si>
  <si>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</si>
  <si>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</si>
  <si>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</si>
  <si>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</si>
  <si>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</si>
  <si>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</si>
  <si>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</si>
  <si>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</si>
  <si>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</si>
  <si>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</si>
  <si>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</si>
  <si>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</si>
  <si>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</si>
  <si>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</si>
  <si>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</si>
  <si>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</si>
  <si>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</si>
  <si>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</si>
  <si>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</si>
  <si>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</si>
  <si>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</si>
  <si>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</si>
  <si>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</si>
  <si>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</si>
  <si>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</si>
  <si>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</si>
  <si>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Y30</t>
  </si>
  <si>
    <t>EUR</t>
  </si>
  <si>
    <t>Bloqueados</t>
  </si>
  <si>
    <t>Moneda del importe por autorizar</t>
  </si>
  <si>
    <t>Etiquetas de fila</t>
  </si>
  <si>
    <t>JOSE PINTO (STIHL)</t>
  </si>
  <si>
    <t>Viana do Castelo</t>
  </si>
  <si>
    <t>Total general</t>
  </si>
  <si>
    <t>Com. Motociclos Courense, Lda / P-4940-541 Paredes</t>
  </si>
  <si>
    <t>21/11</t>
  </si>
  <si>
    <t>02.12.2024 03:08:02</t>
  </si>
  <si>
    <t>PT01</t>
  </si>
  <si>
    <t>O Padreirense / P-4970-500 Arcos de Valdevez</t>
  </si>
  <si>
    <t>29.11.2024 18:27:04</t>
  </si>
  <si>
    <t>ZPTALVESP</t>
  </si>
  <si>
    <t>Patrícia  Alves</t>
  </si>
  <si>
    <t>PT00</t>
  </si>
  <si>
    <t>07.01.2025 17:59:25</t>
  </si>
  <si>
    <t>ZPTSANTOS</t>
  </si>
  <si>
    <t>Júlia  Santos</t>
  </si>
  <si>
    <t>16.01.2025 20:33:41</t>
  </si>
  <si>
    <t>Luís Henrique Lira Vieira / P-4950-473 Monção-Monç</t>
  </si>
  <si>
    <t>16/12/2024</t>
  </si>
  <si>
    <t>18.01.2025 01:23:32</t>
  </si>
  <si>
    <t>Motolar, Lda / P-4925-413 Viana do Castelo</t>
  </si>
  <si>
    <t>17.01.2025 21:04:55</t>
  </si>
  <si>
    <t>Fábrica Metal. da Gandra, Lda / P-4770-360 Braga-M</t>
  </si>
  <si>
    <t>07.01.2025 10:35:42</t>
  </si>
  <si>
    <t>Cândido Bastos, Lda. / P-4750-680 Barcelos-Silva</t>
  </si>
  <si>
    <t>18.01.2025 00:47:02</t>
  </si>
  <si>
    <t>20.01.2025 15:19:38</t>
  </si>
  <si>
    <t>Vasco Carvalho Unip. Lda / P-4730 180 Gême - Vila</t>
  </si>
  <si>
    <t>03.12.2024 20:55:17</t>
  </si>
  <si>
    <t>12.12.2024 18:12:02</t>
  </si>
  <si>
    <t>António A.N.Freitas Unip, Lda / P-4800-098 Guimarã</t>
  </si>
  <si>
    <t>17.01.2025 18:38:34</t>
  </si>
  <si>
    <t>André Manuel Real Tarrio / P-4740068 Apúlia - Espo</t>
  </si>
  <si>
    <t>18.01.2025 14:13:00</t>
  </si>
  <si>
    <t>José Pinto, Lda / P-5000-506 Vila Real-Almodena (V</t>
  </si>
  <si>
    <t>216-2024</t>
  </si>
  <si>
    <t>30.11.2024 13:19:07</t>
  </si>
  <si>
    <t>N.º232-2024</t>
  </si>
  <si>
    <t>20.12.2024 18:20:41</t>
  </si>
  <si>
    <t>Hernâni Pinto e Filhos, Lda / P-5400-017 Chaves-Ch</t>
  </si>
  <si>
    <t>18.01.2025 02:58:01</t>
  </si>
  <si>
    <t>03.12.2024 18:11:51</t>
  </si>
  <si>
    <t>16.12.2024 13:26:34</t>
  </si>
  <si>
    <t>17.01.2025 17:29:04</t>
  </si>
  <si>
    <t>Norberto G. Queiroga e Filhos, Lda / P-5430-469 Va</t>
  </si>
  <si>
    <t>06.01.2025</t>
  </si>
  <si>
    <t>18.01.2025 02:17:19</t>
  </si>
  <si>
    <t>15.01.2025</t>
  </si>
  <si>
    <t>15.01.2025 10:07:12</t>
  </si>
  <si>
    <t>16.01.2025</t>
  </si>
  <si>
    <t>16.01.2025 13:13:53</t>
  </si>
  <si>
    <t>Macedagro, Lda / P-5050-280 Régua-P.REGUA</t>
  </si>
  <si>
    <t>17.01.2025 18:08:13</t>
  </si>
  <si>
    <t>Manuel da Rocha Lopes / P-5340-000 Macedo de Caval</t>
  </si>
  <si>
    <t>MRL250108</t>
  </si>
  <si>
    <t>20.01.2025 06:21:37</t>
  </si>
  <si>
    <t>MRL250116</t>
  </si>
  <si>
    <t>17.01.2025 19:31:01</t>
  </si>
  <si>
    <t>Isidro José Afonso / P-5300-072 Bragança-Bragança</t>
  </si>
  <si>
    <t>16.01.2025 15:48:12</t>
  </si>
  <si>
    <t>Francisco Mendes, &amp; Ca., Lda / P-5200-243 Mogadour</t>
  </si>
  <si>
    <t>27-12-2024</t>
  </si>
  <si>
    <t>18.01.2025 01:50:46</t>
  </si>
  <si>
    <t>20-12-2024  FMENDES</t>
  </si>
  <si>
    <t>20.12.2024 16:55:09</t>
  </si>
  <si>
    <t>15-01-2025</t>
  </si>
  <si>
    <t>15.01.2025 13:14:16</t>
  </si>
  <si>
    <t>Miravet, Lda / P-5370-632 Mirandela-Mirandela</t>
  </si>
  <si>
    <t>18.01.2025 01:00:37</t>
  </si>
  <si>
    <t>17/01/2025</t>
  </si>
  <si>
    <t>20.01.2025 10:52:05</t>
  </si>
  <si>
    <t>08.01.2025 19:18:19</t>
  </si>
  <si>
    <t>Agrovinhais, Lda / P-5320-271 Bragança-Vinhais</t>
  </si>
  <si>
    <t>17.01.2025 18:09:44</t>
  </si>
  <si>
    <t>Jardicamp / P-4610-195 Felgueiras-Felgueiras</t>
  </si>
  <si>
    <t>20-12-2024</t>
  </si>
  <si>
    <t>20.12.2024 12:23:59</t>
  </si>
  <si>
    <t>06.01.2025 13:00:25</t>
  </si>
  <si>
    <t>16-1-2025</t>
  </si>
  <si>
    <t>16.01.2025 13:14:45</t>
  </si>
  <si>
    <t>Torre Marco, S.A / P-4485-410 Macieira da Maia-Mac</t>
  </si>
  <si>
    <t>LSD 18/12/2024</t>
  </si>
  <si>
    <t>18.01.2025 01:35:32</t>
  </si>
  <si>
    <t>VCD 02/01</t>
  </si>
  <si>
    <t>18.01.2025 02:04:16</t>
  </si>
  <si>
    <t>VCD 17/01</t>
  </si>
  <si>
    <t>18.01.2025 23:46:35</t>
  </si>
  <si>
    <t>BARCELOS 20/01/2025</t>
  </si>
  <si>
    <t>20.01.2025 15:58:22</t>
  </si>
  <si>
    <t>ALB 16/01</t>
  </si>
  <si>
    <t>16.01.2025 13:36:00</t>
  </si>
  <si>
    <t>STOCK ALB 17/01</t>
  </si>
  <si>
    <t>17.01.2025 20:57:51</t>
  </si>
  <si>
    <t>Motojardim, Lda / P-4510 243 Gondomar-Gondomar</t>
  </si>
  <si>
    <t>P1217</t>
  </si>
  <si>
    <t>17.01.2025 19:24:44</t>
  </si>
  <si>
    <t>P1203</t>
  </si>
  <si>
    <t>18.01.2025 01:25:05</t>
  </si>
  <si>
    <t>P1210</t>
  </si>
  <si>
    <t>18.01.2025 02:16:20</t>
  </si>
  <si>
    <t>13.01.2021 07:58:49</t>
  </si>
  <si>
    <t>Moto Teixeira, Lda / P-4620 649 Lousada-Lousada (P</t>
  </si>
  <si>
    <t>16.01.2025 19:43:34</t>
  </si>
  <si>
    <t>Cafo Green, Unipessoal, Lda / P-4785 313 Trofa-Tro</t>
  </si>
  <si>
    <t>27.11.2024 17:18:04</t>
  </si>
  <si>
    <t>17.12.2024 19:16:42</t>
  </si>
  <si>
    <t>TAMIEX II – Equipamentos, Lda / P-4630261 S. Nicol</t>
  </si>
  <si>
    <t>18.01.2025 01:56:01</t>
  </si>
  <si>
    <t>EF 23</t>
  </si>
  <si>
    <t>15.01.2025 15:53:48</t>
  </si>
  <si>
    <t>JPCV, Lda / P-4640144 Baião-Porto</t>
  </si>
  <si>
    <t>16.12.2024 15:45:27</t>
  </si>
  <si>
    <t>Artur Agostinho, Lda / P-4600-254 Porto-Amarante</t>
  </si>
  <si>
    <t>PAP2025</t>
  </si>
  <si>
    <t>18.01.2025 00:54:01</t>
  </si>
  <si>
    <t>CM CELORICO CORTA RE</t>
  </si>
  <si>
    <t>18.01.2025 01:40:04</t>
  </si>
  <si>
    <t>Aida Maria Moreira Ramos / P-4475109 Gemunde-Maia</t>
  </si>
  <si>
    <t>18.01.2025 00:53:05</t>
  </si>
  <si>
    <t>Agro Home - / P-4445245 Alfena</t>
  </si>
  <si>
    <t>052/2024</t>
  </si>
  <si>
    <t>13.12.2024 10:33:00</t>
  </si>
  <si>
    <t>001/2025</t>
  </si>
  <si>
    <t>03.01.2025 11:11:31</t>
  </si>
  <si>
    <t>José P. Saramago e Comp, Lda / P-3880-238 Ovar-Ova</t>
  </si>
  <si>
    <t>18.01.2025 01:36:45</t>
  </si>
  <si>
    <t>03.12.2024 13:32:51</t>
  </si>
  <si>
    <t>Pramadeira, S.A. / P-3854 908 Aveiro-Albergaria-A-</t>
  </si>
  <si>
    <t>HELDER</t>
  </si>
  <si>
    <t>18.01.2025 02:57:50</t>
  </si>
  <si>
    <t>30.11.2024 02:11:03</t>
  </si>
  <si>
    <t>Motoclassis / P-3750 755 Aveiro-Travassô de Cima</t>
  </si>
  <si>
    <t>17.01.2024</t>
  </si>
  <si>
    <t>17.01.2025 17:02:43</t>
  </si>
  <si>
    <t>09.12.2024</t>
  </si>
  <si>
    <t>09.12.2024 10:51:17</t>
  </si>
  <si>
    <t>02.01.2025</t>
  </si>
  <si>
    <t>08.01.2025 02:22:36</t>
  </si>
  <si>
    <t>16.01.2024</t>
  </si>
  <si>
    <t>16.01.2025 11:25:15</t>
  </si>
  <si>
    <t>Moto C. A. Almeida, Lda / P-3730 202 Vale de Cambr</t>
  </si>
  <si>
    <t>2024-066</t>
  </si>
  <si>
    <t>27.12.2024 18:32:26</t>
  </si>
  <si>
    <t>2025-01</t>
  </si>
  <si>
    <t>07.01.2025 11:13:16</t>
  </si>
  <si>
    <t>2025-03</t>
  </si>
  <si>
    <t>14.01.2025 18:51:25</t>
  </si>
  <si>
    <t>2025-04</t>
  </si>
  <si>
    <t>17.01.2025 15:38:26</t>
  </si>
  <si>
    <t>Boialvomotos, Lda. / P-3780-402 Anadia - Aveiro</t>
  </si>
  <si>
    <t>13.01.2025 03:09:16</t>
  </si>
  <si>
    <t>15.01.2025 18:59:10</t>
  </si>
  <si>
    <t>Beirateca, Lda / P-3510 159 VISEU-VISEU</t>
  </si>
  <si>
    <t>18.01.2025 00:49:04</t>
  </si>
  <si>
    <t>18.01.2025 01:54:03</t>
  </si>
  <si>
    <t>13.01.2021 07:15:09</t>
  </si>
  <si>
    <t>15.01.2025 13:24:15</t>
  </si>
  <si>
    <t>16.01.2025 19:46:49</t>
  </si>
  <si>
    <t>Motopal / P-3680-281 Oliveira de Frades</t>
  </si>
  <si>
    <t>20.12.2024 17:12:10</t>
  </si>
  <si>
    <t>Germano de Sousa e Filhos, Lda / P-3460 560 Tondel</t>
  </si>
  <si>
    <t>17.01.2025 19:55:22</t>
  </si>
  <si>
    <t>Sidónio Pinto Madanelo, Lda / P-3660-473 S. Pedro</t>
  </si>
  <si>
    <t>18.01.2025 01:54:14</t>
  </si>
  <si>
    <t>16.01.2025 20:14:16</t>
  </si>
  <si>
    <t>Viselbi, Lda / P-3510-061 Viseu-Viseu</t>
  </si>
  <si>
    <t>12.12.2024</t>
  </si>
  <si>
    <t>18.01.2025 01:08:28</t>
  </si>
  <si>
    <t>30-12-24</t>
  </si>
  <si>
    <t>18.01.2025 01:56:31</t>
  </si>
  <si>
    <t>29.11.2024</t>
  </si>
  <si>
    <t>02.12.2024 03:12:58</t>
  </si>
  <si>
    <t>02.12.2024</t>
  </si>
  <si>
    <t>02.12.2024 12:57:04</t>
  </si>
  <si>
    <t>Tractormarão, Lda / P-4660-241 Resende-Resende (Vi</t>
  </si>
  <si>
    <t>20.01.2025 10:09:39</t>
  </si>
  <si>
    <t>António Silva Monteiro, Lda / P-3530 131 Mangualde</t>
  </si>
  <si>
    <t>13.12.2024 17:45:20</t>
  </si>
  <si>
    <t>Xerocar, S.A. / P-3620162 Leomil - MBR</t>
  </si>
  <si>
    <t>2025/01</t>
  </si>
  <si>
    <t>08.01.2025 10:57:55</t>
  </si>
  <si>
    <t>2025/02</t>
  </si>
  <si>
    <t>17.01.2025 16:18:15</t>
  </si>
  <si>
    <t>Prorural - Produtos Agrícolas, Lda. / P-5130-336 S</t>
  </si>
  <si>
    <t>16.01.2025 13:57:01</t>
  </si>
  <si>
    <t>José Augusto Patrício / P-6400 398 Guarda-Pinhel</t>
  </si>
  <si>
    <t>27-12</t>
  </si>
  <si>
    <t>27.12.2024 19:57:29</t>
  </si>
  <si>
    <t>15-01-25</t>
  </si>
  <si>
    <t>17.01.2025 18:40:36</t>
  </si>
  <si>
    <t>Maria da Luz Gomes, Lda / P-6420 076 Guarda</t>
  </si>
  <si>
    <t>18.01.2025 01:48:15</t>
  </si>
  <si>
    <t>26.11.2024 19:01:49</t>
  </si>
  <si>
    <t>Mobiferragens, Unipessoal, Lda / P-6400 212 Freixe</t>
  </si>
  <si>
    <t>04.12.2024 14:02:21</t>
  </si>
  <si>
    <t>10.12.2024 14:06:51</t>
  </si>
  <si>
    <t>28/12/24</t>
  </si>
  <si>
    <t>27.12.2024 21:24:19</t>
  </si>
  <si>
    <t>Armando Mariano Santos, Lda / P-6300 010 Guarda</t>
  </si>
  <si>
    <t>16/01/2025</t>
  </si>
  <si>
    <t>16.01.2025 19:30:56</t>
  </si>
  <si>
    <t>Agrocoimbra, Lda / P-3030-175 Coimbra-Coimbra</t>
  </si>
  <si>
    <t>18.01.2025 02:56:02</t>
  </si>
  <si>
    <t>02.12.2024 10:23:11</t>
  </si>
  <si>
    <t>17.01.2025 16:44:44</t>
  </si>
  <si>
    <t>Fixfoz, Lda / P-3080 051 Figueira da Foz-Figueira</t>
  </si>
  <si>
    <t>17.12.2024 00:30:34</t>
  </si>
  <si>
    <t>24.12.2024 11:43:21</t>
  </si>
  <si>
    <t>06.01.2025 17:42:30</t>
  </si>
  <si>
    <t>Fernando Cord. Figueiredo, Lda / P-3130 548 Sobral</t>
  </si>
  <si>
    <t>18.01.2025 01:54:05</t>
  </si>
  <si>
    <t>18.01.2025 02:11:18</t>
  </si>
  <si>
    <t>20.01.2025 13:38:55</t>
  </si>
  <si>
    <t>16.01.2025 17:34:11</t>
  </si>
  <si>
    <t>F.A. Cortez e Filhos, Lda / P-3200-222 Lousã-Lousã</t>
  </si>
  <si>
    <t>SHOPSYSTEM</t>
  </si>
  <si>
    <t>09.12.2024 03:03:02</t>
  </si>
  <si>
    <t>10.12.2024 00:16:25</t>
  </si>
  <si>
    <t>INP SETEMBRO 2024</t>
  </si>
  <si>
    <t>10.12.2024 00:28:36</t>
  </si>
  <si>
    <t>16.12.2024 23:20:29</t>
  </si>
  <si>
    <t>30.12.2024 03:06:40</t>
  </si>
  <si>
    <t>31.12.2024 01:32:29</t>
  </si>
  <si>
    <t>03.12.2024 00:52:43</t>
  </si>
  <si>
    <t>03.12.2024 01:44:48</t>
  </si>
  <si>
    <t>09.12.2024 23:03:55</t>
  </si>
  <si>
    <t>09.12.2024 23:57:11</t>
  </si>
  <si>
    <t>10.12.2024 00:03:09</t>
  </si>
  <si>
    <t>10.12.2024 01:47:08</t>
  </si>
  <si>
    <t>10.12.2024 01:47:20</t>
  </si>
  <si>
    <t>INP ABRIL 2024</t>
  </si>
  <si>
    <t>16.12.2024 17:05:15</t>
  </si>
  <si>
    <t>26.12.2024 23:08:29</t>
  </si>
  <si>
    <t>26.12.2024 23:11:48</t>
  </si>
  <si>
    <t>27.12.2024 01:12:02</t>
  </si>
  <si>
    <t>27.12.2024 01:12:06</t>
  </si>
  <si>
    <t>27.12.2024 01:13:06</t>
  </si>
  <si>
    <t>30.12.2024 14:25:06</t>
  </si>
  <si>
    <t>31.12.2024 01:32:56</t>
  </si>
  <si>
    <t>PODA 24</t>
  </si>
  <si>
    <t>08.01.2025 02:17:55</t>
  </si>
  <si>
    <t>INP JANEIRO 2025</t>
  </si>
  <si>
    <t>14.01.2025 11:05:01</t>
  </si>
  <si>
    <t>Moto Carvalho / P-3305 143 Coja - Arganil-Coja (Co</t>
  </si>
  <si>
    <t>RUI CARVALHO</t>
  </si>
  <si>
    <t>19.01.2025 13:08:53</t>
  </si>
  <si>
    <t>Sargaço e Cruz, Lda / P-3060 105 Cadima-Nogueiras</t>
  </si>
  <si>
    <t>17.01.2025 22:44:26</t>
  </si>
  <si>
    <t>Auto Acessórios das Beiras, Lda / P-6100 711 Sertã</t>
  </si>
  <si>
    <t>15.01.2025 15:56:38</t>
  </si>
  <si>
    <t>António Mendes Milagre / P-6250 025 Belmonte-Belmo</t>
  </si>
  <si>
    <t>105/2024</t>
  </si>
  <si>
    <t>13.12.2024 16:23:22</t>
  </si>
  <si>
    <t>Cascalheira e Filho, Lda / P-6150-516 Castelo Bran</t>
  </si>
  <si>
    <t>18.01.2025 02:06:11</t>
  </si>
  <si>
    <t>Albieuropa, Lda / P-6000 459 Castelo Branco-Castel</t>
  </si>
  <si>
    <t>73/2024</t>
  </si>
  <si>
    <t>18.01.2025 02:01:24</t>
  </si>
  <si>
    <t>Agrifundão, Unipessoal, Lda / P-6230 346 Fundão-Fu</t>
  </si>
  <si>
    <t>128/24</t>
  </si>
  <si>
    <t>18.01.2025 01:59:29</t>
  </si>
  <si>
    <t>20.01.2025 12:50:33</t>
  </si>
  <si>
    <t>AgroBikes, Unip. Lda. / P-6200760 Tortosendo</t>
  </si>
  <si>
    <t>12.12.2024 20:41:32</t>
  </si>
  <si>
    <t>M.A.P. Lda / P-9500 241 Ponta Delgada-Ponta Delgad</t>
  </si>
  <si>
    <t>17.01.2025 20:19:43</t>
  </si>
  <si>
    <t>Live Our Style, Lda / P-9900 019 Açores-Horta</t>
  </si>
  <si>
    <t>EF24F0029</t>
  </si>
  <si>
    <t>26.11.2024 00:30:12</t>
  </si>
  <si>
    <t>EF25F001</t>
  </si>
  <si>
    <t>09.01.2025 16:01:11</t>
  </si>
  <si>
    <t>EF24F0041</t>
  </si>
  <si>
    <t>22.11.2024 16:35:55</t>
  </si>
  <si>
    <t>EF24F0028</t>
  </si>
  <si>
    <t>26.11.2024 00:13:38</t>
  </si>
  <si>
    <t>EF24F0031</t>
  </si>
  <si>
    <t>26.11.2024 00:43:34</t>
  </si>
  <si>
    <t>EF24F0034</t>
  </si>
  <si>
    <t>26.11.2024 01:26:21</t>
  </si>
  <si>
    <t>EF24F0036</t>
  </si>
  <si>
    <t>26.11.2024 01:44:46</t>
  </si>
  <si>
    <t>TACOMPRAR</t>
  </si>
  <si>
    <t>26.11.2024 10:57:59</t>
  </si>
  <si>
    <t>EF24F0042</t>
  </si>
  <si>
    <t>04.12.2024 12:52:02</t>
  </si>
  <si>
    <t>EF24F0043</t>
  </si>
  <si>
    <t>06.12.2024 13:09:53</t>
  </si>
  <si>
    <t>EF24F0044</t>
  </si>
  <si>
    <t>16.12.2024 13:02:49</t>
  </si>
  <si>
    <t>JARDINAGEM 25</t>
  </si>
  <si>
    <t>02.01.2025 15:41:45</t>
  </si>
  <si>
    <t>BATERIA 25</t>
  </si>
  <si>
    <t>02.01.2025 16:51:23</t>
  </si>
  <si>
    <t>20.01.2025 05:19:13</t>
  </si>
  <si>
    <t>Electroxi, Lda / P-9500702 São Miguel - Açores</t>
  </si>
  <si>
    <t>18.01.2025 01:23:38</t>
  </si>
  <si>
    <t>17.01.2025 19:30:52</t>
  </si>
  <si>
    <t>Braga</t>
  </si>
  <si>
    <t>Vila Real</t>
  </si>
  <si>
    <t>Braganҫa</t>
  </si>
  <si>
    <t>Porto</t>
  </si>
  <si>
    <t>Aveiro</t>
  </si>
  <si>
    <t>Viseu</t>
  </si>
  <si>
    <t>Guarda</t>
  </si>
  <si>
    <t>Coimbra</t>
  </si>
  <si>
    <t>Castelo Branco</t>
  </si>
  <si>
    <t>Açores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</si>
</sst>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Customer Number</v>
          </cell>
          <cell r="B1" t="str">
            <v>Name</v>
          </cell>
          <cell r="C1" t="str">
            <v>Postal Code</v>
          </cell>
          <cell r="D1" t="str">
            <v>Region (act.)</v>
          </cell>
          <cell r="E1" t="str">
            <v>Provincia</v>
          </cell>
          <cell r="F1" t="str">
            <v>Sales Repr. 1 (act.)</v>
          </cell>
          <cell r="G1" t="str">
            <v>Zona</v>
          </cell>
        </row>
        <row r="2">
          <cell r="A2" t="str">
            <v>46600010</v>
          </cell>
          <cell r="B2" t="str">
            <v>Casa Quintela, Lda</v>
          </cell>
          <cell r="C2" t="str">
            <v>4990-307</v>
          </cell>
          <cell r="D2" t="str">
            <v>PT/60</v>
          </cell>
          <cell r="E2" t="str">
            <v>Viana do Castelo</v>
          </cell>
          <cell r="F2" t="str">
            <v>JOSE PINTO (STIHL)</v>
          </cell>
          <cell r="G2" t="str">
            <v>Zona 1</v>
          </cell>
        </row>
        <row r="3">
          <cell r="A3" t="str">
            <v>46600020</v>
          </cell>
          <cell r="B3" t="str">
            <v>Com. Motociclos Courense, Lda</v>
          </cell>
          <cell r="C3" t="str">
            <v>4940-541</v>
          </cell>
          <cell r="D3" t="str">
            <v>PT/60</v>
          </cell>
          <cell r="E3" t="str">
            <v>Viana do Castelo</v>
          </cell>
          <cell r="F3" t="str">
            <v>JOSE PINTO (STIHL)</v>
          </cell>
          <cell r="G3" t="str">
            <v>Zona 1</v>
          </cell>
        </row>
        <row r="4">
          <cell r="A4" t="str">
            <v>46600040</v>
          </cell>
          <cell r="B4" t="str">
            <v>O Padreirense</v>
          </cell>
          <cell r="C4" t="str">
            <v>4970-500</v>
          </cell>
          <cell r="D4" t="str">
            <v>PT/60</v>
          </cell>
          <cell r="E4" t="str">
            <v>Viana do Castelo</v>
          </cell>
          <cell r="F4" t="str">
            <v>JOSE PINTO (STIHL)</v>
          </cell>
          <cell r="G4" t="str">
            <v>Zona 1</v>
          </cell>
        </row>
        <row r="5">
          <cell r="A5" t="str">
            <v>46600050</v>
          </cell>
          <cell r="B5" t="str">
            <v>Manuel da Cunha Dias</v>
          </cell>
          <cell r="C5" t="str">
            <v>4960-562</v>
          </cell>
          <cell r="D5" t="str">
            <v>PT/60</v>
          </cell>
          <cell r="E5" t="str">
            <v>Viana do Castelo</v>
          </cell>
          <cell r="F5" t="str">
            <v>JOSE PINTO (STIHL)</v>
          </cell>
          <cell r="G5" t="str">
            <v>Zona 1</v>
          </cell>
        </row>
        <row r="6">
          <cell r="A6" t="str">
            <v>46600060</v>
          </cell>
          <cell r="B6" t="str">
            <v>Luís Henrique Lira Vieira</v>
          </cell>
          <cell r="C6" t="str">
            <v>4950-473</v>
          </cell>
          <cell r="D6" t="str">
            <v>PT/60</v>
          </cell>
          <cell r="E6" t="str">
            <v>Viana do Castelo</v>
          </cell>
          <cell r="F6" t="str">
            <v>JOSE PINTO (STIHL)</v>
          </cell>
          <cell r="G6" t="str">
            <v>Zona 1</v>
          </cell>
        </row>
        <row r="7">
          <cell r="A7" t="str">
            <v>46600080</v>
          </cell>
          <cell r="B7" t="str">
            <v>Moto Joaninha</v>
          </cell>
          <cell r="C7" t="str">
            <v>4900-012</v>
          </cell>
          <cell r="D7" t="str">
            <v>PT/60</v>
          </cell>
          <cell r="E7" t="str">
            <v>Viana do Castelo</v>
          </cell>
          <cell r="F7" t="str">
            <v>JOSE PINTO (STIHL)</v>
          </cell>
          <cell r="G7" t="str">
            <v>Zona 1</v>
          </cell>
        </row>
        <row r="8">
          <cell r="A8" t="str">
            <v>46600090</v>
          </cell>
          <cell r="B8" t="str">
            <v>Motolar, Lda</v>
          </cell>
          <cell r="C8" t="str">
            <v>4925-413</v>
          </cell>
          <cell r="D8" t="str">
            <v>PT/60</v>
          </cell>
          <cell r="E8" t="str">
            <v>Viana do Castelo</v>
          </cell>
          <cell r="F8" t="str">
            <v>JOSE PINTO (STIHL)</v>
          </cell>
          <cell r="G8" t="str">
            <v>Zona 1</v>
          </cell>
        </row>
        <row r="9">
          <cell r="A9" t="str">
            <v>46610010</v>
          </cell>
          <cell r="B9" t="str">
            <v>Fábrica Metal. da Gandra, Lda</v>
          </cell>
          <cell r="C9" t="str">
            <v>4770-360</v>
          </cell>
          <cell r="D9" t="str">
            <v>PT/61</v>
          </cell>
          <cell r="E9" t="str">
            <v>Braga</v>
          </cell>
          <cell r="F9" t="str">
            <v>JOSE PINTO (STIHL)</v>
          </cell>
          <cell r="G9" t="str">
            <v>Zona 1</v>
          </cell>
        </row>
        <row r="10">
          <cell r="A10" t="str">
            <v>46610050</v>
          </cell>
          <cell r="B10" t="str">
            <v>Manuel Duarte Dom e Filhos, Lda</v>
          </cell>
          <cell r="C10" t="str">
            <v>4700 154</v>
          </cell>
          <cell r="D10" t="str">
            <v>PT/61</v>
          </cell>
          <cell r="E10" t="str">
            <v>Braga</v>
          </cell>
          <cell r="F10" t="str">
            <v>JOSE PINTO (STIHL)</v>
          </cell>
          <cell r="G10" t="str">
            <v>Zona 1</v>
          </cell>
        </row>
        <row r="11">
          <cell r="A11" t="str">
            <v>46610090</v>
          </cell>
          <cell r="B11" t="str">
            <v>Cândido Bastos, Lda.</v>
          </cell>
          <cell r="C11" t="str">
            <v>4750-680</v>
          </cell>
          <cell r="D11" t="str">
            <v>PT/61</v>
          </cell>
          <cell r="E11" t="str">
            <v>Braga</v>
          </cell>
          <cell r="F11" t="str">
            <v>JOSE PINTO (STIHL)</v>
          </cell>
          <cell r="G11" t="str">
            <v>Zona 1</v>
          </cell>
        </row>
        <row r="12">
          <cell r="A12" t="str">
            <v>46610100</v>
          </cell>
          <cell r="B12" t="str">
            <v>Vasco Carvalho Unip. Lda</v>
          </cell>
          <cell r="C12" t="str">
            <v>4730 180</v>
          </cell>
          <cell r="D12" t="str">
            <v>PT/61</v>
          </cell>
          <cell r="E12" t="str">
            <v>Braga</v>
          </cell>
          <cell r="F12" t="str">
            <v>JOSE PINTO (STIHL)</v>
          </cell>
          <cell r="G12" t="str">
            <v>Zona 1</v>
          </cell>
        </row>
        <row r="13">
          <cell r="A13" t="str">
            <v>46610110</v>
          </cell>
          <cell r="B13" t="str">
            <v>Aujo Moto, Lda</v>
          </cell>
          <cell r="C13" t="str">
            <v>4850-525</v>
          </cell>
          <cell r="D13" t="str">
            <v>PT/61</v>
          </cell>
          <cell r="E13" t="str">
            <v>Braga</v>
          </cell>
          <cell r="F13" t="str">
            <v>JOSE PINTO (STIHL)</v>
          </cell>
          <cell r="G13" t="str">
            <v>Zona 1</v>
          </cell>
        </row>
        <row r="14">
          <cell r="A14" t="str">
            <v>46610120</v>
          </cell>
          <cell r="B14" t="str">
            <v>António A.N.Freitas Unip, Lda</v>
          </cell>
          <cell r="C14" t="str">
            <v>4800-098</v>
          </cell>
          <cell r="D14" t="str">
            <v>PT/61</v>
          </cell>
          <cell r="E14" t="str">
            <v>Braga</v>
          </cell>
          <cell r="F14" t="str">
            <v>JOSE PINTO (STIHL)</v>
          </cell>
          <cell r="G14" t="str">
            <v>Zona 1</v>
          </cell>
        </row>
        <row r="15">
          <cell r="A15" t="str">
            <v>46610130</v>
          </cell>
          <cell r="B15" t="str">
            <v>André Manuel Real Tarrio</v>
          </cell>
          <cell r="C15" t="str">
            <v>4740068</v>
          </cell>
          <cell r="D15" t="str">
            <v>PT/61</v>
          </cell>
          <cell r="E15" t="str">
            <v>Braga</v>
          </cell>
          <cell r="F15" t="str">
            <v>JOSE PINTO (STIHL)</v>
          </cell>
          <cell r="G15" t="str">
            <v>Zona 1</v>
          </cell>
        </row>
        <row r="16">
          <cell r="A16" t="str">
            <v>46620040</v>
          </cell>
          <cell r="B16" t="str">
            <v>José Pinto, Lda</v>
          </cell>
          <cell r="C16" t="str">
            <v>5000-506</v>
          </cell>
          <cell r="D16" t="str">
            <v>PT/62</v>
          </cell>
          <cell r="E16" t="str">
            <v>Vila Real</v>
          </cell>
          <cell r="F16" t="str">
            <v>JOSE PINTO (STIHL)</v>
          </cell>
          <cell r="G16" t="str">
            <v>Zona 1</v>
          </cell>
        </row>
        <row r="17">
          <cell r="A17" t="str">
            <v>46620070</v>
          </cell>
          <cell r="B17" t="str">
            <v>Hernâni Pinto e Filhos, Lda</v>
          </cell>
          <cell r="C17" t="str">
            <v>5400-017</v>
          </cell>
          <cell r="D17" t="str">
            <v>PT/62</v>
          </cell>
          <cell r="E17" t="str">
            <v>Vila Real</v>
          </cell>
          <cell r="F17" t="str">
            <v>JOSE PINTO (STIHL)</v>
          </cell>
          <cell r="G17" t="str">
            <v>Zona 1</v>
          </cell>
        </row>
        <row r="18">
          <cell r="A18" t="str">
            <v>46620080</v>
          </cell>
          <cell r="B18" t="str">
            <v>Norberto G. Queiroga e Filhos, Lda</v>
          </cell>
          <cell r="C18" t="str">
            <v>5430-469</v>
          </cell>
          <cell r="D18" t="str">
            <v>PT/62</v>
          </cell>
          <cell r="E18" t="str">
            <v>Vila Real</v>
          </cell>
          <cell r="F18" t="str">
            <v>JOSE PINTO (STIHL)</v>
          </cell>
          <cell r="G18" t="str">
            <v>Zona 1</v>
          </cell>
        </row>
        <row r="19">
          <cell r="A19" t="str">
            <v>46620090</v>
          </cell>
          <cell r="B19" t="str">
            <v>Fernando D Cruz e Filhos, Lda</v>
          </cell>
          <cell r="C19" t="str">
            <v>5450-000</v>
          </cell>
          <cell r="D19" t="str">
            <v>PT/62</v>
          </cell>
          <cell r="E19" t="str">
            <v>Vila Real</v>
          </cell>
          <cell r="F19" t="str">
            <v>JOSE PINTO (STIHL)</v>
          </cell>
          <cell r="G19" t="str">
            <v>Zona 1</v>
          </cell>
        </row>
        <row r="20">
          <cell r="A20" t="str">
            <v>46620100</v>
          </cell>
          <cell r="B20" t="str">
            <v>Macedagro, Lda</v>
          </cell>
          <cell r="C20" t="str">
            <v>5050-280</v>
          </cell>
          <cell r="D20" t="str">
            <v>PT/62</v>
          </cell>
          <cell r="E20" t="str">
            <v>Vila Real</v>
          </cell>
          <cell r="F20" t="str">
            <v>JOSE PINTO (STIHL)</v>
          </cell>
          <cell r="G20" t="str">
            <v>Zona 1</v>
          </cell>
        </row>
        <row r="21">
          <cell r="A21" t="str">
            <v>46630010</v>
          </cell>
          <cell r="B21" t="str">
            <v>Manuel da Rocha Lopes</v>
          </cell>
          <cell r="C21" t="str">
            <v>5340-000</v>
          </cell>
          <cell r="D21" t="str">
            <v>PT/63</v>
          </cell>
          <cell r="E21" t="str">
            <v>Braganҫa</v>
          </cell>
          <cell r="F21" t="str">
            <v>JOSE PINTO (STIHL)</v>
          </cell>
          <cell r="G21" t="str">
            <v>Zona 1</v>
          </cell>
        </row>
        <row r="22">
          <cell r="A22" t="str">
            <v>46630020</v>
          </cell>
          <cell r="B22" t="str">
            <v>Isidro José Afonso</v>
          </cell>
          <cell r="C22" t="str">
            <v>5300-072</v>
          </cell>
          <cell r="D22" t="str">
            <v>PT/63</v>
          </cell>
          <cell r="E22" t="str">
            <v>Braganҫa</v>
          </cell>
          <cell r="F22" t="str">
            <v>JOSE PINTO (STIHL)</v>
          </cell>
          <cell r="G22" t="str">
            <v>Zona 1</v>
          </cell>
        </row>
        <row r="23">
          <cell r="A23" t="str">
            <v>46630050</v>
          </cell>
          <cell r="B23" t="str">
            <v>Francisco Mendes e Comp., Lda</v>
          </cell>
          <cell r="C23" t="str">
            <v>5200-206</v>
          </cell>
          <cell r="D23" t="str">
            <v>PT/63</v>
          </cell>
          <cell r="E23" t="str">
            <v>Braganҫa</v>
          </cell>
          <cell r="F23" t="str">
            <v>JOSE PINTO (STIHL)</v>
          </cell>
          <cell r="G23" t="str">
            <v>Zona 1</v>
          </cell>
        </row>
        <row r="24">
          <cell r="A24" t="str">
            <v>46630060</v>
          </cell>
          <cell r="B24" t="str">
            <v>Miravet, Lda</v>
          </cell>
          <cell r="C24" t="str">
            <v>5370-632</v>
          </cell>
          <cell r="D24" t="str">
            <v>PT/63</v>
          </cell>
          <cell r="E24" t="str">
            <v>Braganҫa</v>
          </cell>
          <cell r="F24" t="str">
            <v>JOSE PINTO (STIHL)</v>
          </cell>
          <cell r="G24" t="str">
            <v>Zona 1</v>
          </cell>
        </row>
        <row r="25">
          <cell r="A25" t="str">
            <v>46630100</v>
          </cell>
          <cell r="B25" t="str">
            <v>Francisco António Martins, Lda</v>
          </cell>
          <cell r="C25" t="str">
            <v>5210 185</v>
          </cell>
          <cell r="D25" t="str">
            <v>PT/63</v>
          </cell>
          <cell r="E25" t="str">
            <v>Braganҫa</v>
          </cell>
          <cell r="F25" t="str">
            <v>JOSE PINTO (STIHL)</v>
          </cell>
          <cell r="G25" t="str">
            <v>Zona 1</v>
          </cell>
        </row>
        <row r="26">
          <cell r="A26" t="str">
            <v>46630110</v>
          </cell>
          <cell r="B26" t="str">
            <v>Moncorvagri, Lda</v>
          </cell>
          <cell r="C26" t="str">
            <v>5160-258</v>
          </cell>
          <cell r="D26" t="str">
            <v>PT/63</v>
          </cell>
          <cell r="E26" t="str">
            <v>Braganҫa</v>
          </cell>
          <cell r="F26" t="str">
            <v>JOSE PINTO (STIHL)</v>
          </cell>
          <cell r="G26" t="str">
            <v>Zona 1</v>
          </cell>
        </row>
        <row r="27">
          <cell r="A27" t="str">
            <v>46630130</v>
          </cell>
          <cell r="B27" t="str">
            <v>Agrovinhais, Lda</v>
          </cell>
          <cell r="C27" t="str">
            <v>5320-271</v>
          </cell>
          <cell r="D27" t="str">
            <v>PT/63</v>
          </cell>
          <cell r="E27" t="str">
            <v>Braganҫa</v>
          </cell>
          <cell r="F27" t="str">
            <v>JOSE PINTO (STIHL)</v>
          </cell>
          <cell r="G27" t="str">
            <v>Zona 1</v>
          </cell>
        </row>
        <row r="28">
          <cell r="A28" t="str">
            <v>46640010</v>
          </cell>
          <cell r="B28" t="str">
            <v>Varziagro, Lda</v>
          </cell>
          <cell r="C28" t="str">
            <v>4495 524</v>
          </cell>
          <cell r="D28" t="str">
            <v>PT/64</v>
          </cell>
          <cell r="E28" t="str">
            <v>Porto</v>
          </cell>
          <cell r="F28" t="str">
            <v>JOSE PINTO (STIHL)</v>
          </cell>
          <cell r="G28" t="str">
            <v>Zona 1</v>
          </cell>
        </row>
        <row r="29">
          <cell r="A29" t="str">
            <v>46640020</v>
          </cell>
          <cell r="B29" t="str">
            <v>Maria Aurélia de Sousa Moreira</v>
          </cell>
          <cell r="C29" t="str">
            <v>4475 109</v>
          </cell>
          <cell r="D29" t="str">
            <v>PT/64</v>
          </cell>
          <cell r="E29" t="str">
            <v>Porto</v>
          </cell>
          <cell r="F29" t="str">
            <v>JOSE PINTO (STIHL)</v>
          </cell>
          <cell r="G29" t="str">
            <v>Zona 1</v>
          </cell>
        </row>
        <row r="30">
          <cell r="A30" t="str">
            <v>46640040</v>
          </cell>
          <cell r="B30" t="str">
            <v>Joaquim P. da Costa Valente</v>
          </cell>
          <cell r="C30" t="str">
            <v>4640 141</v>
          </cell>
          <cell r="D30" t="str">
            <v>PT/64</v>
          </cell>
          <cell r="E30" t="str">
            <v>Porto</v>
          </cell>
          <cell r="F30" t="str">
            <v>JOSE PINTO (STIHL)</v>
          </cell>
          <cell r="G30" t="str">
            <v>Zona 1</v>
          </cell>
        </row>
        <row r="31">
          <cell r="A31" t="str">
            <v>46640050</v>
          </cell>
          <cell r="B31" t="str">
            <v>Jardicamp</v>
          </cell>
          <cell r="C31" t="str">
            <v>4610-195</v>
          </cell>
          <cell r="D31" t="str">
            <v>PT/64</v>
          </cell>
          <cell r="E31" t="str">
            <v>Porto</v>
          </cell>
          <cell r="F31" t="str">
            <v>JOSE PINTO (STIHL)</v>
          </cell>
          <cell r="G31" t="str">
            <v>Zona 1</v>
          </cell>
        </row>
        <row r="32">
          <cell r="A32" t="str">
            <v>46640070</v>
          </cell>
          <cell r="B32" t="str">
            <v>António Pinto Lourenço</v>
          </cell>
          <cell r="C32" t="str">
            <v>4600 073</v>
          </cell>
          <cell r="D32" t="str">
            <v>PT/64</v>
          </cell>
          <cell r="E32" t="str">
            <v>Porto</v>
          </cell>
          <cell r="F32" t="str">
            <v>JOSE PINTO (STIHL)</v>
          </cell>
          <cell r="G32" t="str">
            <v>Zona 1</v>
          </cell>
        </row>
        <row r="33">
          <cell r="A33" t="str">
            <v>46640080</v>
          </cell>
          <cell r="B33" t="str">
            <v>Manuel Isaías Nunes da Rocha</v>
          </cell>
          <cell r="C33" t="str">
            <v>4585-015</v>
          </cell>
          <cell r="D33" t="str">
            <v>PT/64</v>
          </cell>
          <cell r="E33" t="str">
            <v>Porto</v>
          </cell>
          <cell r="F33" t="str">
            <v>JOSE PINTO (STIHL)</v>
          </cell>
          <cell r="G33" t="str">
            <v>Zona 1</v>
          </cell>
        </row>
        <row r="34">
          <cell r="A34" t="str">
            <v>46640170</v>
          </cell>
          <cell r="B34" t="str">
            <v>Torre Marco, S.A</v>
          </cell>
          <cell r="C34" t="str">
            <v>4485-410</v>
          </cell>
          <cell r="D34" t="str">
            <v>PT/64</v>
          </cell>
          <cell r="E34" t="str">
            <v>Porto</v>
          </cell>
          <cell r="F34" t="str">
            <v>JOSE PINTO (STIHL)</v>
          </cell>
          <cell r="G34" t="str">
            <v>Zona 1</v>
          </cell>
        </row>
        <row r="35">
          <cell r="A35" t="str">
            <v>46640200</v>
          </cell>
          <cell r="B35" t="str">
            <v>Motojardim, Lda</v>
          </cell>
          <cell r="C35" t="str">
            <v>4510 243</v>
          </cell>
          <cell r="D35" t="str">
            <v>PT/64</v>
          </cell>
          <cell r="E35" t="str">
            <v>Porto</v>
          </cell>
          <cell r="F35" t="str">
            <v>JOSE PINTO (STIHL)</v>
          </cell>
          <cell r="G35" t="str">
            <v>Zona 1</v>
          </cell>
        </row>
        <row r="36">
          <cell r="A36" t="str">
            <v>46640210</v>
          </cell>
          <cell r="B36" t="str">
            <v>Moto Teixeira, Lda</v>
          </cell>
          <cell r="C36" t="str">
            <v>4620 649</v>
          </cell>
          <cell r="D36" t="str">
            <v>PT/64</v>
          </cell>
          <cell r="E36" t="str">
            <v>Porto</v>
          </cell>
          <cell r="F36" t="str">
            <v>JOSE PINTO (STIHL)</v>
          </cell>
          <cell r="G36" t="str">
            <v>Zona 1</v>
          </cell>
        </row>
        <row r="37">
          <cell r="A37" t="str">
            <v>46640250</v>
          </cell>
          <cell r="B37" t="str">
            <v>Cafo Green, Unipessoal, Lda</v>
          </cell>
          <cell r="C37" t="str">
            <v>4785 313</v>
          </cell>
          <cell r="D37" t="str">
            <v>PT/64</v>
          </cell>
          <cell r="E37" t="str">
            <v>Porto</v>
          </cell>
          <cell r="F37" t="str">
            <v>JOSE PINTO (STIHL)</v>
          </cell>
          <cell r="G37" t="str">
            <v>Zona 1</v>
          </cell>
        </row>
        <row r="38">
          <cell r="A38" t="str">
            <v>46640260</v>
          </cell>
          <cell r="B38" t="str">
            <v>TAMIEX II – Equipamentos, Lda</v>
          </cell>
          <cell r="C38" t="str">
            <v>4630261</v>
          </cell>
          <cell r="D38" t="str">
            <v>PT/64</v>
          </cell>
          <cell r="E38" t="str">
            <v>Porto</v>
          </cell>
          <cell r="F38" t="str">
            <v>JOSE PINTO (STIHL)</v>
          </cell>
          <cell r="G38" t="str">
            <v>Zona 1</v>
          </cell>
        </row>
        <row r="39">
          <cell r="A39" t="str">
            <v>46640270</v>
          </cell>
          <cell r="B39" t="str">
            <v>JPCV, Lda</v>
          </cell>
          <cell r="C39" t="str">
            <v>4640144</v>
          </cell>
          <cell r="D39" t="str">
            <v>PT/64</v>
          </cell>
          <cell r="E39" t="str">
            <v>Porto</v>
          </cell>
          <cell r="F39" t="str">
            <v>JOSE PINTO (STIHL)</v>
          </cell>
          <cell r="G39" t="str">
            <v>Zona 1</v>
          </cell>
        </row>
        <row r="40">
          <cell r="A40" t="str">
            <v>46640280</v>
          </cell>
          <cell r="B40" t="str">
            <v>Francisco Coelho &amp; Cª., Lda</v>
          </cell>
          <cell r="C40" t="str">
            <v>4780-365</v>
          </cell>
          <cell r="D40" t="str">
            <v>PT/64</v>
          </cell>
          <cell r="E40" t="str">
            <v>Porto</v>
          </cell>
          <cell r="F40" t="str">
            <v>JOSE PINTO (STIHL)</v>
          </cell>
          <cell r="G40" t="str">
            <v>Zona 1</v>
          </cell>
        </row>
        <row r="41">
          <cell r="A41" t="str">
            <v>46640290</v>
          </cell>
          <cell r="B41" t="str">
            <v>Artur Agostinho, Lda</v>
          </cell>
          <cell r="C41" t="str">
            <v>4600-254</v>
          </cell>
          <cell r="D41" t="str">
            <v>PT/64</v>
          </cell>
          <cell r="E41" t="str">
            <v>Porto</v>
          </cell>
          <cell r="F41" t="str">
            <v>JOSE PINTO (STIHL)</v>
          </cell>
          <cell r="G41" t="str">
            <v>Zona 1</v>
          </cell>
        </row>
        <row r="42">
          <cell r="A42" t="str">
            <v>46640310</v>
          </cell>
          <cell r="B42" t="str">
            <v>Aida Maria Moreira Ramos</v>
          </cell>
          <cell r="C42" t="str">
            <v>4475109</v>
          </cell>
          <cell r="D42" t="str">
            <v>PT/64</v>
          </cell>
          <cell r="E42" t="str">
            <v>Porto</v>
          </cell>
          <cell r="F42" t="str">
            <v>JOSE PINTO (STIHL)</v>
          </cell>
          <cell r="G42" t="str">
            <v>Zona 1</v>
          </cell>
        </row>
        <row r="43">
          <cell r="A43" t="str">
            <v>46640320</v>
          </cell>
          <cell r="B43" t="str">
            <v>Agro Home -</v>
          </cell>
          <cell r="C43" t="str">
            <v>4445245</v>
          </cell>
          <cell r="D43" t="str">
            <v>PT/64</v>
          </cell>
          <cell r="E43" t="str">
            <v>Porto</v>
          </cell>
          <cell r="F43" t="str">
            <v>JOSE PINTO (STIHL)</v>
          </cell>
          <cell r="G43" t="str">
            <v>Zona 1</v>
          </cell>
        </row>
        <row r="44">
          <cell r="A44" t="str">
            <v>46650010</v>
          </cell>
          <cell r="B44" t="str">
            <v>José P. Saramago e Comp, Lda</v>
          </cell>
          <cell r="C44" t="str">
            <v>3880-238</v>
          </cell>
          <cell r="D44" t="str">
            <v>PT/65</v>
          </cell>
          <cell r="E44" t="str">
            <v>Aveiro</v>
          </cell>
          <cell r="F44" t="str">
            <v>JOSE PINTO (STIHL)</v>
          </cell>
          <cell r="G44" t="str">
            <v>Zona 1</v>
          </cell>
        </row>
        <row r="45">
          <cell r="A45" t="str">
            <v>46650040</v>
          </cell>
          <cell r="B45" t="str">
            <v>Pramadeira, S.A.</v>
          </cell>
          <cell r="C45" t="str">
            <v>3854 908</v>
          </cell>
          <cell r="D45" t="str">
            <v>PT/65</v>
          </cell>
          <cell r="E45" t="str">
            <v>Aveiro</v>
          </cell>
          <cell r="F45" t="str">
            <v>JOSE PINTO (STIHL)</v>
          </cell>
          <cell r="G45" t="str">
            <v>Zona 1</v>
          </cell>
        </row>
        <row r="46">
          <cell r="A46" t="str">
            <v>46650100</v>
          </cell>
          <cell r="B46" t="str">
            <v>Manuel José Batista Correia, Lda</v>
          </cell>
          <cell r="C46" t="str">
            <v>4505 645</v>
          </cell>
          <cell r="D46" t="str">
            <v>PT/65</v>
          </cell>
          <cell r="E46" t="str">
            <v>Aveiro</v>
          </cell>
          <cell r="F46" t="str">
            <v>JOSE PINTO (STIHL)</v>
          </cell>
          <cell r="G46" t="str">
            <v>Zona 1</v>
          </cell>
        </row>
        <row r="47">
          <cell r="A47" t="str">
            <v>46650110</v>
          </cell>
          <cell r="B47" t="str">
            <v>Motoclassis</v>
          </cell>
          <cell r="C47" t="str">
            <v>3750 755</v>
          </cell>
          <cell r="D47" t="str">
            <v>PT/65</v>
          </cell>
          <cell r="E47" t="str">
            <v>Aveiro</v>
          </cell>
          <cell r="F47" t="str">
            <v>JOSE PINTO (STIHL)</v>
          </cell>
          <cell r="G47" t="str">
            <v>Zona 1</v>
          </cell>
        </row>
        <row r="48">
          <cell r="A48" t="str">
            <v>46650120</v>
          </cell>
          <cell r="B48" t="str">
            <v>Ferreira e Duarte, Lda</v>
          </cell>
          <cell r="C48" t="str">
            <v>4540 102</v>
          </cell>
          <cell r="D48" t="str">
            <v>PT/65</v>
          </cell>
          <cell r="E48" t="str">
            <v>Aveiro</v>
          </cell>
          <cell r="F48" t="str">
            <v>JOSE PINTO (STIHL)</v>
          </cell>
          <cell r="G48" t="str">
            <v>Zona 1</v>
          </cell>
        </row>
        <row r="49">
          <cell r="A49" t="str">
            <v>46650130</v>
          </cell>
          <cell r="B49" t="str">
            <v>Moto C. A. Almeida, Lda</v>
          </cell>
          <cell r="C49" t="str">
            <v>3730 202</v>
          </cell>
          <cell r="D49" t="str">
            <v>PT/65</v>
          </cell>
          <cell r="E49" t="str">
            <v>Aveiro</v>
          </cell>
          <cell r="F49" t="str">
            <v>JOSE PINTO (STIHL)</v>
          </cell>
          <cell r="G49" t="str">
            <v>Zona 1</v>
          </cell>
        </row>
        <row r="50">
          <cell r="A50" t="str">
            <v>46650150</v>
          </cell>
          <cell r="B50" t="str">
            <v>Joamotor, Lda</v>
          </cell>
          <cell r="C50" t="str">
            <v>3700 811</v>
          </cell>
          <cell r="D50" t="str">
            <v>PT/65</v>
          </cell>
          <cell r="E50" t="str">
            <v>Aveiro</v>
          </cell>
          <cell r="F50" t="str">
            <v>JOSE PINTO (STIHL)</v>
          </cell>
          <cell r="G50" t="str">
            <v>Zona 1</v>
          </cell>
        </row>
        <row r="51">
          <cell r="A51" t="str">
            <v>46650160</v>
          </cell>
          <cell r="B51" t="str">
            <v>Boialvomotos, Lda.</v>
          </cell>
          <cell r="C51" t="str">
            <v>3780-402</v>
          </cell>
          <cell r="D51" t="str">
            <v>PT/65</v>
          </cell>
          <cell r="E51" t="str">
            <v>Aveiro</v>
          </cell>
          <cell r="F51" t="str">
            <v>JOSE PINTO (STIHL)</v>
          </cell>
          <cell r="G51" t="str">
            <v>Zona 1</v>
          </cell>
        </row>
        <row r="52">
          <cell r="A52" t="str">
            <v>46650170</v>
          </cell>
          <cell r="B52" t="str">
            <v>Júlio Nogueira Rodrigues, Lda</v>
          </cell>
          <cell r="C52" t="str">
            <v>4520 475</v>
          </cell>
          <cell r="D52" t="str">
            <v>PT/65</v>
          </cell>
          <cell r="E52" t="str">
            <v>Aveiro</v>
          </cell>
          <cell r="F52" t="str">
            <v>JOSE PINTO (STIHL)</v>
          </cell>
          <cell r="G52" t="str">
            <v>Zona 1</v>
          </cell>
        </row>
        <row r="53">
          <cell r="A53" t="str">
            <v>46650180</v>
          </cell>
          <cell r="B53" t="str">
            <v>A. J. Pedro, Unip., Lda</v>
          </cell>
          <cell r="C53" t="str">
            <v>3050 186</v>
          </cell>
          <cell r="D53" t="str">
            <v>PT/65</v>
          </cell>
          <cell r="E53" t="str">
            <v>Aveiro</v>
          </cell>
          <cell r="F53" t="str">
            <v>JOSE PINTO (STIHL)</v>
          </cell>
          <cell r="G53" t="str">
            <v>Zona 1</v>
          </cell>
        </row>
        <row r="54">
          <cell r="A54" t="str">
            <v>46650190</v>
          </cell>
          <cell r="B54" t="str">
            <v>FarmingCentro, Lda.</v>
          </cell>
          <cell r="C54" t="str">
            <v>3810-814</v>
          </cell>
          <cell r="D54" t="str">
            <v>PT/65</v>
          </cell>
          <cell r="E54" t="str">
            <v>Aveiro</v>
          </cell>
          <cell r="F54" t="str">
            <v>JOSE PINTO (STIHL)</v>
          </cell>
          <cell r="G54" t="str">
            <v>Zona 1</v>
          </cell>
        </row>
        <row r="55">
          <cell r="A55" t="str">
            <v>46660020</v>
          </cell>
          <cell r="B55" t="str">
            <v>Beirateca, Lda</v>
          </cell>
          <cell r="C55" t="str">
            <v>3510 159</v>
          </cell>
          <cell r="D55" t="str">
            <v>PT/66</v>
          </cell>
          <cell r="E55" t="str">
            <v>Viseu</v>
          </cell>
          <cell r="F55" t="str">
            <v>JOSE PINTO (STIHL)</v>
          </cell>
          <cell r="G55" t="str">
            <v>Zona 1</v>
          </cell>
        </row>
        <row r="56">
          <cell r="A56" t="str">
            <v>46660060</v>
          </cell>
          <cell r="B56" t="str">
            <v>Motopal</v>
          </cell>
          <cell r="C56" t="str">
            <v>3680-281</v>
          </cell>
          <cell r="D56" t="str">
            <v>PT/66</v>
          </cell>
          <cell r="E56" t="str">
            <v>Viseu</v>
          </cell>
          <cell r="F56" t="str">
            <v>JOSE PINTO (STIHL)</v>
          </cell>
          <cell r="G56" t="str">
            <v>Zona 1</v>
          </cell>
        </row>
        <row r="57">
          <cell r="A57" t="str">
            <v>46660090</v>
          </cell>
          <cell r="B57" t="str">
            <v>Germano de Sousa e Filhos, Lda</v>
          </cell>
          <cell r="C57" t="str">
            <v>3460 560</v>
          </cell>
          <cell r="D57" t="str">
            <v>PT/66</v>
          </cell>
          <cell r="E57" t="str">
            <v>Viseu</v>
          </cell>
          <cell r="F57" t="str">
            <v>JOSE PINTO (STIHL)</v>
          </cell>
          <cell r="G57" t="str">
            <v>Zona 1</v>
          </cell>
        </row>
        <row r="58">
          <cell r="A58" t="str">
            <v>46660100</v>
          </cell>
          <cell r="B58" t="str">
            <v>Sidónio Pinto Madanelo, Lda</v>
          </cell>
          <cell r="C58" t="str">
            <v>3660-473</v>
          </cell>
          <cell r="D58" t="str">
            <v>PT/66</v>
          </cell>
          <cell r="E58" t="str">
            <v>Viseu</v>
          </cell>
          <cell r="F58" t="str">
            <v>JOSE PINTO (STIHL)</v>
          </cell>
          <cell r="G58" t="str">
            <v>Zona 1</v>
          </cell>
        </row>
        <row r="59">
          <cell r="A59" t="str">
            <v>46660110</v>
          </cell>
          <cell r="B59" t="str">
            <v>Motonelas, Lda</v>
          </cell>
          <cell r="C59" t="str">
            <v>3520 061</v>
          </cell>
          <cell r="D59" t="str">
            <v>PT/66</v>
          </cell>
          <cell r="E59" t="str">
            <v>Viseu</v>
          </cell>
          <cell r="F59" t="str">
            <v>JOSE PINTO (STIHL)</v>
          </cell>
          <cell r="G59" t="str">
            <v>Zona 1</v>
          </cell>
        </row>
        <row r="60">
          <cell r="A60" t="str">
            <v>46660150</v>
          </cell>
          <cell r="B60" t="str">
            <v>Viselbi, Lda</v>
          </cell>
          <cell r="C60" t="str">
            <v>3510-061</v>
          </cell>
          <cell r="D60" t="str">
            <v>PT/66</v>
          </cell>
          <cell r="E60" t="str">
            <v>Viseu</v>
          </cell>
          <cell r="F60" t="str">
            <v>JOSE PINTO (STIHL)</v>
          </cell>
          <cell r="G60" t="str">
            <v>Zona 1</v>
          </cell>
        </row>
        <row r="61">
          <cell r="A61" t="str">
            <v>46660160</v>
          </cell>
          <cell r="B61" t="str">
            <v>Tractormarão, Lda</v>
          </cell>
          <cell r="C61" t="str">
            <v>4660-241</v>
          </cell>
          <cell r="D61" t="str">
            <v>PT/66</v>
          </cell>
          <cell r="E61" t="str">
            <v>Viseu</v>
          </cell>
          <cell r="F61" t="str">
            <v>JOSE PINTO (STIHL)</v>
          </cell>
          <cell r="G61" t="str">
            <v>Zona 1</v>
          </cell>
        </row>
        <row r="62">
          <cell r="A62" t="str">
            <v>46660180</v>
          </cell>
          <cell r="B62" t="str">
            <v>Mário Teixeira da Silva, Lda</v>
          </cell>
          <cell r="C62" t="str">
            <v>5110-096</v>
          </cell>
          <cell r="D62" t="str">
            <v>PT/66</v>
          </cell>
          <cell r="E62" t="str">
            <v>Viseu</v>
          </cell>
          <cell r="F62" t="str">
            <v>JOSE PINTO (STIHL)</v>
          </cell>
          <cell r="G62" t="str">
            <v>Zona 1</v>
          </cell>
        </row>
        <row r="63">
          <cell r="A63" t="str">
            <v>46660190</v>
          </cell>
          <cell r="B63" t="str">
            <v>António Silva Monteiro, Lda</v>
          </cell>
          <cell r="C63" t="str">
            <v>3530 131</v>
          </cell>
          <cell r="D63" t="str">
            <v>PT/66</v>
          </cell>
          <cell r="E63" t="str">
            <v>Viseu</v>
          </cell>
          <cell r="F63" t="str">
            <v>JOSE PINTO (STIHL)</v>
          </cell>
          <cell r="G63" t="str">
            <v>Zona 1</v>
          </cell>
        </row>
        <row r="64">
          <cell r="A64" t="str">
            <v>46660200</v>
          </cell>
          <cell r="B64" t="str">
            <v>Beirauto</v>
          </cell>
          <cell r="C64" t="str">
            <v>3620 305</v>
          </cell>
          <cell r="D64" t="str">
            <v>PT/66</v>
          </cell>
          <cell r="E64" t="str">
            <v>Viseu</v>
          </cell>
          <cell r="F64" t="str">
            <v>JOSE PINTO (STIHL)</v>
          </cell>
          <cell r="G64" t="str">
            <v>Zona 1</v>
          </cell>
        </row>
        <row r="65">
          <cell r="A65" t="str">
            <v>46660210</v>
          </cell>
          <cell r="B65" t="str">
            <v>Verde Supremo, Lda</v>
          </cell>
          <cell r="C65" t="str">
            <v>3430 027</v>
          </cell>
          <cell r="D65" t="str">
            <v>PT/66</v>
          </cell>
          <cell r="E65" t="str">
            <v>Viseu</v>
          </cell>
          <cell r="F65" t="str">
            <v>JOSE PINTO (STIHL)</v>
          </cell>
          <cell r="G65" t="str">
            <v>Zona 1</v>
          </cell>
        </row>
        <row r="66">
          <cell r="A66" t="str">
            <v>46660220</v>
          </cell>
          <cell r="B66" t="str">
            <v>Xerocar, S.A.</v>
          </cell>
          <cell r="C66" t="str">
            <v>3620162</v>
          </cell>
          <cell r="D66" t="str">
            <v>PT/66</v>
          </cell>
          <cell r="E66" t="str">
            <v>Viseu</v>
          </cell>
          <cell r="F66" t="str">
            <v>JOSE PINTO (STIHL)</v>
          </cell>
          <cell r="G66" t="str">
            <v>Zona 1</v>
          </cell>
        </row>
        <row r="67">
          <cell r="A67" t="str">
            <v>46660230</v>
          </cell>
          <cell r="B67" t="str">
            <v>Prorural - Produtos Agrícolas, Lda.</v>
          </cell>
          <cell r="C67" t="str">
            <v>5130-336</v>
          </cell>
          <cell r="D67" t="str">
            <v>PT/66</v>
          </cell>
          <cell r="E67" t="str">
            <v>Viseu</v>
          </cell>
          <cell r="F67" t="str">
            <v>JOSE PINTO (STIHL)</v>
          </cell>
          <cell r="G67" t="str">
            <v>Zona 1</v>
          </cell>
        </row>
        <row r="68">
          <cell r="A68" t="str">
            <v>46670010</v>
          </cell>
          <cell r="B68" t="str">
            <v>Armando Manuel Cardoso Robalo</v>
          </cell>
          <cell r="C68" t="str">
            <v>6320 371</v>
          </cell>
          <cell r="D68" t="str">
            <v>PT/67</v>
          </cell>
          <cell r="E68" t="str">
            <v>Guarda</v>
          </cell>
          <cell r="F68" t="str">
            <v>JOSE PINTO (STIHL)</v>
          </cell>
          <cell r="G68" t="str">
            <v>Zona 1</v>
          </cell>
        </row>
        <row r="69">
          <cell r="A69" t="str">
            <v>46670030</v>
          </cell>
          <cell r="B69" t="str">
            <v>João Tavares Leitão</v>
          </cell>
          <cell r="C69" t="str">
            <v>6355 251</v>
          </cell>
          <cell r="D69" t="str">
            <v>PT/67</v>
          </cell>
          <cell r="E69" t="str">
            <v>Guarda</v>
          </cell>
          <cell r="F69" t="str">
            <v>JOSE PINTO (STIHL)</v>
          </cell>
          <cell r="G69" t="str">
            <v>Zona 1</v>
          </cell>
        </row>
        <row r="70">
          <cell r="A70" t="str">
            <v>46670050</v>
          </cell>
          <cell r="B70" t="str">
            <v>José Augusto Patrício</v>
          </cell>
          <cell r="C70" t="str">
            <v>6400 398</v>
          </cell>
          <cell r="D70" t="str">
            <v>PT/67</v>
          </cell>
          <cell r="E70" t="str">
            <v>Guarda</v>
          </cell>
          <cell r="F70" t="str">
            <v>JOSE PINTO (STIHL)</v>
          </cell>
          <cell r="G70" t="str">
            <v>Zona 1</v>
          </cell>
        </row>
        <row r="71">
          <cell r="A71" t="str">
            <v>46670130</v>
          </cell>
          <cell r="B71" t="str">
            <v>Maria da Luz Gomes, Lda</v>
          </cell>
          <cell r="C71" t="str">
            <v>6420 000</v>
          </cell>
          <cell r="D71" t="str">
            <v>PT/67</v>
          </cell>
          <cell r="E71" t="str">
            <v>Guarda</v>
          </cell>
          <cell r="F71" t="str">
            <v>JOSE PINTO (STIHL)</v>
          </cell>
          <cell r="G71" t="str">
            <v>Zona 1</v>
          </cell>
        </row>
        <row r="72">
          <cell r="A72" t="str">
            <v>46670140</v>
          </cell>
          <cell r="B72" t="str">
            <v>Mobiferragens, Unipessoal, Lda</v>
          </cell>
          <cell r="C72" t="str">
            <v>6400 212</v>
          </cell>
          <cell r="D72" t="str">
            <v>PT/67</v>
          </cell>
          <cell r="E72" t="str">
            <v>Guarda</v>
          </cell>
          <cell r="F72" t="str">
            <v>JOSE PINTO (STIHL)</v>
          </cell>
          <cell r="G72" t="str">
            <v>Zona 1</v>
          </cell>
        </row>
        <row r="73">
          <cell r="A73" t="str">
            <v>46670150</v>
          </cell>
          <cell r="B73" t="str">
            <v>Kartodromo Serra da Estrela, Lda</v>
          </cell>
          <cell r="C73" t="str">
            <v>6270-186</v>
          </cell>
          <cell r="D73" t="str">
            <v>PT/67</v>
          </cell>
          <cell r="E73" t="str">
            <v>Guarda</v>
          </cell>
          <cell r="F73" t="str">
            <v>JOSE PINTO (STIHL)</v>
          </cell>
          <cell r="G73" t="str">
            <v>Zona 1</v>
          </cell>
        </row>
        <row r="74">
          <cell r="A74" t="str">
            <v>46670160</v>
          </cell>
          <cell r="B74" t="str">
            <v>Ciclo-Motores Alexandre</v>
          </cell>
          <cell r="C74" t="str">
            <v>6430 200</v>
          </cell>
          <cell r="D74" t="str">
            <v>PT/67</v>
          </cell>
          <cell r="E74" t="str">
            <v>Guarda</v>
          </cell>
          <cell r="F74" t="str">
            <v>JOSE PINTO (STIHL)</v>
          </cell>
          <cell r="G74" t="str">
            <v>Zona 1</v>
          </cell>
        </row>
        <row r="75">
          <cell r="A75" t="str">
            <v>46670170</v>
          </cell>
          <cell r="B75" t="str">
            <v>Armando Mariano Santos, Lda</v>
          </cell>
          <cell r="C75" t="str">
            <v>6300 010</v>
          </cell>
          <cell r="D75" t="str">
            <v>PT/67</v>
          </cell>
          <cell r="E75" t="str">
            <v>Guarda</v>
          </cell>
          <cell r="F75" t="str">
            <v>JOSE PINTO (STIHL)</v>
          </cell>
          <cell r="G75" t="str">
            <v>Zona 1</v>
          </cell>
        </row>
        <row r="76">
          <cell r="A76" t="str">
            <v>46670180</v>
          </cell>
          <cell r="B76" t="str">
            <v>João Tavares Leitão-Cabeça de Casal</v>
          </cell>
          <cell r="C76" t="str">
            <v>6355251</v>
          </cell>
          <cell r="D76" t="str">
            <v>PT/67</v>
          </cell>
          <cell r="E76" t="str">
            <v>Guarda</v>
          </cell>
          <cell r="F76" t="str">
            <v>JOSE PINTO (STIHL)</v>
          </cell>
          <cell r="G76" t="str">
            <v>Zona 1</v>
          </cell>
        </row>
        <row r="77">
          <cell r="A77" t="str">
            <v>46680110</v>
          </cell>
          <cell r="B77" t="str">
            <v>Agrocoimbra, Lda</v>
          </cell>
          <cell r="C77" t="str">
            <v>3030-175</v>
          </cell>
          <cell r="D77" t="str">
            <v>PT/68</v>
          </cell>
          <cell r="E77" t="str">
            <v>Coimbra</v>
          </cell>
          <cell r="F77" t="str">
            <v>JOSE PINTO (STIHL)</v>
          </cell>
          <cell r="G77" t="str">
            <v>Zona 1</v>
          </cell>
        </row>
        <row r="78">
          <cell r="A78" t="str">
            <v>46680120</v>
          </cell>
          <cell r="B78" t="str">
            <v>Fixfoz, Lda</v>
          </cell>
          <cell r="C78" t="str">
            <v>3080 051</v>
          </cell>
          <cell r="D78" t="str">
            <v>PT/68</v>
          </cell>
          <cell r="E78" t="str">
            <v>Coimbra</v>
          </cell>
          <cell r="F78" t="str">
            <v>JOSE PINTO (STIHL)</v>
          </cell>
          <cell r="G78" t="str">
            <v>Zona 1</v>
          </cell>
        </row>
        <row r="79">
          <cell r="A79" t="str">
            <v>46680130</v>
          </cell>
          <cell r="B79" t="str">
            <v>Fernando Cord. Figueiredo, Lda</v>
          </cell>
          <cell r="C79" t="str">
            <v>3130 548</v>
          </cell>
          <cell r="D79" t="str">
            <v>PT/68</v>
          </cell>
          <cell r="E79" t="str">
            <v>Coimbra</v>
          </cell>
          <cell r="F79" t="str">
            <v>JOSE PINTO (STIHL)</v>
          </cell>
          <cell r="G79" t="str">
            <v>Zona 1</v>
          </cell>
        </row>
        <row r="80">
          <cell r="A80" t="str">
            <v>46680190</v>
          </cell>
          <cell r="B80" t="str">
            <v>F.A. Cortez e Filhos, Lda</v>
          </cell>
          <cell r="C80" t="str">
            <v>3200-222</v>
          </cell>
          <cell r="D80" t="str">
            <v>PT/68</v>
          </cell>
          <cell r="E80" t="str">
            <v>Coimbra</v>
          </cell>
          <cell r="F80" t="str">
            <v>JOSE PINTO (STIHL)</v>
          </cell>
          <cell r="G80" t="str">
            <v>Zona 1</v>
          </cell>
        </row>
        <row r="81">
          <cell r="A81" t="str">
            <v>46680200</v>
          </cell>
          <cell r="B81" t="str">
            <v>Moto Carvalho</v>
          </cell>
          <cell r="C81" t="str">
            <v>3305 143</v>
          </cell>
          <cell r="D81" t="str">
            <v>PT/68</v>
          </cell>
          <cell r="E81" t="str">
            <v>Coimbra</v>
          </cell>
          <cell r="F81" t="str">
            <v>JOSE PINTO (STIHL)</v>
          </cell>
          <cell r="G81" t="str">
            <v>Zona 1</v>
          </cell>
        </row>
        <row r="82">
          <cell r="A82" t="str">
            <v>46680210</v>
          </cell>
          <cell r="B82" t="str">
            <v>Maquirolo, Unipessoal, Lda</v>
          </cell>
          <cell r="C82" t="str">
            <v>3070 509</v>
          </cell>
          <cell r="D82" t="str">
            <v>PT/68</v>
          </cell>
          <cell r="E82" t="str">
            <v>Coimbra</v>
          </cell>
          <cell r="F82" t="str">
            <v>JOSE PINTO (STIHL)</v>
          </cell>
          <cell r="G82" t="str">
            <v>Zona 1</v>
          </cell>
        </row>
        <row r="83">
          <cell r="A83" t="str">
            <v>46680220</v>
          </cell>
          <cell r="B83" t="str">
            <v>Sargaço e Cruz, Lda</v>
          </cell>
          <cell r="C83" t="str">
            <v>3060 105</v>
          </cell>
          <cell r="D83" t="str">
            <v>PT/68</v>
          </cell>
          <cell r="E83" t="str">
            <v>Coimbra</v>
          </cell>
          <cell r="F83" t="str">
            <v>JOSE PINTO (STIHL)</v>
          </cell>
          <cell r="G83" t="str">
            <v>Zona 1</v>
          </cell>
        </row>
        <row r="84">
          <cell r="A84" t="str">
            <v>46690010</v>
          </cell>
          <cell r="B84" t="str">
            <v>Auto Acessórios das Beiras, Lda</v>
          </cell>
          <cell r="C84" t="str">
            <v>6100 711</v>
          </cell>
          <cell r="D84" t="str">
            <v>PT/69</v>
          </cell>
          <cell r="E84" t="str">
            <v>Castelo Branco</v>
          </cell>
          <cell r="F84" t="str">
            <v>JOSE PINTO (STIHL)</v>
          </cell>
          <cell r="G84" t="str">
            <v>Zona 1</v>
          </cell>
        </row>
        <row r="85">
          <cell r="A85" t="str">
            <v>46690030</v>
          </cell>
          <cell r="B85" t="str">
            <v>António Mendes Milagre</v>
          </cell>
          <cell r="C85" t="str">
            <v>6250 025</v>
          </cell>
          <cell r="D85" t="str">
            <v>PT/69</v>
          </cell>
          <cell r="E85" t="str">
            <v>Castelo Branco</v>
          </cell>
          <cell r="F85" t="str">
            <v>JOSE PINTO (STIHL)</v>
          </cell>
          <cell r="G85" t="str">
            <v>Zona 1</v>
          </cell>
        </row>
        <row r="86">
          <cell r="A86" t="str">
            <v>46690060</v>
          </cell>
          <cell r="B86" t="str">
            <v>Cascalheira e Filho, Lda</v>
          </cell>
          <cell r="C86" t="str">
            <v>6150-516</v>
          </cell>
          <cell r="D86" t="str">
            <v>PT/69</v>
          </cell>
          <cell r="E86" t="str">
            <v>Castelo Branco</v>
          </cell>
          <cell r="F86" t="str">
            <v>JOSE PINTO (STIHL)</v>
          </cell>
          <cell r="G86" t="str">
            <v>Zona 1</v>
          </cell>
        </row>
        <row r="87">
          <cell r="A87" t="str">
            <v>46690110</v>
          </cell>
          <cell r="B87" t="str">
            <v>Albieuropa, Lda</v>
          </cell>
          <cell r="C87" t="str">
            <v>6000 459</v>
          </cell>
          <cell r="D87" t="str">
            <v>PT/69</v>
          </cell>
          <cell r="E87" t="str">
            <v>Castelo Branco</v>
          </cell>
          <cell r="F87" t="str">
            <v>JOSE PINTO (STIHL)</v>
          </cell>
          <cell r="G87" t="str">
            <v>Zona 1</v>
          </cell>
        </row>
        <row r="88">
          <cell r="A88" t="str">
            <v>46690130</v>
          </cell>
          <cell r="B88" t="str">
            <v>Armando dos Santos Oliveira, Lda</v>
          </cell>
          <cell r="C88" t="str">
            <v>6200 760</v>
          </cell>
          <cell r="D88" t="str">
            <v>PT/69</v>
          </cell>
          <cell r="E88" t="str">
            <v>Castelo Branco</v>
          </cell>
          <cell r="F88" t="str">
            <v>JOSE PINTO (STIHL)</v>
          </cell>
          <cell r="G88" t="str">
            <v>Zona 1</v>
          </cell>
        </row>
        <row r="89">
          <cell r="A89" t="str">
            <v>46690140</v>
          </cell>
          <cell r="B89" t="str">
            <v>Agrifundão, Unipessoal, Lda</v>
          </cell>
          <cell r="C89" t="str">
            <v>6230 346</v>
          </cell>
          <cell r="D89" t="str">
            <v>PT/69</v>
          </cell>
          <cell r="E89" t="str">
            <v>Castelo Branco</v>
          </cell>
          <cell r="F89" t="str">
            <v>JOSE PINTO (STIHL)</v>
          </cell>
          <cell r="G89" t="str">
            <v>Zona 1</v>
          </cell>
        </row>
        <row r="90">
          <cell r="A90" t="str">
            <v>46690150</v>
          </cell>
          <cell r="B90" t="str">
            <v>AgroBikes, Unip. Lda.</v>
          </cell>
          <cell r="C90" t="str">
            <v>6200760</v>
          </cell>
          <cell r="D90" t="str">
            <v>PT/69</v>
          </cell>
          <cell r="E90" t="str">
            <v>Castelo Branco</v>
          </cell>
          <cell r="F90" t="str">
            <v>JOSE PINTO (STIHL)</v>
          </cell>
          <cell r="G90" t="str">
            <v>Zona 1</v>
          </cell>
        </row>
        <row r="91">
          <cell r="A91" t="str">
            <v>46700030</v>
          </cell>
          <cell r="B91" t="str">
            <v>Ribeiro e Irmã, Lda</v>
          </cell>
          <cell r="C91" t="str">
            <v>2440-901</v>
          </cell>
          <cell r="D91" t="str">
            <v>PT/70</v>
          </cell>
          <cell r="E91" t="str">
            <v>Leiria</v>
          </cell>
          <cell r="F91" t="str">
            <v>Francisco Cavaco (STIHL)</v>
          </cell>
          <cell r="G91" t="str">
            <v>Zona 2</v>
          </cell>
        </row>
        <row r="92">
          <cell r="A92" t="str">
            <v>46700070</v>
          </cell>
          <cell r="B92" t="str">
            <v>Luís Moreira, Lda</v>
          </cell>
          <cell r="C92" t="str">
            <v>2410-186</v>
          </cell>
          <cell r="D92" t="str">
            <v>PT/70</v>
          </cell>
          <cell r="E92" t="str">
            <v>Leiria</v>
          </cell>
          <cell r="F92" t="str">
            <v>Francisco Cavaco (STIHL)</v>
          </cell>
          <cell r="G92" t="str">
            <v>Zona 2</v>
          </cell>
        </row>
        <row r="93">
          <cell r="A93" t="str">
            <v>46700080</v>
          </cell>
          <cell r="B93" t="str">
            <v>Motocabril, Lda</v>
          </cell>
          <cell r="C93" t="str">
            <v>3270-162</v>
          </cell>
          <cell r="D93" t="str">
            <v>PT/70</v>
          </cell>
          <cell r="E93" t="str">
            <v>Leiria</v>
          </cell>
          <cell r="F93" t="str">
            <v>Francisco Cavaco (STIHL)</v>
          </cell>
          <cell r="G93" t="str">
            <v>Zona 2</v>
          </cell>
        </row>
        <row r="94">
          <cell r="A94" t="str">
            <v>46700100</v>
          </cell>
          <cell r="B94" t="str">
            <v>Jomotos, Lda</v>
          </cell>
          <cell r="C94" t="str">
            <v>3105-458</v>
          </cell>
          <cell r="D94" t="str">
            <v>PT/70</v>
          </cell>
          <cell r="E94" t="str">
            <v>Leiria</v>
          </cell>
          <cell r="F94" t="str">
            <v>Francisco Cavaco (STIHL)</v>
          </cell>
          <cell r="G94" t="str">
            <v>Zona 2</v>
          </cell>
        </row>
        <row r="95">
          <cell r="A95" t="str">
            <v>46700130</v>
          </cell>
          <cell r="B95" t="str">
            <v>Carlos Manuel Gomes Carreira</v>
          </cell>
          <cell r="C95" t="str">
            <v>2495 032</v>
          </cell>
          <cell r="D95" t="str">
            <v>PT/70</v>
          </cell>
          <cell r="E95" t="str">
            <v>Leiria</v>
          </cell>
          <cell r="F95" t="str">
            <v>Francisco Cavaco (STIHL)</v>
          </cell>
          <cell r="G95" t="str">
            <v>Zona 2</v>
          </cell>
        </row>
        <row r="96">
          <cell r="A96" t="str">
            <v>46700150</v>
          </cell>
          <cell r="B96" t="str">
            <v>Francisco Lopes, Lda</v>
          </cell>
          <cell r="C96" t="str">
            <v>3250 404</v>
          </cell>
          <cell r="D96" t="str">
            <v>PT/70</v>
          </cell>
          <cell r="E96" t="str">
            <v>Leiria</v>
          </cell>
          <cell r="F96" t="str">
            <v>Francisco Cavaco (STIHL)</v>
          </cell>
          <cell r="G96" t="str">
            <v>Zona 2</v>
          </cell>
        </row>
        <row r="97">
          <cell r="A97" t="str">
            <v>46700200</v>
          </cell>
          <cell r="B97" t="str">
            <v>Angelino Jesus Rosa</v>
          </cell>
          <cell r="C97" t="str">
            <v>2430 313</v>
          </cell>
          <cell r="D97" t="str">
            <v>PT/70</v>
          </cell>
          <cell r="E97" t="str">
            <v>Leiria</v>
          </cell>
          <cell r="F97" t="str">
            <v>Francisco Cavaco (STIHL)</v>
          </cell>
          <cell r="G97" t="str">
            <v>Zona 2</v>
          </cell>
        </row>
        <row r="98">
          <cell r="A98" t="str">
            <v>46700230</v>
          </cell>
          <cell r="B98" t="str">
            <v>M. P. Marques, Lda</v>
          </cell>
          <cell r="C98" t="str">
            <v>2425625</v>
          </cell>
          <cell r="D98" t="str">
            <v>PT/70</v>
          </cell>
          <cell r="E98" t="str">
            <v>Leiria</v>
          </cell>
          <cell r="F98" t="str">
            <v>Francisco Cavaco (STIHL)</v>
          </cell>
          <cell r="G98" t="str">
            <v>Zona 2</v>
          </cell>
        </row>
        <row r="99">
          <cell r="A99" t="str">
            <v>46700240</v>
          </cell>
          <cell r="B99" t="str">
            <v>José T. C. Farinha, Lda</v>
          </cell>
          <cell r="C99" t="str">
            <v>2500-286</v>
          </cell>
          <cell r="D99" t="str">
            <v>PT/70</v>
          </cell>
          <cell r="E99" t="str">
            <v>Leiria</v>
          </cell>
          <cell r="F99" t="str">
            <v>Francisco Cavaco (STIHL)</v>
          </cell>
          <cell r="G99" t="str">
            <v>Zona 2</v>
          </cell>
        </row>
        <row r="100">
          <cell r="A100" t="str">
            <v>46700250</v>
          </cell>
          <cell r="B100" t="str">
            <v>Motorenço, Lda</v>
          </cell>
          <cell r="C100" t="str">
            <v>2495 182</v>
          </cell>
          <cell r="D100" t="str">
            <v>PT/70</v>
          </cell>
          <cell r="E100" t="str">
            <v>Leiria</v>
          </cell>
          <cell r="F100" t="str">
            <v>Francisco Cavaco (STIHL)</v>
          </cell>
          <cell r="G100" t="str">
            <v>Zona 2</v>
          </cell>
        </row>
        <row r="101">
          <cell r="A101" t="str">
            <v>46700260</v>
          </cell>
          <cell r="B101" t="str">
            <v>Auto Mecânica Alvorgense, Lda</v>
          </cell>
          <cell r="C101" t="str">
            <v>3240414</v>
          </cell>
          <cell r="D101" t="str">
            <v>PT/70</v>
          </cell>
          <cell r="E101" t="str">
            <v>Leiria</v>
          </cell>
          <cell r="F101" t="str">
            <v>Francisco Cavaco (STIHL)</v>
          </cell>
          <cell r="G101" t="str">
            <v>Zona 2</v>
          </cell>
        </row>
        <row r="102">
          <cell r="A102" t="str">
            <v>46700280</v>
          </cell>
          <cell r="B102" t="str">
            <v>Auto Sousa, Unipessoal, Lda</v>
          </cell>
          <cell r="C102" t="str">
            <v>2460 071</v>
          </cell>
          <cell r="D102" t="str">
            <v>PT/70</v>
          </cell>
          <cell r="E102" t="str">
            <v>Leiria</v>
          </cell>
          <cell r="F102" t="str">
            <v>Francisco Cavaco (STIHL)</v>
          </cell>
          <cell r="G102" t="str">
            <v>Zona 2</v>
          </cell>
        </row>
        <row r="103">
          <cell r="A103" t="str">
            <v>46700290</v>
          </cell>
          <cell r="B103" t="str">
            <v>Franclim Agostinho Santos, Lda</v>
          </cell>
          <cell r="C103" t="str">
            <v>2405-002</v>
          </cell>
          <cell r="D103" t="str">
            <v>PT/70</v>
          </cell>
          <cell r="E103" t="str">
            <v>Leiria</v>
          </cell>
          <cell r="F103" t="str">
            <v>Francisco Cavaco (STIHL)</v>
          </cell>
          <cell r="G103" t="str">
            <v>Zona 2</v>
          </cell>
        </row>
        <row r="104">
          <cell r="A104" t="str">
            <v>46700300</v>
          </cell>
          <cell r="B104" t="str">
            <v>Evaristo Alves Dias</v>
          </cell>
          <cell r="C104" t="str">
            <v>3260-072</v>
          </cell>
          <cell r="D104" t="str">
            <v>PT/70</v>
          </cell>
          <cell r="E104" t="str">
            <v>Leiria</v>
          </cell>
          <cell r="F104" t="str">
            <v>Francisco Cavaco (STIHL)</v>
          </cell>
          <cell r="G104" t="str">
            <v>Zona 2</v>
          </cell>
        </row>
        <row r="105">
          <cell r="A105" t="str">
            <v>46700310</v>
          </cell>
          <cell r="B105" t="str">
            <v>MC &amp; Carreira, Lda</v>
          </cell>
          <cell r="C105" t="str">
            <v>2495032</v>
          </cell>
          <cell r="D105" t="str">
            <v>PT/70</v>
          </cell>
          <cell r="E105" t="str">
            <v>Leiria</v>
          </cell>
          <cell r="F105" t="str">
            <v>Francisco Cavaco (STIHL)</v>
          </cell>
          <cell r="G105" t="str">
            <v>Zona 2</v>
          </cell>
        </row>
        <row r="106">
          <cell r="A106" t="str">
            <v>46710030</v>
          </cell>
          <cell r="B106" t="str">
            <v>Casa Rosário, Lda</v>
          </cell>
          <cell r="C106" t="str">
            <v>2435-125</v>
          </cell>
          <cell r="D106" t="str">
            <v>PT/71</v>
          </cell>
          <cell r="E106" t="str">
            <v>Santarém</v>
          </cell>
          <cell r="F106" t="str">
            <v>Francisco Cavaco (STIHL)</v>
          </cell>
          <cell r="G106" t="str">
            <v>Zona 2</v>
          </cell>
        </row>
        <row r="107">
          <cell r="A107" t="str">
            <v>46710070</v>
          </cell>
          <cell r="B107" t="str">
            <v>Justo Farinha Pereira</v>
          </cell>
          <cell r="C107" t="str">
            <v>6120 725</v>
          </cell>
          <cell r="D107" t="str">
            <v>PT/71</v>
          </cell>
          <cell r="E107" t="str">
            <v>Santarém</v>
          </cell>
          <cell r="F107" t="str">
            <v>Francisco Cavaco (STIHL)</v>
          </cell>
          <cell r="G107" t="str">
            <v>Zona 2</v>
          </cell>
        </row>
        <row r="108">
          <cell r="A108" t="str">
            <v>46710100</v>
          </cell>
          <cell r="B108" t="str">
            <v>Joaquim Maria Alves Fernandes</v>
          </cell>
          <cell r="C108" t="str">
            <v>2080-640</v>
          </cell>
          <cell r="D108" t="str">
            <v>PT/71</v>
          </cell>
          <cell r="E108" t="str">
            <v>Santarém</v>
          </cell>
          <cell r="F108" t="str">
            <v>Francisco Cavaco (STIHL)</v>
          </cell>
          <cell r="G108" t="str">
            <v>Zona 2</v>
          </cell>
        </row>
        <row r="109">
          <cell r="A109" t="str">
            <v>46710140</v>
          </cell>
          <cell r="B109" t="str">
            <v>Vermoto, Lda</v>
          </cell>
          <cell r="C109" t="str">
            <v>2005-318</v>
          </cell>
          <cell r="D109" t="str">
            <v>PT/71</v>
          </cell>
          <cell r="E109" t="str">
            <v>Santarém</v>
          </cell>
          <cell r="F109" t="str">
            <v>Francisco Cavaco (STIHL)</v>
          </cell>
          <cell r="G109" t="str">
            <v>Zona 2</v>
          </cell>
        </row>
        <row r="110">
          <cell r="A110" t="str">
            <v>46710180</v>
          </cell>
          <cell r="B110" t="str">
            <v>Camões, Lda</v>
          </cell>
          <cell r="C110" t="str">
            <v>2000-495</v>
          </cell>
          <cell r="D110" t="str">
            <v>PT/71</v>
          </cell>
          <cell r="E110" t="str">
            <v>Santarém</v>
          </cell>
          <cell r="F110" t="str">
            <v>Francisco Cavaco (STIHL)</v>
          </cell>
          <cell r="G110" t="str">
            <v>Zona 2</v>
          </cell>
        </row>
        <row r="111">
          <cell r="A111" t="str">
            <v>46710200</v>
          </cell>
          <cell r="B111" t="str">
            <v>João Bráz Gonçalves das Neves, Lda</v>
          </cell>
          <cell r="C111" t="str">
            <v>2330-107</v>
          </cell>
          <cell r="D111" t="str">
            <v>PT/71</v>
          </cell>
          <cell r="E111" t="str">
            <v>Santarém</v>
          </cell>
          <cell r="F111" t="str">
            <v>Francisco Cavaco (STIHL)</v>
          </cell>
          <cell r="G111" t="str">
            <v>Zona 2</v>
          </cell>
        </row>
        <row r="112">
          <cell r="A112" t="str">
            <v>46710220</v>
          </cell>
          <cell r="B112" t="str">
            <v>Jofilmotos, Lda</v>
          </cell>
          <cell r="C112" t="str">
            <v>2200 638</v>
          </cell>
          <cell r="D112" t="str">
            <v>PT/71</v>
          </cell>
          <cell r="E112" t="str">
            <v>Santarém</v>
          </cell>
          <cell r="F112" t="str">
            <v>Francisco Cavaco (STIHL)</v>
          </cell>
          <cell r="G112" t="str">
            <v>Zona 2</v>
          </cell>
        </row>
        <row r="113">
          <cell r="A113" t="str">
            <v>46710250</v>
          </cell>
          <cell r="B113" t="str">
            <v>CRM Vieira, Unipessoal, Lda</v>
          </cell>
          <cell r="C113" t="str">
            <v>2490-423</v>
          </cell>
          <cell r="D113" t="str">
            <v>PT/71</v>
          </cell>
          <cell r="E113" t="str">
            <v>Santarém</v>
          </cell>
          <cell r="F113" t="str">
            <v>Francisco Cavaco (STIHL)</v>
          </cell>
          <cell r="G113" t="str">
            <v>Zona 2</v>
          </cell>
        </row>
        <row r="114">
          <cell r="A114" t="str">
            <v>46710260</v>
          </cell>
          <cell r="B114" t="str">
            <v>Nova Reparadora</v>
          </cell>
          <cell r="C114" t="str">
            <v>2240 011</v>
          </cell>
          <cell r="D114" t="str">
            <v>PT/71</v>
          </cell>
          <cell r="E114" t="str">
            <v>Santarém</v>
          </cell>
          <cell r="F114" t="str">
            <v>Francisco Cavaco (STIHL)</v>
          </cell>
          <cell r="G114" t="str">
            <v>Zona 2</v>
          </cell>
        </row>
        <row r="115">
          <cell r="A115" t="str">
            <v>46710320</v>
          </cell>
          <cell r="B115" t="str">
            <v>Francisco e Adelaide, Lda</v>
          </cell>
          <cell r="C115" t="str">
            <v>2230 836</v>
          </cell>
          <cell r="D115" t="str">
            <v>PT/71</v>
          </cell>
          <cell r="E115" t="str">
            <v>Santarém</v>
          </cell>
          <cell r="F115" t="str">
            <v>Francisco Cavaco (STIHL)</v>
          </cell>
          <cell r="G115" t="str">
            <v>Zona 2</v>
          </cell>
        </row>
        <row r="116">
          <cell r="A116" t="str">
            <v>46710340</v>
          </cell>
          <cell r="B116" t="str">
            <v>Filipe António Lopes de Sousa</v>
          </cell>
          <cell r="C116" t="str">
            <v>2435 459</v>
          </cell>
          <cell r="D116" t="str">
            <v>PT/71</v>
          </cell>
          <cell r="E116" t="str">
            <v>Santarém</v>
          </cell>
          <cell r="F116" t="str">
            <v>Francisco Cavaco (STIHL)</v>
          </cell>
          <cell r="G116" t="str">
            <v>Zona 2</v>
          </cell>
        </row>
        <row r="117">
          <cell r="A117" t="str">
            <v>46710380</v>
          </cell>
          <cell r="B117" t="str">
            <v>Rilsoma, Lda</v>
          </cell>
          <cell r="C117" t="str">
            <v>2040 211</v>
          </cell>
          <cell r="D117" t="str">
            <v>PT/71</v>
          </cell>
          <cell r="E117" t="str">
            <v>Santarém</v>
          </cell>
          <cell r="F117" t="str">
            <v>Francisco Cavaco (STIHL)</v>
          </cell>
          <cell r="G117" t="str">
            <v>Zona 2</v>
          </cell>
        </row>
        <row r="118">
          <cell r="A118" t="str">
            <v>46710410</v>
          </cell>
          <cell r="B118" t="str">
            <v>Amândio Inês Cordeiro, Lda</v>
          </cell>
          <cell r="C118" t="str">
            <v>2200 024</v>
          </cell>
          <cell r="D118" t="str">
            <v>PT/71</v>
          </cell>
          <cell r="E118" t="str">
            <v>Santarém</v>
          </cell>
          <cell r="F118" t="str">
            <v>Francisco Cavaco (STIHL)</v>
          </cell>
          <cell r="G118" t="str">
            <v>Zona 2</v>
          </cell>
        </row>
        <row r="119">
          <cell r="A119" t="str">
            <v>46710420</v>
          </cell>
          <cell r="B119" t="str">
            <v>Isilda Gomes Martingil</v>
          </cell>
          <cell r="C119" t="str">
            <v>2125 401</v>
          </cell>
          <cell r="D119" t="str">
            <v>PT/71</v>
          </cell>
          <cell r="E119" t="str">
            <v>Santarém</v>
          </cell>
          <cell r="F119" t="str">
            <v>Francisco Cavaco (STIHL)</v>
          </cell>
          <cell r="G119" t="str">
            <v>Zona 2</v>
          </cell>
        </row>
        <row r="120">
          <cell r="A120" t="str">
            <v>46710430</v>
          </cell>
          <cell r="B120" t="str">
            <v>M. J. Nalha, Lda</v>
          </cell>
          <cell r="C120" t="str">
            <v>2140 011</v>
          </cell>
          <cell r="D120" t="str">
            <v>PT/71</v>
          </cell>
          <cell r="E120" t="str">
            <v>Santarém</v>
          </cell>
          <cell r="F120" t="str">
            <v>Francisco Cavaco (STIHL)</v>
          </cell>
          <cell r="G120" t="str">
            <v>Zona 2</v>
          </cell>
        </row>
        <row r="121">
          <cell r="A121" t="str">
            <v>46710440</v>
          </cell>
          <cell r="B121" t="str">
            <v>Ofimoto, Lda</v>
          </cell>
          <cell r="C121" t="str">
            <v>2025-084</v>
          </cell>
          <cell r="D121" t="str">
            <v>PT/71</v>
          </cell>
          <cell r="E121" t="str">
            <v>Santarém</v>
          </cell>
          <cell r="F121" t="str">
            <v>Francisco Cavaco (STIHL)</v>
          </cell>
          <cell r="G121" t="str">
            <v>Zona 2</v>
          </cell>
        </row>
        <row r="122">
          <cell r="A122" t="str">
            <v>46710450</v>
          </cell>
          <cell r="B122" t="str">
            <v>José Joaquim Lourenço, Lda</v>
          </cell>
          <cell r="C122" t="str">
            <v>2300-438</v>
          </cell>
          <cell r="D122" t="str">
            <v>PT/71</v>
          </cell>
          <cell r="E122" t="str">
            <v>Santarém</v>
          </cell>
          <cell r="F122" t="str">
            <v>Francisco Cavaco (STIHL)</v>
          </cell>
          <cell r="G122" t="str">
            <v>Zona 2</v>
          </cell>
        </row>
        <row r="123">
          <cell r="A123" t="str">
            <v>46710470</v>
          </cell>
          <cell r="B123" t="str">
            <v>Manuel e Pedro Conde, Lda</v>
          </cell>
          <cell r="C123" t="str">
            <v>2350-017</v>
          </cell>
          <cell r="D123" t="str">
            <v>PT/71</v>
          </cell>
          <cell r="E123" t="str">
            <v>Santarém</v>
          </cell>
          <cell r="F123" t="str">
            <v>Francisco Cavaco (STIHL)</v>
          </cell>
          <cell r="G123" t="str">
            <v>Zona 2</v>
          </cell>
        </row>
        <row r="124">
          <cell r="A124" t="str">
            <v>46710480</v>
          </cell>
          <cell r="B124" t="str">
            <v>Roxo, Lda</v>
          </cell>
          <cell r="C124" t="str">
            <v>2080-116</v>
          </cell>
          <cell r="D124" t="str">
            <v>PT/71</v>
          </cell>
          <cell r="E124" t="str">
            <v>Santarém</v>
          </cell>
          <cell r="F124" t="str">
            <v>Francisco Cavaco (STIHL)</v>
          </cell>
          <cell r="G124" t="str">
            <v>Zona 2</v>
          </cell>
        </row>
        <row r="125">
          <cell r="A125" t="str">
            <v>46710490</v>
          </cell>
          <cell r="B125" t="str">
            <v>Júlio Gonçalves da Silva, Lda</v>
          </cell>
          <cell r="C125" t="str">
            <v>2490-312</v>
          </cell>
          <cell r="D125" t="str">
            <v>PT/71</v>
          </cell>
          <cell r="E125" t="str">
            <v>Santarém</v>
          </cell>
          <cell r="F125" t="str">
            <v>Francisco Cavaco (STIHL)</v>
          </cell>
          <cell r="G125" t="str">
            <v>Zona 2</v>
          </cell>
        </row>
        <row r="126">
          <cell r="A126" t="str">
            <v>46710500</v>
          </cell>
          <cell r="B126" t="str">
            <v>Custódio Góis, Unipessoal, Lda</v>
          </cell>
          <cell r="C126" t="str">
            <v>2100-673</v>
          </cell>
          <cell r="D126" t="str">
            <v>PT/71</v>
          </cell>
          <cell r="E126" t="str">
            <v>Santarém</v>
          </cell>
          <cell r="F126" t="str">
            <v>Francisco Cavaco (STIHL)</v>
          </cell>
          <cell r="G126" t="str">
            <v>Zona 2</v>
          </cell>
        </row>
        <row r="127">
          <cell r="A127" t="str">
            <v>46710520</v>
          </cell>
          <cell r="B127" t="str">
            <v>C.C.C. Salvaterra Magos, Lda.</v>
          </cell>
          <cell r="C127" t="str">
            <v>2121-901</v>
          </cell>
          <cell r="D127" t="str">
            <v>PT/71</v>
          </cell>
          <cell r="E127" t="str">
            <v>Santarém</v>
          </cell>
          <cell r="F127" t="str">
            <v>Francisco Cavaco (STIHL)</v>
          </cell>
          <cell r="G127" t="str">
            <v>Zona 2</v>
          </cell>
        </row>
        <row r="128">
          <cell r="A128" t="str">
            <v>46710530</v>
          </cell>
          <cell r="B128" t="str">
            <v>António Picão Unipessoal, Lda</v>
          </cell>
          <cell r="C128" t="str">
            <v>2205-504</v>
          </cell>
          <cell r="D128" t="str">
            <v>PT/71</v>
          </cell>
          <cell r="E128" t="str">
            <v>Santarém</v>
          </cell>
          <cell r="F128" t="str">
            <v>Francisco Cavaco (STIHL)</v>
          </cell>
          <cell r="G128" t="str">
            <v>Zona 2</v>
          </cell>
        </row>
        <row r="129">
          <cell r="A129" t="str">
            <v>46710540</v>
          </cell>
          <cell r="B129" t="str">
            <v>Maymone Marinhais Unip, Lda</v>
          </cell>
          <cell r="C129" t="str">
            <v>2125-119</v>
          </cell>
          <cell r="D129" t="str">
            <v>PT/71</v>
          </cell>
          <cell r="E129" t="str">
            <v>Santarém</v>
          </cell>
          <cell r="F129" t="str">
            <v>Francisco Cavaco (STIHL)</v>
          </cell>
          <cell r="G129" t="str">
            <v>Zona 2</v>
          </cell>
        </row>
        <row r="130">
          <cell r="A130" t="str">
            <v>46710550</v>
          </cell>
          <cell r="B130" t="str">
            <v>Mecânica Agrícola, Lda.</v>
          </cell>
          <cell r="C130" t="str">
            <v>2130-102</v>
          </cell>
          <cell r="D130" t="str">
            <v>PT/71</v>
          </cell>
          <cell r="E130" t="str">
            <v>Santarém</v>
          </cell>
          <cell r="F130" t="str">
            <v>Francisco Cavaco (STIHL)</v>
          </cell>
          <cell r="G130" t="str">
            <v>Zona 2</v>
          </cell>
        </row>
        <row r="131">
          <cell r="A131" t="str">
            <v>46710560</v>
          </cell>
          <cell r="B131" t="str">
            <v>CMR Vieira, Unipessoal, Lda</v>
          </cell>
          <cell r="C131" t="str">
            <v>2490-423</v>
          </cell>
          <cell r="D131" t="str">
            <v>PT/71</v>
          </cell>
          <cell r="E131" t="str">
            <v>Santarém</v>
          </cell>
          <cell r="F131" t="str">
            <v>Francisco Cavaco (STIHL)</v>
          </cell>
          <cell r="G131" t="str">
            <v>Zona 2</v>
          </cell>
        </row>
        <row r="132">
          <cell r="A132" t="str">
            <v>46710570</v>
          </cell>
          <cell r="B132" t="str">
            <v>Felijardim de Mário Felícia</v>
          </cell>
          <cell r="C132" t="str">
            <v>2350-502</v>
          </cell>
          <cell r="D132" t="str">
            <v>PT/71</v>
          </cell>
          <cell r="E132" t="str">
            <v>Santarém</v>
          </cell>
          <cell r="F132" t="str">
            <v>Francisco Cavaco (STIHL)</v>
          </cell>
          <cell r="G132" t="str">
            <v>Zona 2</v>
          </cell>
        </row>
        <row r="133">
          <cell r="A133" t="str">
            <v>46710580</v>
          </cell>
          <cell r="B133" t="str">
            <v>Pulvilava–Equip.Agr. e Ind., Lda.</v>
          </cell>
          <cell r="C133" t="str">
            <v>2121-901</v>
          </cell>
          <cell r="D133" t="str">
            <v>PT/71</v>
          </cell>
          <cell r="E133" t="str">
            <v>Santarém</v>
          </cell>
          <cell r="F133" t="str">
            <v>Francisco Cavaco (STIHL)</v>
          </cell>
          <cell r="G133" t="str">
            <v>Zona 2</v>
          </cell>
        </row>
        <row r="134">
          <cell r="A134" t="str">
            <v>46720020</v>
          </cell>
          <cell r="B134" t="str">
            <v>João António Pinheiro Grilo</v>
          </cell>
          <cell r="C134" t="str">
            <v>7300 575</v>
          </cell>
          <cell r="D134" t="str">
            <v>PT/72</v>
          </cell>
          <cell r="E134" t="str">
            <v>Portalegre</v>
          </cell>
          <cell r="F134" t="str">
            <v>Francisco Cavaco (STIHL)</v>
          </cell>
          <cell r="G134" t="str">
            <v>Zona 2</v>
          </cell>
        </row>
        <row r="135">
          <cell r="A135" t="str">
            <v>46720040</v>
          </cell>
          <cell r="B135" t="str">
            <v>Manuel E. Santo Grilo, Lda</v>
          </cell>
          <cell r="C135" t="str">
            <v>7350 478</v>
          </cell>
          <cell r="D135" t="str">
            <v>PT/72</v>
          </cell>
          <cell r="E135" t="str">
            <v>Portalegre</v>
          </cell>
          <cell r="F135" t="str">
            <v>Francisco Cavaco (STIHL)</v>
          </cell>
          <cell r="G135" t="str">
            <v>Zona 2</v>
          </cell>
        </row>
        <row r="136">
          <cell r="A136" t="str">
            <v>46720100</v>
          </cell>
          <cell r="B136" t="str">
            <v>José Ramalhete Isabel</v>
          </cell>
          <cell r="C136" t="str">
            <v>6050 346</v>
          </cell>
          <cell r="D136" t="str">
            <v>PT/72</v>
          </cell>
          <cell r="E136" t="str">
            <v>Portalegre</v>
          </cell>
          <cell r="F136" t="str">
            <v>Francisco Cavaco (STIHL)</v>
          </cell>
          <cell r="G136" t="str">
            <v>Zona 2</v>
          </cell>
        </row>
        <row r="137">
          <cell r="A137" t="str">
            <v>46720120</v>
          </cell>
          <cell r="B137" t="str">
            <v>Pedro A.C.Bagorro, Unip, Lda</v>
          </cell>
          <cell r="C137" t="str">
            <v>7460 143</v>
          </cell>
          <cell r="D137" t="str">
            <v>PT/72</v>
          </cell>
          <cell r="E137" t="str">
            <v>Portalegre</v>
          </cell>
          <cell r="F137" t="str">
            <v>Francisco Cavaco (STIHL)</v>
          </cell>
          <cell r="G137" t="str">
            <v>Zona 2</v>
          </cell>
        </row>
        <row r="138">
          <cell r="A138" t="str">
            <v>46720130</v>
          </cell>
          <cell r="B138" t="str">
            <v>António Barradas Dias</v>
          </cell>
          <cell r="C138" t="str">
            <v>7400227</v>
          </cell>
          <cell r="D138" t="str">
            <v>PT/72</v>
          </cell>
          <cell r="E138" t="str">
            <v>Portalegre</v>
          </cell>
          <cell r="F138" t="str">
            <v>Francisco Cavaco (STIHL)</v>
          </cell>
          <cell r="G138" t="str">
            <v>Zona 2</v>
          </cell>
        </row>
        <row r="139">
          <cell r="A139" t="str">
            <v>46720140</v>
          </cell>
          <cell r="B139" t="str">
            <v>João Grilo &amp; Fátima Janeiro, Lda.</v>
          </cell>
          <cell r="C139" t="str">
            <v>7300575</v>
          </cell>
          <cell r="D139" t="str">
            <v>PT/72</v>
          </cell>
          <cell r="E139" t="str">
            <v>Portalegre</v>
          </cell>
          <cell r="F139" t="str">
            <v>Francisco Cavaco (STIHL)</v>
          </cell>
          <cell r="G139" t="str">
            <v>Zona 2</v>
          </cell>
        </row>
        <row r="140">
          <cell r="A140" t="str">
            <v>46730010</v>
          </cell>
          <cell r="B140" t="str">
            <v>Coop Agrícola de Sintra C.R.L</v>
          </cell>
          <cell r="C140" t="str">
            <v>2710 248</v>
          </cell>
          <cell r="D140" t="str">
            <v>PT/73</v>
          </cell>
          <cell r="E140" t="str">
            <v>Lisboa</v>
          </cell>
          <cell r="F140" t="str">
            <v>Francisco Cavaco (STIHL)</v>
          </cell>
          <cell r="G140" t="str">
            <v>Zona 2</v>
          </cell>
        </row>
        <row r="141">
          <cell r="A141" t="str">
            <v>46730040</v>
          </cell>
          <cell r="B141" t="str">
            <v>Duarte e Filho, Lda</v>
          </cell>
          <cell r="C141" t="str">
            <v>2560 635</v>
          </cell>
          <cell r="D141" t="str">
            <v>PT/73</v>
          </cell>
          <cell r="E141" t="str">
            <v>Lisboa</v>
          </cell>
          <cell r="F141" t="str">
            <v>Francisco Cavaco (STIHL)</v>
          </cell>
          <cell r="G141" t="str">
            <v>Zona 2</v>
          </cell>
        </row>
        <row r="142">
          <cell r="A142" t="str">
            <v>46730050</v>
          </cell>
          <cell r="B142" t="str">
            <v>Casa Montico Alcoentre-C.R.M.L</v>
          </cell>
          <cell r="C142" t="str">
            <v>2065 016</v>
          </cell>
          <cell r="D142" t="str">
            <v>PT/73</v>
          </cell>
          <cell r="E142" t="str">
            <v>Lisboa</v>
          </cell>
          <cell r="F142" t="str">
            <v>Francisco Cavaco (STIHL)</v>
          </cell>
          <cell r="G142" t="str">
            <v>Zona 2</v>
          </cell>
        </row>
        <row r="143">
          <cell r="A143" t="str">
            <v>46730070</v>
          </cell>
          <cell r="B143" t="str">
            <v>Melfa, Lda</v>
          </cell>
          <cell r="C143" t="str">
            <v>1200068</v>
          </cell>
          <cell r="D143" t="str">
            <v>PT/73</v>
          </cell>
          <cell r="E143" t="str">
            <v>Lisboa</v>
          </cell>
          <cell r="F143" t="str">
            <v>Francisco Cavaco (STIHL)</v>
          </cell>
          <cell r="G143" t="str">
            <v>Zona 2</v>
          </cell>
        </row>
        <row r="144">
          <cell r="A144" t="str">
            <v>46730130</v>
          </cell>
          <cell r="B144" t="str">
            <v>Horácio Martins Vicente</v>
          </cell>
          <cell r="C144" t="str">
            <v>2580 499</v>
          </cell>
          <cell r="D144" t="str">
            <v>PT/73</v>
          </cell>
          <cell r="E144" t="str">
            <v>Lisboa</v>
          </cell>
          <cell r="F144" t="str">
            <v>Francisco Cavaco (STIHL)</v>
          </cell>
          <cell r="G144" t="str">
            <v>Zona 2</v>
          </cell>
        </row>
        <row r="145">
          <cell r="A145" t="str">
            <v>46730180</v>
          </cell>
          <cell r="B145" t="str">
            <v>Jardim Jovem, Lda</v>
          </cell>
          <cell r="C145" t="str">
            <v>2755 029</v>
          </cell>
          <cell r="D145" t="str">
            <v>PT/73</v>
          </cell>
          <cell r="E145" t="str">
            <v>Lisboa</v>
          </cell>
          <cell r="F145" t="str">
            <v>Francisco Cavaco (STIHL)</v>
          </cell>
          <cell r="G145" t="str">
            <v>Zona 2</v>
          </cell>
        </row>
        <row r="146">
          <cell r="A146" t="str">
            <v>46730230</v>
          </cell>
          <cell r="B146" t="str">
            <v>J. Valentim</v>
          </cell>
          <cell r="C146" t="str">
            <v>2685 003</v>
          </cell>
          <cell r="D146" t="str">
            <v>PT/73</v>
          </cell>
          <cell r="E146" t="str">
            <v>Lisboa</v>
          </cell>
          <cell r="F146" t="str">
            <v>Francisco Cavaco (STIHL)</v>
          </cell>
          <cell r="G146" t="str">
            <v>Zona 2</v>
          </cell>
        </row>
        <row r="147">
          <cell r="A147" t="str">
            <v>46730250</v>
          </cell>
          <cell r="B147" t="str">
            <v>StivikPro, Lda</v>
          </cell>
          <cell r="C147" t="str">
            <v>2705 869</v>
          </cell>
          <cell r="D147" t="str">
            <v>PT/73</v>
          </cell>
          <cell r="E147" t="str">
            <v>Lisboa</v>
          </cell>
          <cell r="F147" t="str">
            <v>Francisco Cavaco (STIHL)</v>
          </cell>
          <cell r="G147" t="str">
            <v>Zona 2</v>
          </cell>
        </row>
        <row r="148">
          <cell r="A148" t="str">
            <v>46730270</v>
          </cell>
          <cell r="B148" t="str">
            <v>Treemworld, Lda</v>
          </cell>
          <cell r="C148" t="str">
            <v>2670-364</v>
          </cell>
          <cell r="D148" t="str">
            <v>PT/73</v>
          </cell>
          <cell r="E148" t="str">
            <v>Lisboa</v>
          </cell>
          <cell r="F148" t="str">
            <v>Francisco Cavaco (STIHL)</v>
          </cell>
          <cell r="G148" t="str">
            <v>Zona 2</v>
          </cell>
        </row>
        <row r="149">
          <cell r="A149" t="str">
            <v>46730280</v>
          </cell>
          <cell r="B149" t="str">
            <v>Toca do Verde, Lda</v>
          </cell>
          <cell r="C149" t="str">
            <v>2645 146</v>
          </cell>
          <cell r="D149" t="str">
            <v>PT/73</v>
          </cell>
          <cell r="E149" t="str">
            <v>Lisboa</v>
          </cell>
          <cell r="F149" t="str">
            <v>Francisco Cavaco (STIHL)</v>
          </cell>
          <cell r="G149" t="str">
            <v>Zona 2</v>
          </cell>
        </row>
        <row r="150">
          <cell r="A150" t="str">
            <v>46730290</v>
          </cell>
          <cell r="B150" t="str">
            <v>VRR - Comércio de Acessórios, Lda</v>
          </cell>
          <cell r="C150" t="str">
            <v>2710022</v>
          </cell>
          <cell r="D150" t="str">
            <v>PT/73</v>
          </cell>
          <cell r="E150" t="str">
            <v>Lisboa</v>
          </cell>
          <cell r="F150" t="str">
            <v>Francisco Cavaco (STIHL)</v>
          </cell>
          <cell r="G150" t="str">
            <v>Zona 2</v>
          </cell>
        </row>
        <row r="151">
          <cell r="A151" t="str">
            <v>46730300</v>
          </cell>
          <cell r="B151" t="str">
            <v>Edgar Cavalleri Reis</v>
          </cell>
          <cell r="C151" t="str">
            <v>2590289</v>
          </cell>
          <cell r="D151" t="str">
            <v>PT/73</v>
          </cell>
          <cell r="E151" t="str">
            <v>Lisboa</v>
          </cell>
          <cell r="F151" t="str">
            <v>Francisco Cavaco (STIHL)</v>
          </cell>
          <cell r="G151" t="str">
            <v>Zona 2</v>
          </cell>
        </row>
        <row r="152">
          <cell r="A152" t="str">
            <v>46730320</v>
          </cell>
          <cell r="B152" t="str">
            <v>Automecânica-Victor M. dos Santos</v>
          </cell>
          <cell r="C152" t="str">
            <v>2735-604</v>
          </cell>
          <cell r="D152" t="str">
            <v>PT/73</v>
          </cell>
          <cell r="E152" t="str">
            <v>Lisboa</v>
          </cell>
          <cell r="F152" t="str">
            <v>Francisco Cavaco (STIHL)</v>
          </cell>
          <cell r="G152" t="str">
            <v>Zona 2</v>
          </cell>
        </row>
        <row r="153">
          <cell r="A153" t="str">
            <v>46740030</v>
          </cell>
          <cell r="B153" t="str">
            <v>Manuel da Conceição Sobral</v>
          </cell>
          <cell r="C153" t="str">
            <v>7555 119</v>
          </cell>
          <cell r="D153" t="str">
            <v>PT/74</v>
          </cell>
          <cell r="E153" t="str">
            <v>Setúbal</v>
          </cell>
          <cell r="F153" t="str">
            <v>Francisco Cavaco (STIHL)</v>
          </cell>
          <cell r="G153" t="str">
            <v>Zona 2</v>
          </cell>
        </row>
        <row r="154">
          <cell r="A154" t="str">
            <v>46740040</v>
          </cell>
          <cell r="B154" t="str">
            <v>Covelo e Pinto, Lda</v>
          </cell>
          <cell r="C154" t="str">
            <v>2830 461</v>
          </cell>
          <cell r="D154" t="str">
            <v>PT/74</v>
          </cell>
          <cell r="E154" t="str">
            <v>Setúbal</v>
          </cell>
          <cell r="F154" t="str">
            <v>Francisco Cavaco (STIHL)</v>
          </cell>
          <cell r="G154" t="str">
            <v>Zona 2</v>
          </cell>
        </row>
        <row r="155">
          <cell r="A155" t="str">
            <v>46740100</v>
          </cell>
          <cell r="B155" t="str">
            <v>Derbimoto</v>
          </cell>
          <cell r="C155" t="str">
            <v>2910 397</v>
          </cell>
          <cell r="D155" t="str">
            <v>PT/74</v>
          </cell>
          <cell r="E155" t="str">
            <v>Setúbal</v>
          </cell>
          <cell r="F155" t="str">
            <v>Francisco Cavaco (STIHL)</v>
          </cell>
          <cell r="G155" t="str">
            <v>Zona 2</v>
          </cell>
        </row>
        <row r="156">
          <cell r="A156" t="str">
            <v>46740140</v>
          </cell>
          <cell r="B156" t="str">
            <v>Santeaço</v>
          </cell>
          <cell r="C156" t="str">
            <v>7540 104</v>
          </cell>
          <cell r="D156" t="str">
            <v>PT/74</v>
          </cell>
          <cell r="E156" t="str">
            <v>Setúbal</v>
          </cell>
          <cell r="F156" t="str">
            <v>Francisco Cavaco (STIHL)</v>
          </cell>
          <cell r="G156" t="str">
            <v>Zona 2</v>
          </cell>
        </row>
        <row r="157">
          <cell r="A157" t="str">
            <v>46740170</v>
          </cell>
          <cell r="B157" t="str">
            <v>Centro Ciclista Sineense, Lda</v>
          </cell>
          <cell r="C157" t="str">
            <v>7520 309</v>
          </cell>
          <cell r="D157" t="str">
            <v>PT/74</v>
          </cell>
          <cell r="E157" t="str">
            <v>Setúbal</v>
          </cell>
          <cell r="F157" t="str">
            <v>Francisco Cavaco (STIHL)</v>
          </cell>
          <cell r="G157" t="str">
            <v>Zona 2</v>
          </cell>
        </row>
        <row r="158">
          <cell r="A158" t="str">
            <v>46740180</v>
          </cell>
          <cell r="B158" t="str">
            <v>António M. P. Coragem S. Unip. Lda</v>
          </cell>
          <cell r="C158" t="str">
            <v>2820 189</v>
          </cell>
          <cell r="D158" t="str">
            <v>PT/74</v>
          </cell>
          <cell r="E158" t="str">
            <v>Setúbal</v>
          </cell>
          <cell r="F158" t="str">
            <v>Francisco Cavaco (STIHL)</v>
          </cell>
          <cell r="G158" t="str">
            <v>Zona 2</v>
          </cell>
        </row>
        <row r="159">
          <cell r="A159" t="str">
            <v>46740210</v>
          </cell>
          <cell r="B159" t="str">
            <v>Casa Courelas, Unip, Lda.</v>
          </cell>
          <cell r="C159" t="str">
            <v>7570 239</v>
          </cell>
          <cell r="D159" t="str">
            <v>PT/74</v>
          </cell>
          <cell r="E159" t="str">
            <v>Setúbal</v>
          </cell>
          <cell r="F159" t="str">
            <v>Francisco Cavaco (STIHL)</v>
          </cell>
          <cell r="G159" t="str">
            <v>Zona 2</v>
          </cell>
        </row>
        <row r="160">
          <cell r="A160" t="str">
            <v>46740220</v>
          </cell>
          <cell r="B160" t="str">
            <v>SDMAQ - Soc. Unipessoal, Lda</v>
          </cell>
          <cell r="C160" t="str">
            <v>2870450</v>
          </cell>
          <cell r="D160" t="str">
            <v>PT/74</v>
          </cell>
          <cell r="E160" t="str">
            <v>Setúbal</v>
          </cell>
          <cell r="F160" t="str">
            <v>Francisco Cavaco (STIHL)</v>
          </cell>
          <cell r="G160" t="str">
            <v>Zona 2</v>
          </cell>
        </row>
        <row r="161">
          <cell r="A161" t="str">
            <v>46740230</v>
          </cell>
          <cell r="B161" t="str">
            <v>Mavcenter, Lda.</v>
          </cell>
          <cell r="C161" t="str">
            <v>2950-439</v>
          </cell>
          <cell r="D161" t="str">
            <v>PT/74</v>
          </cell>
          <cell r="E161" t="str">
            <v>Setúbal</v>
          </cell>
          <cell r="F161" t="str">
            <v>Francisco Cavaco (STIHL)</v>
          </cell>
          <cell r="G161" t="str">
            <v>Zona 2</v>
          </cell>
        </row>
        <row r="162">
          <cell r="A162" t="str">
            <v>46750020</v>
          </cell>
          <cell r="B162" t="str">
            <v>Vicente A.Santos e Filhos, Lda</v>
          </cell>
          <cell r="C162" t="str">
            <v>7100 147</v>
          </cell>
          <cell r="D162" t="str">
            <v>PT/75</v>
          </cell>
          <cell r="E162" t="str">
            <v>Évora</v>
          </cell>
          <cell r="F162" t="str">
            <v>Francisco Cavaco (STIHL)</v>
          </cell>
          <cell r="G162" t="str">
            <v>Zona 2</v>
          </cell>
        </row>
        <row r="163">
          <cell r="A163" t="str">
            <v>46750050</v>
          </cell>
          <cell r="B163" t="str">
            <v>Casa Valadas, Lda</v>
          </cell>
          <cell r="C163" t="str">
            <v>7200 376</v>
          </cell>
          <cell r="D163" t="str">
            <v>PT/75</v>
          </cell>
          <cell r="E163" t="str">
            <v>Évora</v>
          </cell>
          <cell r="F163" t="str">
            <v>Francisco Cavaco (STIHL)</v>
          </cell>
          <cell r="G163" t="str">
            <v>Zona 2</v>
          </cell>
        </row>
        <row r="164">
          <cell r="A164" t="str">
            <v>46750060</v>
          </cell>
          <cell r="B164" t="str">
            <v>Unisantos, Lda</v>
          </cell>
          <cell r="C164" t="str">
            <v>7050-355</v>
          </cell>
          <cell r="D164" t="str">
            <v>PT/75</v>
          </cell>
          <cell r="E164" t="str">
            <v>Évora</v>
          </cell>
          <cell r="F164" t="str">
            <v>Francisco Cavaco (STIHL)</v>
          </cell>
          <cell r="G164" t="str">
            <v>Zona 2</v>
          </cell>
        </row>
        <row r="165">
          <cell r="A165" t="str">
            <v>46750070</v>
          </cell>
          <cell r="B165" t="str">
            <v>Moto-Palma, Lda</v>
          </cell>
          <cell r="C165" t="str">
            <v>7150 252</v>
          </cell>
          <cell r="D165" t="str">
            <v>PT/75</v>
          </cell>
          <cell r="E165" t="str">
            <v>Évora</v>
          </cell>
          <cell r="F165" t="str">
            <v>Francisco Cavaco (STIHL)</v>
          </cell>
          <cell r="G165" t="str">
            <v>Zona 2</v>
          </cell>
        </row>
        <row r="166">
          <cell r="A166" t="str">
            <v>46750090</v>
          </cell>
          <cell r="B166" t="str">
            <v>Sulserras, Lda</v>
          </cell>
          <cell r="C166" t="str">
            <v>7080-303</v>
          </cell>
          <cell r="D166" t="str">
            <v>PT/75</v>
          </cell>
          <cell r="E166" t="str">
            <v>Évora</v>
          </cell>
          <cell r="F166" t="str">
            <v>Francisco Cavaco (STIHL)</v>
          </cell>
          <cell r="G166" t="str">
            <v>Zona 2</v>
          </cell>
        </row>
        <row r="167">
          <cell r="A167" t="str">
            <v>46750100</v>
          </cell>
          <cell r="B167" t="str">
            <v>João &amp; Joana Parreira, Lda.</v>
          </cell>
          <cell r="C167" t="str">
            <v>7170 105</v>
          </cell>
          <cell r="D167" t="str">
            <v>PT/75</v>
          </cell>
          <cell r="E167" t="str">
            <v>Évora</v>
          </cell>
          <cell r="F167" t="str">
            <v>Francisco Cavaco (STIHL)</v>
          </cell>
          <cell r="G167" t="str">
            <v>Zona 2</v>
          </cell>
        </row>
        <row r="168">
          <cell r="A168" t="str">
            <v>46750110</v>
          </cell>
          <cell r="B168" t="str">
            <v>Rural Campo, Lda</v>
          </cell>
          <cell r="C168" t="str">
            <v>7090220</v>
          </cell>
          <cell r="D168" t="str">
            <v>PT/75</v>
          </cell>
          <cell r="E168" t="str">
            <v>Évora</v>
          </cell>
          <cell r="F168" t="str">
            <v>Francisco Cavaco (STIHL)</v>
          </cell>
          <cell r="G168" t="str">
            <v>Zona 2</v>
          </cell>
        </row>
        <row r="169">
          <cell r="A169" t="str">
            <v>46750120</v>
          </cell>
          <cell r="B169" t="str">
            <v>Cooperativa Agricola Mora, C.R.L</v>
          </cell>
          <cell r="C169" t="str">
            <v>7490242</v>
          </cell>
          <cell r="D169" t="str">
            <v>PT/75</v>
          </cell>
          <cell r="E169" t="str">
            <v>Évora</v>
          </cell>
          <cell r="F169" t="str">
            <v>Francisco Cavaco (STIHL)</v>
          </cell>
          <cell r="G169" t="str">
            <v>Zona 2</v>
          </cell>
        </row>
        <row r="170">
          <cell r="A170" t="str">
            <v>46760010</v>
          </cell>
          <cell r="B170" t="str">
            <v>Mendes e Caço, Lda</v>
          </cell>
          <cell r="C170" t="str">
            <v>7900-909</v>
          </cell>
          <cell r="D170" t="str">
            <v>PT/76</v>
          </cell>
          <cell r="E170" t="str">
            <v>Beja</v>
          </cell>
          <cell r="F170" t="str">
            <v>Francisco Cavaco (STIHL)</v>
          </cell>
          <cell r="G170" t="str">
            <v>Zona 2</v>
          </cell>
        </row>
        <row r="171">
          <cell r="A171" t="str">
            <v>46760030</v>
          </cell>
          <cell r="B171" t="str">
            <v>Renato Costa Vilhena</v>
          </cell>
          <cell r="C171" t="str">
            <v>7630 514</v>
          </cell>
          <cell r="D171" t="str">
            <v>PT/76</v>
          </cell>
          <cell r="E171" t="str">
            <v>Beja</v>
          </cell>
          <cell r="F171" t="str">
            <v>Francisco Cavaco (STIHL)</v>
          </cell>
          <cell r="G171" t="str">
            <v>Zona 2</v>
          </cell>
        </row>
        <row r="172">
          <cell r="A172" t="str">
            <v>46760170</v>
          </cell>
          <cell r="B172" t="str">
            <v>F.A. Nautijardim, Lda</v>
          </cell>
          <cell r="C172" t="str">
            <v>7630-644</v>
          </cell>
          <cell r="D172" t="str">
            <v>PT/76</v>
          </cell>
          <cell r="E172" t="str">
            <v>Beja</v>
          </cell>
          <cell r="F172" t="str">
            <v>Francisco Cavaco (STIHL)</v>
          </cell>
          <cell r="G172" t="str">
            <v>Zona 2</v>
          </cell>
        </row>
        <row r="173">
          <cell r="A173" t="str">
            <v>46760200</v>
          </cell>
          <cell r="B173" t="str">
            <v>A. J. Paulino Neves, Lda</v>
          </cell>
          <cell r="C173" t="str">
            <v>7830 321</v>
          </cell>
          <cell r="D173" t="str">
            <v>PT/76</v>
          </cell>
          <cell r="E173" t="str">
            <v>Beja</v>
          </cell>
          <cell r="F173" t="str">
            <v>Francisco Cavaco (STIHL)</v>
          </cell>
          <cell r="G173" t="str">
            <v>Zona 2</v>
          </cell>
        </row>
        <row r="174">
          <cell r="A174" t="str">
            <v>46760210</v>
          </cell>
          <cell r="B174" t="str">
            <v>Fernando Zambujo, Lda</v>
          </cell>
          <cell r="C174" t="str">
            <v>7700-000</v>
          </cell>
          <cell r="D174" t="str">
            <v>PT/76</v>
          </cell>
          <cell r="E174" t="str">
            <v>Beja</v>
          </cell>
          <cell r="F174" t="str">
            <v>Francisco Cavaco (STIHL)</v>
          </cell>
          <cell r="G174" t="str">
            <v>Zona 2</v>
          </cell>
        </row>
        <row r="175">
          <cell r="A175" t="str">
            <v>46760220</v>
          </cell>
          <cell r="B175" t="str">
            <v>Kit Máquinas, Lda</v>
          </cell>
          <cell r="C175" t="str">
            <v>7800148</v>
          </cell>
          <cell r="D175" t="str">
            <v>PT/76</v>
          </cell>
          <cell r="E175" t="str">
            <v>Beja</v>
          </cell>
          <cell r="F175" t="str">
            <v>Francisco Cavaco (STIHL)</v>
          </cell>
          <cell r="G175" t="str">
            <v>Zona 2</v>
          </cell>
        </row>
        <row r="176">
          <cell r="A176" t="str">
            <v>46760230</v>
          </cell>
          <cell r="B176" t="str">
            <v>Joaquim Zita, Lda</v>
          </cell>
          <cell r="C176" t="str">
            <v>7860-034</v>
          </cell>
          <cell r="D176" t="str">
            <v>PT/76</v>
          </cell>
          <cell r="E176" t="str">
            <v>Beja</v>
          </cell>
          <cell r="F176" t="str">
            <v>Francisco Cavaco (STIHL)</v>
          </cell>
          <cell r="G176" t="str">
            <v>Zona 2</v>
          </cell>
        </row>
        <row r="177">
          <cell r="A177" t="str">
            <v>46760240</v>
          </cell>
          <cell r="B177" t="str">
            <v>Moto 97, Lda</v>
          </cell>
          <cell r="C177" t="str">
            <v>7600-054</v>
          </cell>
          <cell r="D177" t="str">
            <v>PT/76</v>
          </cell>
          <cell r="E177" t="str">
            <v>Beja</v>
          </cell>
          <cell r="F177" t="str">
            <v>Francisco Cavaco (STIHL)</v>
          </cell>
          <cell r="G177" t="str">
            <v>Zona 2</v>
          </cell>
        </row>
        <row r="178">
          <cell r="A178" t="str">
            <v>46760250</v>
          </cell>
          <cell r="B178" t="str">
            <v>Moto-Mertola, Lda</v>
          </cell>
          <cell r="C178" t="str">
            <v>7750-352</v>
          </cell>
          <cell r="D178" t="str">
            <v>PT/76</v>
          </cell>
          <cell r="E178" t="str">
            <v>Beja</v>
          </cell>
          <cell r="F178" t="str">
            <v>Francisco Cavaco (STIHL)</v>
          </cell>
          <cell r="G178" t="str">
            <v>Zona 2</v>
          </cell>
        </row>
        <row r="179">
          <cell r="A179" t="str">
            <v>46760260</v>
          </cell>
          <cell r="B179" t="str">
            <v>Nelson Mendes Pereira</v>
          </cell>
          <cell r="C179" t="str">
            <v>7670-272</v>
          </cell>
          <cell r="D179" t="str">
            <v>PT/76</v>
          </cell>
          <cell r="E179" t="str">
            <v>Beja</v>
          </cell>
          <cell r="F179" t="str">
            <v>Francisco Cavaco (STIHL)</v>
          </cell>
          <cell r="G179" t="str">
            <v>Zona 2</v>
          </cell>
        </row>
        <row r="180">
          <cell r="A180" t="str">
            <v>46760270</v>
          </cell>
          <cell r="B180" t="str">
            <v>José Manuel de Jesus Guerreiro</v>
          </cell>
          <cell r="C180" t="str">
            <v>7630-133</v>
          </cell>
          <cell r="D180" t="str">
            <v>PT/76</v>
          </cell>
          <cell r="E180" t="str">
            <v>Beja</v>
          </cell>
          <cell r="F180" t="str">
            <v>Francisco Cavaco (STIHL)</v>
          </cell>
          <cell r="G180" t="str">
            <v>Zona 2</v>
          </cell>
        </row>
        <row r="181">
          <cell r="A181" t="str">
            <v>46760280</v>
          </cell>
          <cell r="B181" t="str">
            <v>Renato Costa Vilhena, Lda</v>
          </cell>
          <cell r="C181" t="str">
            <v>7630-514</v>
          </cell>
          <cell r="D181" t="str">
            <v>PT/76</v>
          </cell>
          <cell r="E181" t="str">
            <v>Beja</v>
          </cell>
          <cell r="F181" t="str">
            <v>Francisco Cavaco (STIHL)</v>
          </cell>
          <cell r="G181" t="str">
            <v>Zona 2</v>
          </cell>
        </row>
        <row r="182">
          <cell r="A182" t="str">
            <v>46760290</v>
          </cell>
          <cell r="B182" t="str">
            <v>Nelson Mendes Pereira</v>
          </cell>
          <cell r="C182" t="str">
            <v>7670272</v>
          </cell>
          <cell r="D182" t="str">
            <v>PT/76</v>
          </cell>
          <cell r="E182" t="str">
            <v>Beja</v>
          </cell>
          <cell r="F182" t="str">
            <v>Francisco Cavaco (STIHL)</v>
          </cell>
          <cell r="G182" t="str">
            <v>Zona 2</v>
          </cell>
        </row>
        <row r="183">
          <cell r="A183" t="str">
            <v>46760300</v>
          </cell>
          <cell r="B183" t="str">
            <v>Valério Valente Unipessoal, Lda.</v>
          </cell>
          <cell r="C183" t="str">
            <v>7700-247</v>
          </cell>
          <cell r="D183" t="str">
            <v>PT/76</v>
          </cell>
          <cell r="E183" t="str">
            <v>Beja</v>
          </cell>
          <cell r="F183" t="str">
            <v>Francisco Cavaco (STIHL)</v>
          </cell>
          <cell r="G183" t="str">
            <v>Zona 2</v>
          </cell>
        </row>
        <row r="184">
          <cell r="A184" t="str">
            <v>46770010</v>
          </cell>
          <cell r="B184" t="str">
            <v>Hélder Silva Varela</v>
          </cell>
          <cell r="C184" t="str">
            <v>8500 609</v>
          </cell>
          <cell r="D184" t="str">
            <v>PT/77</v>
          </cell>
          <cell r="E184" t="str">
            <v>Faro</v>
          </cell>
          <cell r="F184" t="str">
            <v>Francisco Cavaco (STIHL)</v>
          </cell>
          <cell r="G184" t="str">
            <v>Zona 2</v>
          </cell>
        </row>
        <row r="185">
          <cell r="A185" t="str">
            <v>46770020</v>
          </cell>
          <cell r="B185" t="str">
            <v>Ciclomotores Salvador, Lda</v>
          </cell>
          <cell r="C185" t="str">
            <v>8375 109</v>
          </cell>
          <cell r="D185" t="str">
            <v>PT/77</v>
          </cell>
          <cell r="E185" t="str">
            <v>Faro</v>
          </cell>
          <cell r="F185" t="str">
            <v>Francisco Cavaco (STIHL)</v>
          </cell>
          <cell r="G185" t="str">
            <v>Zona 2</v>
          </cell>
        </row>
        <row r="186">
          <cell r="A186" t="str">
            <v>46770050</v>
          </cell>
          <cell r="B186" t="str">
            <v>O Parafuso, Lda</v>
          </cell>
          <cell r="C186" t="str">
            <v>8150 141</v>
          </cell>
          <cell r="D186" t="str">
            <v>PT/77</v>
          </cell>
          <cell r="E186" t="str">
            <v>Faro</v>
          </cell>
          <cell r="F186" t="str">
            <v>Francisco Cavaco (STIHL)</v>
          </cell>
          <cell r="G186" t="str">
            <v>Zona 2</v>
          </cell>
        </row>
        <row r="187">
          <cell r="A187" t="str">
            <v>46770060</v>
          </cell>
          <cell r="B187" t="str">
            <v>Avelino Rocha Crisóstomo</v>
          </cell>
          <cell r="C187" t="str">
            <v>8100 500</v>
          </cell>
          <cell r="D187" t="str">
            <v>PT/77</v>
          </cell>
          <cell r="E187" t="str">
            <v>Faro</v>
          </cell>
          <cell r="F187" t="str">
            <v>Francisco Cavaco (STIHL)</v>
          </cell>
          <cell r="G187" t="str">
            <v>Zona 2</v>
          </cell>
        </row>
        <row r="188">
          <cell r="A188" t="str">
            <v>46770130</v>
          </cell>
          <cell r="B188" t="str">
            <v>Sanipina, Lda</v>
          </cell>
          <cell r="C188" t="str">
            <v>8400-405</v>
          </cell>
          <cell r="D188" t="str">
            <v>PT/77</v>
          </cell>
          <cell r="E188" t="str">
            <v>Faro</v>
          </cell>
          <cell r="F188" t="str">
            <v>Francisco Cavaco (STIHL)</v>
          </cell>
          <cell r="G188" t="str">
            <v>Zona 2</v>
          </cell>
        </row>
        <row r="189">
          <cell r="A189" t="str">
            <v>46770150</v>
          </cell>
          <cell r="B189" t="str">
            <v>Utiljardim, Lda</v>
          </cell>
          <cell r="C189" t="str">
            <v>8100-306</v>
          </cell>
          <cell r="D189" t="str">
            <v>PT/77</v>
          </cell>
          <cell r="E189" t="str">
            <v>Faro</v>
          </cell>
          <cell r="F189" t="str">
            <v>Francisco Cavaco (STIHL)</v>
          </cell>
          <cell r="G189" t="str">
            <v>Zona 2</v>
          </cell>
        </row>
        <row r="190">
          <cell r="A190" t="str">
            <v>46770160</v>
          </cell>
          <cell r="B190" t="str">
            <v>José Daniel Mártires Sampaio</v>
          </cell>
          <cell r="C190" t="str">
            <v>8800 406</v>
          </cell>
          <cell r="D190" t="str">
            <v>PT/77</v>
          </cell>
          <cell r="E190" t="str">
            <v>Faro</v>
          </cell>
          <cell r="F190" t="str">
            <v>Francisco Cavaco (STIHL)</v>
          </cell>
          <cell r="G190" t="str">
            <v>Zona 2</v>
          </cell>
        </row>
        <row r="191">
          <cell r="A191" t="str">
            <v>46770170</v>
          </cell>
          <cell r="B191" t="str">
            <v>Sérgio Ventura da Luz Roque</v>
          </cell>
          <cell r="C191" t="str">
            <v>8000-151</v>
          </cell>
          <cell r="D191" t="str">
            <v>PT/77</v>
          </cell>
          <cell r="E191" t="str">
            <v>Faro</v>
          </cell>
          <cell r="F191" t="str">
            <v>Francisco Cavaco (STIHL)</v>
          </cell>
          <cell r="G191" t="str">
            <v>Zona 2</v>
          </cell>
        </row>
        <row r="192">
          <cell r="A192" t="str">
            <v>46770180</v>
          </cell>
          <cell r="B192" t="str">
            <v>Sanigarden</v>
          </cell>
          <cell r="C192" t="str">
            <v>8600-664</v>
          </cell>
          <cell r="D192" t="str">
            <v>PT/77</v>
          </cell>
          <cell r="E192" t="str">
            <v>Faro</v>
          </cell>
          <cell r="F192" t="str">
            <v>Francisco Cavaco (STIHL)</v>
          </cell>
          <cell r="G192" t="str">
            <v>Zona 2</v>
          </cell>
        </row>
        <row r="193">
          <cell r="A193" t="str">
            <v>46770190</v>
          </cell>
          <cell r="B193" t="str">
            <v>Júlio Basílio Unipessoal, Lda</v>
          </cell>
          <cell r="C193" t="str">
            <v>8700 221</v>
          </cell>
          <cell r="D193" t="str">
            <v>PT/77</v>
          </cell>
          <cell r="E193" t="str">
            <v>Faro</v>
          </cell>
          <cell r="F193" t="str">
            <v>Francisco Cavaco (STIHL)</v>
          </cell>
          <cell r="G193" t="str">
            <v>Zona 2</v>
          </cell>
        </row>
        <row r="194">
          <cell r="A194" t="str">
            <v>46770200</v>
          </cell>
          <cell r="B194" t="str">
            <v>Sampaio Motores Unipessoal, Lda.</v>
          </cell>
          <cell r="C194" t="str">
            <v>8800406</v>
          </cell>
          <cell r="D194" t="str">
            <v>PT/77</v>
          </cell>
          <cell r="E194" t="str">
            <v>Faro</v>
          </cell>
          <cell r="F194" t="str">
            <v>Francisco Cavaco (STIHL)</v>
          </cell>
          <cell r="G194" t="str">
            <v>Zona 2</v>
          </cell>
        </row>
        <row r="195">
          <cell r="A195" t="str">
            <v>46770210</v>
          </cell>
          <cell r="B195" t="str">
            <v>Sérgio V. da Luz Roque - Cab C Her</v>
          </cell>
          <cell r="C195" t="str">
            <v>8000151</v>
          </cell>
          <cell r="D195" t="str">
            <v>PT/77</v>
          </cell>
          <cell r="E195" t="str">
            <v>Faro</v>
          </cell>
          <cell r="F195" t="str">
            <v>Francisco Cavaco (STIHL)</v>
          </cell>
          <cell r="G195" t="str">
            <v>Zona 2</v>
          </cell>
        </row>
        <row r="196">
          <cell r="A196" t="str">
            <v>46780010</v>
          </cell>
          <cell r="B196" t="str">
            <v>Nergsol, Lda</v>
          </cell>
          <cell r="C196" t="str">
            <v>9050-032</v>
          </cell>
          <cell r="D196" t="str">
            <v>PT/78</v>
          </cell>
          <cell r="E196" t="str">
            <v>Madeira</v>
          </cell>
          <cell r="F196" t="str">
            <v>Francisco Cavaco (STIHL)</v>
          </cell>
          <cell r="G196" t="str">
            <v>Zona 2</v>
          </cell>
        </row>
        <row r="197">
          <cell r="A197" t="str">
            <v>46780030</v>
          </cell>
          <cell r="B197" t="str">
            <v>Motormade, Lda</v>
          </cell>
          <cell r="C197" t="str">
            <v>9350 103</v>
          </cell>
          <cell r="D197" t="str">
            <v>PT/78</v>
          </cell>
          <cell r="E197" t="str">
            <v>Madeira</v>
          </cell>
          <cell r="F197" t="str">
            <v>Francisco Cavaco (STIHL)</v>
          </cell>
          <cell r="G197" t="str">
            <v>Zona 2</v>
          </cell>
        </row>
        <row r="198">
          <cell r="A198" t="str">
            <v>46780040</v>
          </cell>
          <cell r="B198" t="str">
            <v>FloraRam, Lda</v>
          </cell>
          <cell r="C198" t="str">
            <v>9125 042</v>
          </cell>
          <cell r="D198" t="str">
            <v>PT/78</v>
          </cell>
          <cell r="E198" t="str">
            <v>Madeira</v>
          </cell>
          <cell r="F198" t="str">
            <v>Francisco Cavaco (STIHL)</v>
          </cell>
          <cell r="G198" t="str">
            <v>Zona 2</v>
          </cell>
        </row>
        <row r="199">
          <cell r="A199" t="str">
            <v>46790010</v>
          </cell>
          <cell r="B199" t="str">
            <v>M.A.P. Lda</v>
          </cell>
          <cell r="C199" t="str">
            <v>9500 241</v>
          </cell>
          <cell r="D199" t="str">
            <v>PT/79</v>
          </cell>
          <cell r="E199" t="str">
            <v>Açores</v>
          </cell>
          <cell r="F199" t="str">
            <v>JOSE PINTO (STIHL)</v>
          </cell>
          <cell r="G199" t="str">
            <v>Zona 1</v>
          </cell>
        </row>
        <row r="200">
          <cell r="A200" t="str">
            <v>46790090</v>
          </cell>
          <cell r="B200" t="str">
            <v>Multiter</v>
          </cell>
          <cell r="C200" t="str">
            <v>9700 194</v>
          </cell>
          <cell r="D200" t="str">
            <v>PT/79</v>
          </cell>
          <cell r="E200" t="str">
            <v>Açores</v>
          </cell>
          <cell r="F200" t="str">
            <v>JOSE PINTO (STIHL)</v>
          </cell>
          <cell r="G200" t="str">
            <v>Zona 1</v>
          </cell>
        </row>
        <row r="201">
          <cell r="A201" t="str">
            <v>46790100</v>
          </cell>
          <cell r="B201" t="str">
            <v>Live Our Style, Lda</v>
          </cell>
          <cell r="C201" t="str">
            <v>9900 019</v>
          </cell>
          <cell r="D201" t="str">
            <v>PT/79</v>
          </cell>
          <cell r="E201" t="str">
            <v>Açores</v>
          </cell>
          <cell r="F201" t="str">
            <v>JOSE PINTO (STIHL)</v>
          </cell>
          <cell r="G201" t="str">
            <v>Zona 1</v>
          </cell>
        </row>
        <row r="202">
          <cell r="A202" t="str">
            <v>46790110</v>
          </cell>
          <cell r="B202" t="str">
            <v>Lubriseca, Lda</v>
          </cell>
          <cell r="C202" t="str">
            <v>9850 261</v>
          </cell>
          <cell r="D202" t="str">
            <v>PT/79</v>
          </cell>
          <cell r="E202" t="str">
            <v>Açores</v>
          </cell>
          <cell r="F202" t="str">
            <v>JOSE PINTO (STIHL)</v>
          </cell>
          <cell r="G202" t="str">
            <v>Zona 1</v>
          </cell>
        </row>
        <row r="203">
          <cell r="A203" t="str">
            <v>46790120</v>
          </cell>
          <cell r="B203" t="str">
            <v>Lubritopo, Lda</v>
          </cell>
          <cell r="C203" t="str">
            <v>9875 053</v>
          </cell>
          <cell r="D203" t="str">
            <v>PT/79</v>
          </cell>
          <cell r="E203" t="str">
            <v>Açores</v>
          </cell>
          <cell r="F203" t="str">
            <v>JOSE PINTO (STIHL)</v>
          </cell>
          <cell r="G203" t="str">
            <v>Zona 1</v>
          </cell>
        </row>
        <row r="204">
          <cell r="A204" t="str">
            <v>46790130</v>
          </cell>
          <cell r="B204" t="str">
            <v>Electroxi, Lda</v>
          </cell>
          <cell r="C204" t="str">
            <v>9500702</v>
          </cell>
          <cell r="D204" t="str">
            <v>PT/79</v>
          </cell>
          <cell r="E204" t="str">
            <v>Açores</v>
          </cell>
          <cell r="F204" t="str">
            <v>JOSE PINTO (STIHL)</v>
          </cell>
          <cell r="G204" t="str">
            <v>Zona 1</v>
          </cell>
        </row>
        <row r="205">
          <cell r="A205" t="str">
            <v>46790140</v>
          </cell>
          <cell r="B205" t="str">
            <v>FRP Cunha Unip, Lda</v>
          </cell>
          <cell r="C205" t="str">
            <v>9880315</v>
          </cell>
          <cell r="D205" t="str">
            <v>PT/79</v>
          </cell>
          <cell r="E205" t="str">
            <v>Açores</v>
          </cell>
          <cell r="F205" t="str">
            <v>JOSE PINTO (STIHL)</v>
          </cell>
          <cell r="G205" t="str">
            <v>Zona 1</v>
          </cell>
        </row>
        <row r="206">
          <cell r="A206" t="str">
            <v>46790150</v>
          </cell>
          <cell r="B206" t="str">
            <v>E.V.T., Lda</v>
          </cell>
          <cell r="C206" t="str">
            <v>9700194</v>
          </cell>
          <cell r="D206" t="str">
            <v>PT/79</v>
          </cell>
          <cell r="E206" t="str">
            <v>Açores</v>
          </cell>
          <cell r="F206" t="str">
            <v>JOSE PINTO (STIHL)</v>
          </cell>
          <cell r="G206" t="str">
            <v>Zona 1</v>
          </cell>
        </row>
        <row r="207">
          <cell r="A207" t="str">
            <v>46800020</v>
          </cell>
          <cell r="B207" t="str">
            <v>DUARTE RIBEIRO (STIHL)</v>
          </cell>
          <cell r="C207" t="str">
            <v>2710-693</v>
          </cell>
          <cell r="D207" t="str">
            <v>PT/73</v>
          </cell>
          <cell r="E207" t="str">
            <v>PT/Not assigned</v>
          </cell>
          <cell r="F207" t="str">
            <v>Not assigned</v>
          </cell>
          <cell r="G207" t="str">
            <v>Zona 2</v>
          </cell>
        </row>
        <row r="208">
          <cell r="A208" t="str">
            <v>46800050</v>
          </cell>
          <cell r="B208" t="str">
            <v>MARIO ALVES(STIHL)</v>
          </cell>
          <cell r="C208" t="str">
            <v>2710 444</v>
          </cell>
          <cell r="D208" t="str">
            <v>PT/73</v>
          </cell>
          <cell r="E208" t="str">
            <v>PT/Not assigned</v>
          </cell>
          <cell r="F208" t="str">
            <v>MARIO ALVES(STIHL)</v>
          </cell>
          <cell r="G208" t="str">
            <v>Zona 2</v>
          </cell>
        </row>
        <row r="209">
          <cell r="A209" t="str">
            <v>46800060</v>
          </cell>
          <cell r="B209" t="str">
            <v>JUVENAL MARTINS(STIHL)</v>
          </cell>
          <cell r="C209" t="str">
            <v>2710-693</v>
          </cell>
          <cell r="D209" t="str">
            <v>PT/73</v>
          </cell>
          <cell r="E209" t="str">
            <v>PT/Not assigned</v>
          </cell>
          <cell r="F209" t="str">
            <v>Not assigned</v>
          </cell>
          <cell r="G209" t="str">
            <v>Zona 2</v>
          </cell>
        </row>
        <row r="210">
          <cell r="A210" t="str">
            <v>46800070</v>
          </cell>
          <cell r="B210" t="str">
            <v>JULIA SANTOS (STIHL)</v>
          </cell>
          <cell r="C210" t="str">
            <v>2710-693</v>
          </cell>
          <cell r="D210" t="str">
            <v>PT/73</v>
          </cell>
          <cell r="E210" t="str">
            <v>PT/Not assigned</v>
          </cell>
          <cell r="F210" t="str">
            <v>Not assigned</v>
          </cell>
          <cell r="G210" t="str">
            <v>Zona 2</v>
          </cell>
        </row>
        <row r="211">
          <cell r="A211" t="str">
            <v>46800080</v>
          </cell>
          <cell r="B211" t="str">
            <v>SERGIO MACARICO (STIHL)</v>
          </cell>
          <cell r="C211" t="str">
            <v>2710-693</v>
          </cell>
          <cell r="D211" t="str">
            <v>PT/73</v>
          </cell>
          <cell r="E211" t="str">
            <v>PT/Not assigned</v>
          </cell>
          <cell r="F211" t="str">
            <v>Not assigned</v>
          </cell>
          <cell r="G211" t="str">
            <v>Zona 2</v>
          </cell>
        </row>
        <row r="212">
          <cell r="A212" t="str">
            <v>46800090</v>
          </cell>
          <cell r="B212" t="str">
            <v>LUISA VARELA (STIHL)</v>
          </cell>
          <cell r="C212" t="str">
            <v>2710-693</v>
          </cell>
          <cell r="D212" t="str">
            <v>PT/73</v>
          </cell>
          <cell r="E212" t="str">
            <v>PT/Not assigned</v>
          </cell>
          <cell r="F212" t="str">
            <v>Not assigned</v>
          </cell>
          <cell r="G212" t="str">
            <v>Zona 2</v>
          </cell>
        </row>
        <row r="213">
          <cell r="A213" t="str">
            <v>46800100</v>
          </cell>
          <cell r="B213" t="str">
            <v>MIGUEL FERREIRA (STIHL)</v>
          </cell>
          <cell r="C213" t="str">
            <v>2710-693</v>
          </cell>
          <cell r="D213" t="str">
            <v>PT/73</v>
          </cell>
          <cell r="E213" t="str">
            <v>PT/Not assigned</v>
          </cell>
          <cell r="F213" t="str">
            <v>Not assigned</v>
          </cell>
          <cell r="G213" t="str">
            <v>Zona 2</v>
          </cell>
        </row>
        <row r="214">
          <cell r="A214" t="str">
            <v>46800110</v>
          </cell>
          <cell r="B214" t="str">
            <v>LUIS LOPES (STIHL)</v>
          </cell>
          <cell r="C214" t="str">
            <v>2710-693</v>
          </cell>
          <cell r="D214" t="str">
            <v>PT/73</v>
          </cell>
          <cell r="E214" t="str">
            <v>PT/Not assigned</v>
          </cell>
          <cell r="F214" t="str">
            <v>Not assigned</v>
          </cell>
          <cell r="G214" t="str">
            <v>Zona 2</v>
          </cell>
        </row>
        <row r="215">
          <cell r="A215" t="str">
            <v>46800120</v>
          </cell>
          <cell r="B215" t="str">
            <v>JOSE BOUCA (STIHL)</v>
          </cell>
          <cell r="C215" t="str">
            <v>2710-693</v>
          </cell>
          <cell r="D215" t="str">
            <v>PT/73</v>
          </cell>
          <cell r="E215" t="str">
            <v>PT/Not assigned</v>
          </cell>
          <cell r="F215" t="str">
            <v>Not assigned</v>
          </cell>
          <cell r="G215" t="str">
            <v>Zona 2</v>
          </cell>
        </row>
        <row r="216">
          <cell r="A216" t="str">
            <v>46800170</v>
          </cell>
          <cell r="B216" t="str">
            <v>PAULO ALEXANDRE C.ALBUQUERQUE</v>
          </cell>
          <cell r="C216" t="str">
            <v>2640 306</v>
          </cell>
          <cell r="D216" t="str">
            <v>PT/73</v>
          </cell>
          <cell r="E216" t="str">
            <v>PT/Not assigned</v>
          </cell>
          <cell r="F216" t="str">
            <v>Not assigned</v>
          </cell>
          <cell r="G216" t="str">
            <v>Zona 2</v>
          </cell>
        </row>
        <row r="217">
          <cell r="A217" t="str">
            <v>46800250</v>
          </cell>
          <cell r="B217" t="str">
            <v>CÉLIA GOMES (STIHL)</v>
          </cell>
          <cell r="C217" t="str">
            <v>2710-693</v>
          </cell>
          <cell r="D217" t="str">
            <v>PT/73</v>
          </cell>
          <cell r="E217" t="str">
            <v>PT/Not assigned</v>
          </cell>
          <cell r="F217" t="str">
            <v>Not assigned</v>
          </cell>
          <cell r="G217" t="str">
            <v>Zona 2</v>
          </cell>
        </row>
        <row r="218">
          <cell r="A218" t="str">
            <v>46800260</v>
          </cell>
          <cell r="B218" t="str">
            <v>ANTÓNIO PINTO (STIHL)</v>
          </cell>
          <cell r="C218" t="str">
            <v>2710-693</v>
          </cell>
          <cell r="D218" t="str">
            <v>PT/73</v>
          </cell>
          <cell r="E218" t="str">
            <v>PT/Not assigned</v>
          </cell>
          <cell r="F218" t="str">
            <v>Not assigned</v>
          </cell>
          <cell r="G218" t="str">
            <v>Zona 2</v>
          </cell>
        </row>
        <row r="219">
          <cell r="A219" t="str">
            <v>46800290</v>
          </cell>
          <cell r="B219" t="str">
            <v>JOSE PINTO (STIHL)</v>
          </cell>
          <cell r="C219" t="str">
            <v>2710-693</v>
          </cell>
          <cell r="D219" t="str">
            <v>PT/SD</v>
          </cell>
          <cell r="E219" t="str">
            <v>PT/Not assigned</v>
          </cell>
          <cell r="F219" t="str">
            <v>JOSE PINTO (STIHL)</v>
          </cell>
          <cell r="G219" t="str">
            <v>Zona 1</v>
          </cell>
        </row>
        <row r="220">
          <cell r="A220" t="str">
            <v>46800300</v>
          </cell>
          <cell r="B220" t="str">
            <v>PATRICIA ALVES (STIHL)</v>
          </cell>
          <cell r="C220" t="str">
            <v>2710-693</v>
          </cell>
          <cell r="D220" t="str">
            <v>PT/73</v>
          </cell>
          <cell r="E220" t="str">
            <v>PT/Not assigned</v>
          </cell>
          <cell r="F220" t="str">
            <v>Not assigned</v>
          </cell>
          <cell r="G220" t="str">
            <v>Zona 2</v>
          </cell>
        </row>
        <row r="221">
          <cell r="A221" t="str">
            <v>46800310</v>
          </cell>
          <cell r="B221" t="str">
            <v>CÉSAR REIS (STIHL)</v>
          </cell>
          <cell r="C221" t="str">
            <v>2710-693</v>
          </cell>
          <cell r="D221" t="str">
            <v>PT/73</v>
          </cell>
          <cell r="E221" t="str">
            <v>PT/Not assigned</v>
          </cell>
          <cell r="F221" t="str">
            <v>Not assigned</v>
          </cell>
          <cell r="G221" t="str">
            <v>Zona 2</v>
          </cell>
        </row>
        <row r="222">
          <cell r="A222" t="str">
            <v>46800330</v>
          </cell>
          <cell r="B222" t="str">
            <v>Jorge Cordeiro Automóveis, Lda.</v>
          </cell>
          <cell r="C222" t="str">
            <v>2005 094</v>
          </cell>
          <cell r="D222" t="str">
            <v>PT/73</v>
          </cell>
          <cell r="E222" t="str">
            <v>PT/Not assigned</v>
          </cell>
          <cell r="F222" t="str">
            <v>JOSE PINTO (STIHL)</v>
          </cell>
          <cell r="G222" t="str">
            <v>Zona 1</v>
          </cell>
        </row>
        <row r="223">
          <cell r="A223" t="str">
            <v>46800350</v>
          </cell>
          <cell r="B223" t="str">
            <v>Reflexspicy Unipessoal, Lda.</v>
          </cell>
          <cell r="C223" t="str">
            <v>2725 671</v>
          </cell>
          <cell r="D223" t="str">
            <v>PT/73</v>
          </cell>
          <cell r="E223" t="str">
            <v>Lisboa</v>
          </cell>
          <cell r="F223" t="str">
            <v>Not assigned</v>
          </cell>
          <cell r="G223" t="str">
            <v>Zona 2</v>
          </cell>
        </row>
        <row r="224">
          <cell r="A224" t="str">
            <v>46800360</v>
          </cell>
          <cell r="B224" t="str">
            <v>DANIELA ORFÃO (STIHL)</v>
          </cell>
          <cell r="C224" t="str">
            <v>2710-693</v>
          </cell>
          <cell r="D224" t="str">
            <v>PT/73</v>
          </cell>
          <cell r="E224" t="str">
            <v>PT/Not assigned</v>
          </cell>
          <cell r="F224" t="str">
            <v>Not assigned</v>
          </cell>
          <cell r="G224" t="str">
            <v>Zona 2</v>
          </cell>
        </row>
        <row r="225">
          <cell r="A225" t="str">
            <v>46800390</v>
          </cell>
          <cell r="B225" t="str">
            <v>Vilma Ferreira (STIHL)</v>
          </cell>
          <cell r="C225" t="str">
            <v>2710-693</v>
          </cell>
          <cell r="D225" t="str">
            <v>PT/73</v>
          </cell>
          <cell r="E225" t="str">
            <v>PT/Not assigned</v>
          </cell>
          <cell r="F225" t="str">
            <v>Not assigned</v>
          </cell>
          <cell r="G225" t="str">
            <v>Zona 2</v>
          </cell>
        </row>
        <row r="226">
          <cell r="A226" t="str">
            <v>46800450</v>
          </cell>
          <cell r="B226" t="str">
            <v>Francisco Cavaco (STIHL)</v>
          </cell>
          <cell r="C226" t="str">
            <v>2710-693</v>
          </cell>
          <cell r="D226" t="str">
            <v>PT/73</v>
          </cell>
          <cell r="E226" t="str">
            <v>Lisboa</v>
          </cell>
          <cell r="F226" t="str">
            <v>Not assigned</v>
          </cell>
          <cell r="G226" t="str">
            <v>Zona 2</v>
          </cell>
        </row>
        <row r="227">
          <cell r="A227" t="str">
            <v>46800460</v>
          </cell>
          <cell r="B227" t="str">
            <v>Ana Preciosa Pereira de A. Matos</v>
          </cell>
          <cell r="C227" t="str">
            <v>3780-292</v>
          </cell>
          <cell r="D227" t="str">
            <v>PT/65</v>
          </cell>
          <cell r="E227" t="str">
            <v>Aveiro</v>
          </cell>
          <cell r="F227" t="str">
            <v>JOSE PINTO (STIHL)</v>
          </cell>
          <cell r="G227" t="str">
            <v>Zona 1</v>
          </cell>
        </row>
        <row r="228">
          <cell r="A228" t="str">
            <v>46800470</v>
          </cell>
          <cell r="B228" t="str">
            <v>Ana Rodrigues (STIHL)</v>
          </cell>
          <cell r="C228" t="str">
            <v>2710-693</v>
          </cell>
          <cell r="D228" t="str">
            <v>PT/73</v>
          </cell>
          <cell r="E228" t="str">
            <v>PT/Not assigned</v>
          </cell>
          <cell r="F228" t="str">
            <v>Not assigned</v>
          </cell>
          <cell r="G228" t="str">
            <v>Zona 2</v>
          </cell>
        </row>
        <row r="229">
          <cell r="A229" t="str">
            <v>46800480</v>
          </cell>
          <cell r="B229" t="str">
            <v>Maria João Dias (STIHL)</v>
          </cell>
          <cell r="C229" t="str">
            <v>2710693</v>
          </cell>
          <cell r="D229" t="str">
            <v>PT/73</v>
          </cell>
          <cell r="E229" t="str">
            <v>PT/Not assigned</v>
          </cell>
          <cell r="F229" t="str">
            <v>Not assigned</v>
          </cell>
          <cell r="G229" t="str">
            <v>Zona 2</v>
          </cell>
        </row>
        <row r="230">
          <cell r="A230" t="str">
            <v>46800490</v>
          </cell>
          <cell r="B230" t="str">
            <v>Francisco Cavaco (STIHL)</v>
          </cell>
          <cell r="C230" t="str">
            <v>2710-693</v>
          </cell>
          <cell r="D230" t="str">
            <v>PT/SD</v>
          </cell>
          <cell r="E230" t="str">
            <v>PT/Not assigned</v>
          </cell>
          <cell r="F230" t="str">
            <v>Francisco Cavaco (STIHL)</v>
          </cell>
          <cell r="G230" t="str">
            <v>Zona 2</v>
          </cell>
        </row>
        <row r="231">
          <cell r="A231" t="str">
            <v>46800510</v>
          </cell>
          <cell r="B231" t="str">
            <v>João Oliveira (STIHL)</v>
          </cell>
          <cell r="C231" t="str">
            <v>2710693</v>
          </cell>
          <cell r="D231" t="str">
            <v>PT/73</v>
          </cell>
          <cell r="E231" t="str">
            <v>PT/Not assigned</v>
          </cell>
          <cell r="F231" t="str">
            <v>Not assigned</v>
          </cell>
          <cell r="G231" t="str">
            <v>Zona 2</v>
          </cell>
        </row>
        <row r="232">
          <cell r="A232" t="str">
            <v>46800540</v>
          </cell>
          <cell r="B232" t="str">
            <v>AIDGLOBAL, ONGD</v>
          </cell>
          <cell r="C232" t="str">
            <v>1998011</v>
          </cell>
          <cell r="D232" t="str">
            <v>PT/73</v>
          </cell>
          <cell r="E232" t="str">
            <v>Lisboa</v>
          </cell>
          <cell r="F232" t="str">
            <v>Francisco Cavaco (STIHL)</v>
          </cell>
          <cell r="G232" t="str">
            <v>Zona 2</v>
          </cell>
        </row>
        <row r="233">
          <cell r="A233" t="str">
            <v>46600070</v>
          </cell>
          <cell r="B233" t="str">
            <v>Manuel da Cunha Dias - Cabeça de Ca</v>
          </cell>
          <cell r="C233" t="str">
            <v>4960-562</v>
          </cell>
          <cell r="D233" t="str">
            <v>PT/60</v>
          </cell>
          <cell r="E233" t="str">
            <v>Viana do Castelo</v>
          </cell>
          <cell r="F233" t="str">
            <v>JOSE PINTO (STIHL)</v>
          </cell>
          <cell r="G233" t="str">
            <v>Zona 1</v>
          </cell>
        </row>
        <row r="234">
          <cell r="A234" t="str">
            <v>46710590</v>
          </cell>
          <cell r="B234" t="str">
            <v>Motoaço de Nuno Miguel F. Gomes</v>
          </cell>
          <cell r="C234" t="str">
            <v>2005-314</v>
          </cell>
          <cell r="D234" t="str">
            <v>PT/71</v>
          </cell>
          <cell r="E234" t="str">
            <v>Santarém</v>
          </cell>
          <cell r="F234" t="str">
            <v>Francisco Cavaco (STIHL)</v>
          </cell>
          <cell r="G234" t="str">
            <v>Zona 2</v>
          </cell>
        </row>
        <row r="235">
          <cell r="A235" t="str">
            <v>46640330</v>
          </cell>
          <cell r="B235" t="str">
            <v>Dinotrac, Lda.</v>
          </cell>
          <cell r="C235" t="str">
            <v>4560-061</v>
          </cell>
          <cell r="D235" t="str">
            <v>PT/64</v>
          </cell>
          <cell r="E235" t="str">
            <v>Porto</v>
          </cell>
          <cell r="F235" t="str">
            <v>JOSE PINTO (STIHL)</v>
          </cell>
          <cell r="G235" t="str">
            <v>Zona 1</v>
          </cell>
        </row>
        <row r="236">
          <cell r="A236" t="str">
            <v>46710600</v>
          </cell>
          <cell r="B236" t="str">
            <v>Felijardim de Isabel Dinis</v>
          </cell>
          <cell r="C236" t="str">
            <v>2530-502</v>
          </cell>
          <cell r="D236" t="str">
            <v>PT/71</v>
          </cell>
          <cell r="E236" t="str">
            <v>Santarém</v>
          </cell>
          <cell r="F236" t="str">
            <v>Francisco Cavaco (STIHL)</v>
          </cell>
          <cell r="G236" t="str">
            <v>Zona 2</v>
          </cell>
        </row>
        <row r="237">
          <cell r="A237" t="str">
            <v>1000010394</v>
          </cell>
          <cell r="B237" t="str">
            <v>REFLEXSPICY - UNIP., LDA</v>
          </cell>
          <cell r="C237" t="str">
            <v>2725-671</v>
          </cell>
          <cell r="D237" t="str">
            <v>PT/73</v>
          </cell>
          <cell r="E237" t="str">
            <v>PT/Not assigned</v>
          </cell>
          <cell r="F237" t="str">
            <v>Not assigned</v>
          </cell>
          <cell r="G237" t="str">
            <v>Zona 2</v>
          </cell>
        </row>
        <row r="238">
          <cell r="A238" t="str">
            <v>98460004</v>
          </cell>
          <cell r="B238" t="str">
            <v>Sold-To PT B2C</v>
          </cell>
          <cell r="C238" t="str">
            <v>2710-693</v>
          </cell>
          <cell r="D238" t="str">
            <v>PT/Not assigned</v>
          </cell>
          <cell r="E238" t="str">
            <v>PT/Not assigned</v>
          </cell>
          <cell r="F238" t="str">
            <v>Not assigned</v>
          </cell>
          <cell r="G238" t="str">
            <v>Zona 2</v>
          </cell>
        </row>
        <row r="239">
          <cell r="A239" t="str">
            <v>46700090</v>
          </cell>
          <cell r="B239" t="str">
            <v>Hilário &amp; Alves, Lda</v>
          </cell>
          <cell r="C239" t="str">
            <v>2425-199</v>
          </cell>
          <cell r="D239" t="str">
            <v>PT/70</v>
          </cell>
          <cell r="E239" t="str">
            <v>Leiria</v>
          </cell>
          <cell r="F239" t="str">
            <v>Francisco Cavaco (STIHL)</v>
          </cell>
          <cell r="G239" t="str">
            <v>Zona 2</v>
          </cell>
        </row>
        <row r="240">
          <cell r="A240" t="str">
            <v>2910</v>
          </cell>
          <cell r="B240" t="str">
            <v>Andreas Stihl, S.A.</v>
          </cell>
          <cell r="C240" t="str">
            <v>2710-693</v>
          </cell>
          <cell r="D240" t="str">
            <v>PT/73</v>
          </cell>
          <cell r="E240" t="str">
            <v>Lisboa</v>
          </cell>
          <cell r="F240" t="str">
            <v>Not assigned</v>
          </cell>
          <cell r="G240" t="str">
            <v>Zona 2</v>
          </cell>
        </row>
        <row r="241">
          <cell r="A241" t="str">
            <v>46640220</v>
          </cell>
          <cell r="B241" t="str">
            <v>Regina Costa</v>
          </cell>
          <cell r="C241" t="str">
            <v>4400 273</v>
          </cell>
          <cell r="D241" t="str">
            <v>PT/64</v>
          </cell>
          <cell r="E241" t="str">
            <v>Porto</v>
          </cell>
          <cell r="F241" t="str">
            <v>Not assigned</v>
          </cell>
          <cell r="G241" t="str">
            <v>Zona 2</v>
          </cell>
        </row>
        <row r="242">
          <cell r="A242" t="str">
            <v>46640230</v>
          </cell>
          <cell r="B242" t="str">
            <v>Quimauto-V.A.V. &amp; Cia., Lda</v>
          </cell>
          <cell r="C242" t="str">
            <v>4634 909</v>
          </cell>
          <cell r="D242" t="str">
            <v>PT/64</v>
          </cell>
          <cell r="E242" t="str">
            <v>Porto</v>
          </cell>
          <cell r="F242" t="str">
            <v>Not assigned</v>
          </cell>
          <cell r="G242" t="str">
            <v>Zona 2</v>
          </cell>
        </row>
        <row r="243">
          <cell r="A243" t="str">
            <v>46660170</v>
          </cell>
          <cell r="B243" t="str">
            <v>Arnaldo &amp; Duarte, Lda.</v>
          </cell>
          <cell r="C243" t="str">
            <v>3440 613</v>
          </cell>
          <cell r="D243" t="str">
            <v>PT/66</v>
          </cell>
          <cell r="E243" t="str">
            <v>Viseu</v>
          </cell>
          <cell r="F243" t="str">
            <v>Not assigned</v>
          </cell>
          <cell r="G243" t="str">
            <v>Zona 2</v>
          </cell>
        </row>
        <row r="244">
          <cell r="A244" t="str">
            <v>46670020</v>
          </cell>
          <cell r="B244" t="str">
            <v>Armando Mariano dos Santos</v>
          </cell>
          <cell r="C244" t="str">
            <v>6300 010</v>
          </cell>
          <cell r="D244" t="str">
            <v>PT/67</v>
          </cell>
          <cell r="E244" t="str">
            <v>Guarda</v>
          </cell>
          <cell r="F244" t="str">
            <v>Not assigned</v>
          </cell>
          <cell r="G244" t="str">
            <v>Zona 2</v>
          </cell>
        </row>
        <row r="245">
          <cell r="A245" t="str">
            <v>46680180</v>
          </cell>
          <cell r="B245" t="str">
            <v>AGROCONDEIXA, LDA.</v>
          </cell>
          <cell r="C245" t="str">
            <v>3150 140</v>
          </cell>
          <cell r="D245" t="str">
            <v>PT/68</v>
          </cell>
          <cell r="E245" t="str">
            <v>Coimbra</v>
          </cell>
          <cell r="F245" t="str">
            <v>Not assigned</v>
          </cell>
          <cell r="G245" t="str">
            <v>Zona 2</v>
          </cell>
        </row>
        <row r="246">
          <cell r="A246" t="str">
            <v>46700270</v>
          </cell>
          <cell r="B246" t="str">
            <v>Moto Maia</v>
          </cell>
          <cell r="C246" t="str">
            <v>2480 217</v>
          </cell>
          <cell r="D246" t="str">
            <v>PT/70</v>
          </cell>
          <cell r="E246" t="str">
            <v>Leiria</v>
          </cell>
          <cell r="F246" t="str">
            <v>MARIO ALVES(STIHL)</v>
          </cell>
          <cell r="G246" t="str">
            <v>Zona 2</v>
          </cell>
        </row>
        <row r="247">
          <cell r="A247" t="str">
            <v>46700320</v>
          </cell>
          <cell r="B247" t="str">
            <v>Evaristo Dias, Lda.</v>
          </cell>
          <cell r="C247" t="str">
            <v>3260-072</v>
          </cell>
          <cell r="D247" t="str">
            <v>PT/70</v>
          </cell>
          <cell r="E247" t="str">
            <v>Leiria</v>
          </cell>
          <cell r="F247" t="str">
            <v>Francisco Cavaco (STIHL)</v>
          </cell>
          <cell r="G247" t="str">
            <v>Zona 2</v>
          </cell>
        </row>
        <row r="248">
          <cell r="A248" t="str">
            <v>46710170</v>
          </cell>
          <cell r="B248" t="str">
            <v>Edgar Maria Morgado</v>
          </cell>
          <cell r="C248" t="str">
            <v>2140 362</v>
          </cell>
          <cell r="D248" t="str">
            <v>PT/71</v>
          </cell>
          <cell r="E248" t="str">
            <v>Santarém</v>
          </cell>
          <cell r="F248" t="str">
            <v>Francisco Cavaco (STIHL)</v>
          </cell>
          <cell r="G248" t="str">
            <v>Zona 2</v>
          </cell>
        </row>
        <row r="249">
          <cell r="A249" t="str">
            <v>46730080</v>
          </cell>
          <cell r="B249" t="str">
            <v>Coop. Ag. Concelho Cascais,CRL</v>
          </cell>
          <cell r="C249" t="str">
            <v>2750 357</v>
          </cell>
          <cell r="D249" t="str">
            <v>PT/73</v>
          </cell>
          <cell r="E249" t="str">
            <v>Lisboa</v>
          </cell>
          <cell r="F249" t="str">
            <v>Not assigned</v>
          </cell>
          <cell r="G249" t="str">
            <v>Zona 2</v>
          </cell>
        </row>
        <row r="250">
          <cell r="A250" t="str">
            <v>46730160</v>
          </cell>
          <cell r="B250" t="str">
            <v>Babílio Silva Reis</v>
          </cell>
          <cell r="C250" t="str">
            <v>2590 289</v>
          </cell>
          <cell r="D250" t="str">
            <v>PT/73</v>
          </cell>
          <cell r="E250" t="str">
            <v>Lisboa</v>
          </cell>
          <cell r="F250" t="str">
            <v>Francisco Cavaco (STIHL)</v>
          </cell>
          <cell r="G250" t="str">
            <v>Zona 2</v>
          </cell>
        </row>
        <row r="251">
          <cell r="A251" t="str">
            <v>46760070</v>
          </cell>
          <cell r="B251" t="str">
            <v>Francisco Mendes Pereira</v>
          </cell>
          <cell r="C251" t="str">
            <v>7670 272</v>
          </cell>
          <cell r="D251" t="str">
            <v>PT/76</v>
          </cell>
          <cell r="E251" t="str">
            <v>Beja</v>
          </cell>
          <cell r="F251" t="str">
            <v>Francisco Cavaco (STIHL)</v>
          </cell>
          <cell r="G251" t="str">
            <v>Zona 2</v>
          </cell>
        </row>
        <row r="252">
          <cell r="A252" t="str">
            <v>46760130</v>
          </cell>
          <cell r="B252" t="str">
            <v>João Inácio Guerreiro</v>
          </cell>
          <cell r="C252" t="str">
            <v>7780 166</v>
          </cell>
          <cell r="D252" t="str">
            <v>PT/76</v>
          </cell>
          <cell r="E252" t="str">
            <v>Beja</v>
          </cell>
          <cell r="F252" t="str">
            <v>Francisco Cavaco (STIHL)</v>
          </cell>
          <cell r="G252" t="str">
            <v>Zona 2</v>
          </cell>
        </row>
        <row r="253">
          <cell r="A253" t="str">
            <v>46760150</v>
          </cell>
          <cell r="B253" t="str">
            <v>José Joaquim da Silva Porfírio</v>
          </cell>
          <cell r="C253" t="str">
            <v>7630 133</v>
          </cell>
          <cell r="D253" t="str">
            <v>PT/76</v>
          </cell>
          <cell r="E253" t="str">
            <v>Beja</v>
          </cell>
          <cell r="F253" t="str">
            <v>Francisco Cavaco (STIHL)</v>
          </cell>
          <cell r="G253" t="str">
            <v>Zona 2</v>
          </cell>
        </row>
        <row r="254">
          <cell r="A254" t="str">
            <v>46790050</v>
          </cell>
          <cell r="B254" t="str">
            <v>TEOFILO,S.A.</v>
          </cell>
          <cell r="C254" t="str">
            <v>9900  0</v>
          </cell>
          <cell r="D254" t="str">
            <v>PT/79</v>
          </cell>
          <cell r="E254" t="str">
            <v>Açores</v>
          </cell>
          <cell r="F254" t="str">
            <v>Not assigned</v>
          </cell>
          <cell r="G254" t="str">
            <v>Zona 2</v>
          </cell>
        </row>
        <row r="255">
          <cell r="A255" t="str">
            <v>46790080</v>
          </cell>
          <cell r="B255" t="str">
            <v>A. S. Maia</v>
          </cell>
          <cell r="C255" t="str">
            <v>9650 430</v>
          </cell>
          <cell r="D255" t="str">
            <v>PT/79</v>
          </cell>
          <cell r="E255" t="str">
            <v>Açores</v>
          </cell>
          <cell r="F255" t="str">
            <v>JOSE PINTO (STIHL)</v>
          </cell>
          <cell r="G255" t="str">
            <v>Zona 1</v>
          </cell>
        </row>
        <row r="256">
          <cell r="A256" t="str">
            <v>46800220</v>
          </cell>
          <cell r="B256" t="str">
            <v>MARIA ALICE SANTOS FERREIRA</v>
          </cell>
          <cell r="C256" t="str">
            <v>3865 229</v>
          </cell>
          <cell r="D256" t="str">
            <v>PT/65</v>
          </cell>
          <cell r="E256" t="str">
            <v>Aveiro</v>
          </cell>
          <cell r="F256" t="str">
            <v>Not assigned</v>
          </cell>
          <cell r="G256" t="str">
            <v>Zona 2</v>
          </cell>
        </row>
        <row r="257">
          <cell r="A257" t="str">
            <v>46800230</v>
          </cell>
          <cell r="B257" t="str">
            <v>Fonte da Razão - Comércio de</v>
          </cell>
          <cell r="C257" t="str">
            <v>3880187</v>
          </cell>
          <cell r="D257" t="str">
            <v>PT/65</v>
          </cell>
          <cell r="E257" t="str">
            <v>Aveiro</v>
          </cell>
          <cell r="F257" t="str">
            <v>Not assigned</v>
          </cell>
          <cell r="G257" t="str">
            <v>Zona 2</v>
          </cell>
        </row>
        <row r="258">
          <cell r="A258" t="str">
            <v>46800320</v>
          </cell>
          <cell r="B258" t="str">
            <v>CARPLUS, S.A.</v>
          </cell>
          <cell r="C258" t="str">
            <v>4405 730</v>
          </cell>
          <cell r="D258" t="str">
            <v>PT/#</v>
          </cell>
          <cell r="E258" t="str">
            <v>PT/Not assigned</v>
          </cell>
          <cell r="F258" t="str">
            <v>Not assigned</v>
          </cell>
          <cell r="G258" t="str">
            <v>Zona 2</v>
          </cell>
        </row>
        <row r="259">
          <cell r="A259" t="str">
            <v>46800370</v>
          </cell>
          <cell r="B259" t="str">
            <v>Potentes Formas Automóveis, SA</v>
          </cell>
          <cell r="C259" t="str">
            <v>4700 860</v>
          </cell>
          <cell r="D259" t="str">
            <v>PT/64</v>
          </cell>
          <cell r="E259" t="str">
            <v>Porto</v>
          </cell>
          <cell r="F259" t="str">
            <v>Not assigned</v>
          </cell>
          <cell r="G259" t="str">
            <v>Zona 2</v>
          </cell>
        </row>
        <row r="260">
          <cell r="A260" t="str">
            <v>46800380</v>
          </cell>
          <cell r="B260" t="str">
            <v>Digitesouro-Com. Web Unip. Lda</v>
          </cell>
          <cell r="C260" t="str">
            <v>2870 497</v>
          </cell>
          <cell r="D260" t="str">
            <v>PT/74</v>
          </cell>
          <cell r="E260" t="str">
            <v>Setúbal</v>
          </cell>
          <cell r="F260" t="str">
            <v>Not assigned</v>
          </cell>
          <cell r="G260" t="str">
            <v>Zona 2</v>
          </cell>
        </row>
        <row r="261">
          <cell r="A261" t="str">
            <v>46800430</v>
          </cell>
          <cell r="B261" t="str">
            <v>Hugo Miguel Pereira Alves</v>
          </cell>
          <cell r="C261" t="str">
            <v>2490510</v>
          </cell>
          <cell r="D261" t="str">
            <v>PT/71</v>
          </cell>
          <cell r="E261" t="str">
            <v>Santarém</v>
          </cell>
          <cell r="F261" t="str">
            <v>Not assigned</v>
          </cell>
          <cell r="G261" t="str">
            <v>Zona 2</v>
          </cell>
        </row>
        <row r="262">
          <cell r="A262" t="str">
            <v>46899840</v>
          </cell>
          <cell r="B262" t="str">
            <v>C.OPERAÇÕES TECNIC.FLORESTAIS</v>
          </cell>
          <cell r="C262" t="str">
            <v>3200 395</v>
          </cell>
          <cell r="D262" t="str">
            <v>PT/68</v>
          </cell>
          <cell r="E262" t="str">
            <v>Coimbra</v>
          </cell>
          <cell r="F262" t="str">
            <v>Not assigned</v>
          </cell>
          <cell r="G262" t="str">
            <v>Zona 2</v>
          </cell>
        </row>
        <row r="263">
          <cell r="A263" t="str">
            <v>46899890</v>
          </cell>
          <cell r="B263" t="str">
            <v>Logista, transportes e Transit</v>
          </cell>
          <cell r="C263" t="str">
            <v>2894 002</v>
          </cell>
          <cell r="D263" t="str">
            <v>PT/#</v>
          </cell>
          <cell r="E263" t="str">
            <v>PT/Not assigned</v>
          </cell>
          <cell r="F263" t="str">
            <v>Not assigned</v>
          </cell>
          <cell r="G263" t="str">
            <v>Zona 2</v>
          </cell>
        </row>
        <row r="264">
          <cell r="A264" t="str">
            <v>46899970</v>
          </cell>
          <cell r="B264" t="str">
            <v>C. OPERACOES E TECNICAS FLORE.</v>
          </cell>
          <cell r="C264" t="str">
            <v>3200 395</v>
          </cell>
          <cell r="D264" t="str">
            <v>PT/#</v>
          </cell>
          <cell r="E264" t="str">
            <v>PT/Not assigned</v>
          </cell>
          <cell r="F264" t="str">
            <v>Not assigned</v>
          </cell>
          <cell r="G264" t="str">
            <v>Zona 2</v>
          </cell>
        </row>
        <row r="265">
          <cell r="A265" t="str">
            <v>46670090</v>
          </cell>
          <cell r="B265" t="str">
            <v>Armando &amp; Lurdes Robalo Lda</v>
          </cell>
          <cell r="C265" t="str">
            <v>6320 371</v>
          </cell>
          <cell r="D265" t="str">
            <v>PT/67</v>
          </cell>
          <cell r="E265" t="str">
            <v>Guarda</v>
          </cell>
          <cell r="F265" t="str">
            <v>JOSE PINTO (STIHL)</v>
          </cell>
          <cell r="G265" t="str">
            <v>Zona 1</v>
          </cell>
        </row>
      </sheetData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7.676533333331" createdVersion="8" refreshedVersion="8" minRefreshableVersion="3" recordCount="156" xr:uid="{DC243352-CA15-48B6-89AF-F94ACBBA87F3}">
  <cacheSource type="worksheet">
    <worksheetSource name="Tabla1"/>
  </cacheSource>
  <cacheFields count="38">
    <cacheField name="Zona" numFmtId="0">
      <sharedItems count="1">
        <s v="Zona 1"/>
      </sharedItems>
    </cacheField>
    <cacheField name="Comunidad" numFmtId="0">
      <sharedItems count="1">
        <s v="JOSE PINTO (STIHL)"/>
      </sharedItems>
    </cacheField>
    <cacheField name="Código de provincia" numFmtId="0">
      <sharedItems/>
    </cacheField>
    <cacheField name="Provincia" numFmtId="0">
      <sharedItems count="11">
        <s v="Viana do Castelo"/>
        <s v="Braga"/>
        <s v="Vila Real"/>
        <s v="Braganҫa"/>
        <s v="Porto"/>
        <s v="Aveiro"/>
        <s v="Viseu"/>
        <s v="Guarda"/>
        <s v="Coimbra"/>
        <s v="Castelo Branco"/>
        <s v="Açores"/>
      </sharedItems>
    </cacheField>
    <cacheField name="Socio comercial" numFmtId="0">
      <sharedItems containsMixedTypes="1" containsNumber="1" containsInteger="1" minValue="46600020" maxValue="46790130" count="62">
        <n v="46600020"/>
        <n v="46600040"/>
        <n v="46600060"/>
        <n v="46600090"/>
        <n v="46610010"/>
        <n v="46610090"/>
        <n v="46610100"/>
        <n v="46610120"/>
        <n v="46610130"/>
        <n v="46620040"/>
        <n v="46620070"/>
        <n v="46620080"/>
        <n v="46620100"/>
        <n v="46630010"/>
        <n v="46630020"/>
        <n v="46630050"/>
        <n v="46630060"/>
        <n v="46630130"/>
        <n v="46640050"/>
        <n v="46640170"/>
        <n v="46640200"/>
        <n v="46640210"/>
        <n v="46640250"/>
        <n v="46640260"/>
        <n v="46640270"/>
        <n v="46640290"/>
        <n v="46640310"/>
        <n v="46640320"/>
        <n v="46650010"/>
        <n v="46650040"/>
        <n v="46650110"/>
        <n v="46650130"/>
        <n v="46650160"/>
        <n v="46660020"/>
        <n v="46660060"/>
        <n v="46660090"/>
        <n v="46660100"/>
        <n v="46660150"/>
        <n v="46660160"/>
        <n v="46660190"/>
        <n v="46660220"/>
        <n v="46660230"/>
        <n v="46670050"/>
        <n v="46670130"/>
        <n v="46670140"/>
        <n v="46670170"/>
        <n v="46680110"/>
        <n v="46680120"/>
        <n v="46680130"/>
        <n v="46680190"/>
        <n v="46680200"/>
        <n v="46680220"/>
        <n v="46690010"/>
        <n v="46690030"/>
        <n v="46690060"/>
        <n v="46690110"/>
        <n v="46690140"/>
        <n v="46690150"/>
        <n v="46790010"/>
        <n v="46790100"/>
        <n v="46790130"/>
        <s v="46600090" u="1"/>
      </sharedItems>
    </cacheField>
    <cacheField name="Descripción" numFmtId="0">
      <sharedItems count="62">
        <s v="Com. Motociclos Courense, Lda / P-4940-541 Paredes"/>
        <s v="O Padreirense / P-4970-500 Arcos de Valdevez"/>
        <s v="Luís Henrique Lira Vieira / P-4950-473 Monção-Monç"/>
        <s v="Motolar, Lda / P-4925-413 Viana do Castelo"/>
        <s v="Fábrica Metal. da Gandra, Lda / P-4770-360 Braga-M"/>
        <s v="Cândido Bastos, Lda. / P-4750-680 Barcelos-Silva"/>
        <s v="Vasco Carvalho Unip. Lda / P-4730 180 Gême - Vila"/>
        <s v="António A.N.Freitas Unip, Lda / P-4800-098 Guimarã"/>
        <s v="André Manuel Real Tarrio / P-4740068 Apúlia - Espo"/>
        <s v="José Pinto, Lda / P-5000-506 Vila Real-Almodena (V"/>
        <s v="Hernâni Pinto e Filhos, Lda / P-5400-017 Chaves-Ch"/>
        <s v="Norberto G. Queiroga e Filhos, Lda / P-5430-469 Va"/>
        <s v="Macedagro, Lda / P-5050-280 Régua-P.REGUA"/>
        <s v="Manuel da Rocha Lopes / P-5340-000 Macedo de Caval"/>
        <s v="Isidro José Afonso / P-5300-072 Bragança-Bragança"/>
        <s v="Francisco Mendes, &amp; Ca., Lda / P-5200-243 Mogadour"/>
        <s v="Miravet, Lda / P-5370-632 Mirandela-Mirandela"/>
        <s v="Agrovinhais, Lda / P-5320-271 Bragança-Vinhais"/>
        <s v="Jardicamp / P-4610-195 Felgueiras-Felgueiras"/>
        <s v="Torre Marco, S.A / P-4485-410 Macieira da Maia-Mac"/>
        <s v="Motojardim, Lda / P-4510 243 Gondomar-Gondomar"/>
        <s v="Moto Teixeira, Lda / P-4620 649 Lousada-Lousada (P"/>
        <s v="Cafo Green, Unipessoal, Lda / P-4785 313 Trofa-Tro"/>
        <s v="TAMIEX II – Equipamentos, Lda / P-4630261 S. Nicol"/>
        <s v="JPCV, Lda / P-4640144 Baião-Porto"/>
        <s v="Artur Agostinho, Lda / P-4600-254 Porto-Amarante"/>
        <s v="Aida Maria Moreira Ramos / P-4475109 Gemunde-Maia"/>
        <s v="Agro Home - / P-4445245 Alfena"/>
        <s v="José P. Saramago e Comp, Lda / P-3880-238 Ovar-Ova"/>
        <s v="Pramadeira, S.A. / P-3854 908 Aveiro-Albergaria-A-"/>
        <s v="Motoclassis / P-3750 755 Aveiro-Travassô de Cima"/>
        <s v="Moto C. A. Almeida, Lda / P-3730 202 Vale de Cambr"/>
        <s v="Boialvomotos, Lda. / P-3780-402 Anadia - Aveiro"/>
        <s v="Beirateca, Lda / P-3510 159 VISEU-VISEU"/>
        <s v="Motopal / P-3680-281 Oliveira de Frades"/>
        <s v="Germano de Sousa e Filhos, Lda / P-3460 560 Tondel"/>
        <s v="Sidónio Pinto Madanelo, Lda / P-3660-473 S. Pedro"/>
        <s v="Viselbi, Lda / P-3510-061 Viseu-Viseu"/>
        <s v="Tractormarão, Lda / P-4660-241 Resende-Resende (Vi"/>
        <s v="António Silva Monteiro, Lda / P-3530 131 Mangualde"/>
        <s v="Xerocar, S.A. / P-3620162 Leomil - MBR"/>
        <s v="Prorural - Produtos Agrícolas, Lda. / P-5130-336 S"/>
        <s v="José Augusto Patrício / P-6400 398 Guarda-Pinhel"/>
        <s v="Maria da Luz Gomes, Lda / P-6420 076 Guarda"/>
        <s v="Mobiferragens, Unipessoal, Lda / P-6400 212 Freixe"/>
        <s v="Armando Mariano Santos, Lda / P-6300 010 Guarda"/>
        <s v="Agrocoimbra, Lda / P-3030-175 Coimbra-Coimbra"/>
        <s v="Fixfoz, Lda / P-3080 051 Figueira da Foz-Figueira"/>
        <s v="Fernando Cord. Figueiredo, Lda / P-3130 548 Sobral"/>
        <s v="F.A. Cortez e Filhos, Lda / P-3200-222 Lousã-Lousã"/>
        <s v="Moto Carvalho / P-3305 143 Coja - Arganil-Coja (Co"/>
        <s v="Sargaço e Cruz, Lda / P-3060 105 Cadima-Nogueiras"/>
        <s v="Auto Acessórios das Beiras, Lda / P-6100 711 Sertã"/>
        <s v="António Mendes Milagre / P-6250 025 Belmonte-Belmo"/>
        <s v="Cascalheira e Filho, Lda / P-6150-516 Castelo Bran"/>
        <s v="Albieuropa, Lda / P-6000 459 Castelo Branco-Castel"/>
        <s v="Agrifundão, Unipessoal, Lda / P-6230 346 Fundão-Fu"/>
        <s v="AgroBikes, Unip. Lda. / P-6200760 Tortosendo"/>
        <s v="M.A.P. Lda / P-9500 241 Ponta Delgada-Ponta Delgad"/>
        <s v="Live Our Style, Lda / P-9900 019 Açores-Horta"/>
        <s v="Electroxi, Lda / P-9500702 São Miguel - Açores"/>
        <s v="Crespo Maquinaria, S.L. / 36820 Pte Caldelas" u="1"/>
      </sharedItems>
    </cacheField>
    <cacheField name="Número documento" numFmtId="0">
      <sharedItems containsSemiMixedTypes="0" containsString="0" containsNumber="1" containsInteger="1" minValue="203474381" maxValue="343862025"/>
    </cacheField>
    <cacheField name="Referencia ext." numFmtId="0">
      <sharedItems containsDate="1" containsBlank="1" containsMixedTypes="1" minDate="1899-12-31T04:01:03" maxDate="1900-01-05T09:01:05"/>
    </cacheField>
    <cacheField name="Valor de crédito pendiente" numFmtId="4">
      <sharedItems containsSemiMixedTypes="0" containsString="0" containsNumber="1" minValue="0" maxValue="27327.87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6000" maxValue="250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1407.62" maxValue="420653.67"/>
    </cacheField>
    <cacheField name="Open Orders" numFmtId="4">
      <sharedItems containsSemiMixedTypes="0" containsString="0" containsNumber="1" minValue="-1875.95" maxValue="124311.32"/>
    </cacheField>
    <cacheField name="Clase de riesgo" numFmtId="0">
      <sharedItems/>
    </cacheField>
    <cacheField name="Compr.horiz.crédito" numFmtId="4">
      <sharedItems containsSemiMixedTypes="0" containsString="0" containsNumber="1" minValue="1656.42" maxValue="447586.05"/>
    </cacheField>
    <cacheField name="Agotamiento %" numFmtId="164">
      <sharedItems containsSemiMixedTypes="0" containsString="0" containsNumber="1" minValue="13.8" maxValue="339.4"/>
    </cacheField>
    <cacheField name="Creado el" numFmtId="0">
      <sharedItems/>
    </cacheField>
    <cacheField name="Abreviatura de responsable" numFmtId="0">
      <sharedItems containsString="0" containsBlank="1" containsNumber="1" containsInteger="1" minValue="2" maxValue="2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1733.34" maxValue="45715.1"/>
    </cacheField>
    <cacheField name="31-60 Días" numFmtId="4">
      <sharedItems containsSemiMixedTypes="0" containsString="0" containsNumber="1" minValue="-8212.8700000000008" maxValue="75340.75"/>
    </cacheField>
    <cacheField name="61-90 Días" numFmtId="4">
      <sharedItems containsSemiMixedTypes="0" containsString="0" containsNumber="1" minValue="-2224.38" maxValue="58527.75"/>
    </cacheField>
    <cacheField name="Sobr 90 Días" numFmtId="4">
      <sharedItems containsSemiMixedTypes="0" containsString="0" containsNumber="1" minValue="-35751.599999999999" maxValue="381256.2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1"/>
    </cacheField>
    <cacheField name="Customer Credit Texts" numFmtId="0">
      <sharedItems containsNonDate="0" containsString="0" containsBlank="1"/>
    </cacheField>
    <cacheField name="Delivery Value" numFmtId="4">
      <sharedItems containsSemiMixedTypes="0" containsString="0" containsNumber="1" minValue="0" maxValue="10751.94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s v="PT/60"/>
    <x v="0"/>
    <x v="0"/>
    <x v="0"/>
    <n v="209061562"/>
    <s v="21/11"/>
    <n v="4743.79"/>
    <s v="EUR"/>
    <n v="12000"/>
    <s v="EUR"/>
    <s v="Bloqueados"/>
    <n v="1407.62"/>
    <n v="18061.77"/>
    <s v="Y30"/>
    <n v="1656.42"/>
    <n v="13.8"/>
    <s v="02.12.2024 03:08:02"/>
    <n v="2"/>
    <m/>
    <b v="1"/>
    <b v="0"/>
    <b v="0"/>
    <b v="1"/>
    <b v="0"/>
    <m/>
    <n v="1123.25"/>
    <n v="284.37"/>
    <n v="0"/>
    <n v="0"/>
    <n v="2"/>
    <m/>
    <s v="PT01"/>
    <n v="1"/>
    <m/>
    <n v="0"/>
    <n v="0"/>
  </r>
  <r>
    <x v="0"/>
    <x v="0"/>
    <s v="PT/60"/>
    <x v="0"/>
    <x v="1"/>
    <x v="1"/>
    <n v="209110039"/>
    <n v="481"/>
    <n v="1438.75"/>
    <s v="EUR"/>
    <n v="26000"/>
    <s v="EUR"/>
    <s v="Bloqueados"/>
    <n v="40036.69"/>
    <n v="27378.5"/>
    <s v="Y30"/>
    <n v="43050.6"/>
    <n v="165.6"/>
    <s v="29.11.2024 18:27:04"/>
    <n v="2"/>
    <s v="ZPTALVESP"/>
    <b v="1"/>
    <b v="0"/>
    <b v="0"/>
    <b v="1"/>
    <b v="0"/>
    <s v="Patrícia  Alve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1"/>
    <x v="1"/>
    <n v="209258614"/>
    <n v="489"/>
    <n v="2160.41"/>
    <s v="EUR"/>
    <n v="26000"/>
    <s v="EUR"/>
    <s v="Bloqueados"/>
    <n v="40036.69"/>
    <n v="27378.5"/>
    <s v="Y30"/>
    <n v="43050.6"/>
    <n v="165.6"/>
    <s v="07.01.2025 17:59:25"/>
    <n v="2"/>
    <s v="ZPTSANTOS"/>
    <b v="1"/>
    <b v="0"/>
    <b v="0"/>
    <b v="1"/>
    <b v="0"/>
    <s v="Júlia  Santo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1"/>
    <x v="1"/>
    <n v="209307586"/>
    <n v="492"/>
    <n v="5752.88"/>
    <s v="EUR"/>
    <n v="26000"/>
    <s v="EUR"/>
    <s v="Bloqueados"/>
    <n v="40036.69"/>
    <n v="27378.5"/>
    <s v="Y30"/>
    <n v="43050.6"/>
    <n v="165.6"/>
    <s v="16.01.2025 20:33:41"/>
    <n v="2"/>
    <s v="ZPTSANTOS"/>
    <b v="1"/>
    <b v="0"/>
    <b v="0"/>
    <b v="1"/>
    <b v="0"/>
    <s v="Júlia  Santo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2"/>
    <x v="2"/>
    <n v="209197175"/>
    <s v="16/12/2024"/>
    <n v="38.51"/>
    <s v="EUR"/>
    <n v="40000"/>
    <s v="EUR"/>
    <s v="Bloqueados"/>
    <n v="18954.810000000001"/>
    <n v="7500.29"/>
    <s v="Y30"/>
    <n v="19154.740000000002"/>
    <n v="47.9"/>
    <s v="18.01.2025 01:23:32"/>
    <n v="2"/>
    <m/>
    <b v="0"/>
    <b v="0"/>
    <b v="0"/>
    <b v="1"/>
    <b v="0"/>
    <m/>
    <n v="-1733.34"/>
    <n v="1581.19"/>
    <n v="1653.98"/>
    <n v="17452.98"/>
    <n v="1"/>
    <m/>
    <s v="PT00"/>
    <n v="1"/>
    <m/>
    <n v="0"/>
    <n v="0"/>
  </r>
  <r>
    <x v="0"/>
    <x v="0"/>
    <s v="PT/60"/>
    <x v="0"/>
    <x v="3"/>
    <x v="3"/>
    <n v="209313307"/>
    <n v="1034"/>
    <n v="13723.69"/>
    <s v="EUR"/>
    <n v="100000"/>
    <s v="EUR"/>
    <s v="Bloqueados"/>
    <n v="16483.400000000001"/>
    <n v="124311.32"/>
    <s v="Y30"/>
    <n v="42870.87"/>
    <n v="42.9"/>
    <s v="17.01.2025 21:04:55"/>
    <n v="2"/>
    <s v="ZPTSANTOS"/>
    <b v="0"/>
    <b v="0"/>
    <b v="0"/>
    <b v="1"/>
    <b v="0"/>
    <s v="Júlia  Santos"/>
    <n v="16236.44"/>
    <n v="104.28"/>
    <n v="-66.27"/>
    <n v="208.95"/>
    <n v="1"/>
    <m/>
    <s v="PT00"/>
    <n v="1"/>
    <m/>
    <n v="783.9"/>
    <n v="0"/>
  </r>
  <r>
    <x v="0"/>
    <x v="0"/>
    <s v="PT/61"/>
    <x v="1"/>
    <x v="4"/>
    <x v="4"/>
    <n v="209254075"/>
    <n v="164"/>
    <n v="997.96"/>
    <s v="EUR"/>
    <n v="54000"/>
    <s v="EUR"/>
    <s v="Bloqueados"/>
    <n v="8472.34"/>
    <n v="42304.98"/>
    <s v="Y30"/>
    <n v="16548.45"/>
    <n v="30.6"/>
    <s v="07.01.2025 10:35:42"/>
    <n v="2"/>
    <s v="ZPTSANTOS"/>
    <b v="0"/>
    <b v="0"/>
    <b v="0"/>
    <b v="1"/>
    <b v="0"/>
    <s v="Júlia  Santos"/>
    <n v="8340.99"/>
    <n v="100.6"/>
    <n v="0"/>
    <n v="30.75"/>
    <n v="1"/>
    <m/>
    <s v="PT00"/>
    <n v="1"/>
    <m/>
    <n v="2253.88"/>
    <n v="0"/>
  </r>
  <r>
    <x v="0"/>
    <x v="0"/>
    <s v="PT/61"/>
    <x v="1"/>
    <x v="5"/>
    <x v="5"/>
    <n v="209100694"/>
    <n v="28112024"/>
    <n v="19.54"/>
    <s v="EUR"/>
    <n v="58000"/>
    <s v="EUR"/>
    <s v="Bloqueados"/>
    <n v="8558.06"/>
    <n v="5091.1499999999996"/>
    <s v="Y30"/>
    <n v="8841"/>
    <n v="15.2"/>
    <s v="18.01.2025 00:47:02"/>
    <n v="2"/>
    <m/>
    <b v="0"/>
    <b v="0"/>
    <b v="0"/>
    <b v="1"/>
    <b v="0"/>
    <m/>
    <n v="13707.79"/>
    <n v="-3859.11"/>
    <n v="0"/>
    <n v="-1290.6199999999999"/>
    <n v="1"/>
    <m/>
    <s v="PT00"/>
    <n v="1"/>
    <m/>
    <n v="0"/>
    <n v="0"/>
  </r>
  <r>
    <x v="0"/>
    <x v="0"/>
    <s v="PT/61"/>
    <x v="1"/>
    <x v="5"/>
    <x v="5"/>
    <n v="209320706"/>
    <n v="20012025"/>
    <n v="6334.63"/>
    <s v="EUR"/>
    <n v="58000"/>
    <s v="EUR"/>
    <s v="Bloqueados"/>
    <n v="8558.06"/>
    <n v="5091.1499999999996"/>
    <s v="Y30"/>
    <n v="8841"/>
    <n v="15.2"/>
    <s v="20.01.2025 15:19:38"/>
    <n v="2"/>
    <m/>
    <b v="0"/>
    <b v="0"/>
    <b v="0"/>
    <b v="1"/>
    <b v="0"/>
    <m/>
    <n v="13707.79"/>
    <n v="-3859.11"/>
    <n v="0"/>
    <n v="-1290.6199999999999"/>
    <n v="1"/>
    <m/>
    <s v="PT01"/>
    <n v="1"/>
    <m/>
    <n v="0"/>
    <n v="0"/>
  </r>
  <r>
    <x v="0"/>
    <x v="0"/>
    <s v="PT/61"/>
    <x v="1"/>
    <x v="6"/>
    <x v="6"/>
    <n v="209130627"/>
    <d v="2002-03-12T00:00:00"/>
    <n v="4936.12"/>
    <s v="EUR"/>
    <n v="98000"/>
    <s v="EUR"/>
    <s v="Bloqueados"/>
    <n v="54513.36"/>
    <n v="101329.08"/>
    <s v="Y30"/>
    <n v="73151.350000000006"/>
    <n v="74.599999999999994"/>
    <s v="03.12.2024 20:55:17"/>
    <n v="2"/>
    <s v="ZPTSANTOS"/>
    <b v="0"/>
    <b v="0"/>
    <b v="0"/>
    <b v="1"/>
    <b v="0"/>
    <s v="Júlia  Santos"/>
    <n v="31880.98"/>
    <n v="211.51"/>
    <n v="0"/>
    <n v="22420.87"/>
    <n v="1"/>
    <m/>
    <s v="PT00"/>
    <n v="1"/>
    <m/>
    <n v="0"/>
    <n v="0"/>
  </r>
  <r>
    <x v="0"/>
    <x v="0"/>
    <s v="PT/61"/>
    <x v="1"/>
    <x v="6"/>
    <x v="6"/>
    <n v="209183615"/>
    <d v="2025-11-12T00:00:00"/>
    <n v="1102.48"/>
    <s v="EUR"/>
    <n v="98000"/>
    <s v="EUR"/>
    <s v="Bloqueados"/>
    <n v="54513.36"/>
    <n v="101329.08"/>
    <s v="Y30"/>
    <n v="73151.350000000006"/>
    <n v="74.599999999999994"/>
    <s v="12.12.2024 18:12:02"/>
    <n v="2"/>
    <s v="ZPTSANTOS"/>
    <b v="0"/>
    <b v="0"/>
    <b v="0"/>
    <b v="1"/>
    <b v="0"/>
    <s v="Júlia  Santos"/>
    <n v="31880.98"/>
    <n v="211.51"/>
    <n v="0"/>
    <n v="22420.87"/>
    <n v="1"/>
    <m/>
    <s v="PT00"/>
    <n v="1"/>
    <m/>
    <n v="0"/>
    <n v="0"/>
  </r>
  <r>
    <x v="0"/>
    <x v="0"/>
    <s v="PT/61"/>
    <x v="1"/>
    <x v="7"/>
    <x v="7"/>
    <n v="209312983"/>
    <d v="2025-03-25T00:00:00"/>
    <n v="8260.6299999999992"/>
    <s v="EUR"/>
    <n v="64000"/>
    <s v="EUR"/>
    <s v="Bloqueados"/>
    <n v="48067.3"/>
    <n v="46485.15"/>
    <s v="Y30"/>
    <n v="57490.11"/>
    <n v="89.8"/>
    <s v="17.01.2025 18:38:34"/>
    <n v="2"/>
    <s v="ZPTSANTOS"/>
    <b v="0"/>
    <b v="0"/>
    <b v="0"/>
    <b v="1"/>
    <b v="0"/>
    <s v="Júlia  Santos"/>
    <n v="45680.97"/>
    <n v="2538.42"/>
    <n v="0"/>
    <n v="-152.09"/>
    <n v="1"/>
    <m/>
    <s v="PT00"/>
    <n v="1"/>
    <m/>
    <n v="0"/>
    <n v="0"/>
  </r>
  <r>
    <x v="0"/>
    <x v="0"/>
    <s v="PT/61"/>
    <x v="1"/>
    <x v="8"/>
    <x v="8"/>
    <n v="209314073"/>
    <n v="15"/>
    <n v="1315"/>
    <s v="EUR"/>
    <n v="15000"/>
    <s v="EUR"/>
    <s v="Bloqueados"/>
    <n v="21388.78"/>
    <n v="18962.8"/>
    <s v="Y30"/>
    <n v="23941.78"/>
    <n v="159.6"/>
    <s v="18.01.2025 14:13:00"/>
    <m/>
    <s v="ZPTSANTOS"/>
    <b v="1"/>
    <b v="0"/>
    <b v="0"/>
    <b v="1"/>
    <b v="0"/>
    <s v="Júlia  Santos"/>
    <n v="3541.25"/>
    <n v="10270.6"/>
    <n v="4137.38"/>
    <n v="3439.55"/>
    <n v="0"/>
    <m/>
    <s v="PT00"/>
    <n v="1"/>
    <m/>
    <n v="0"/>
    <n v="0"/>
  </r>
  <r>
    <x v="0"/>
    <x v="0"/>
    <s v="PT/62"/>
    <x v="2"/>
    <x v="9"/>
    <x v="9"/>
    <n v="209111817"/>
    <s v="216-2024"/>
    <n v="846.64"/>
    <s v="EUR"/>
    <n v="98000"/>
    <s v="EUR"/>
    <s v="Bloqueados"/>
    <n v="28672.7"/>
    <n v="94333.68"/>
    <s v="Y30"/>
    <n v="35767.800000000003"/>
    <n v="36.5"/>
    <s v="30.11.2024 13:19:07"/>
    <n v="2"/>
    <s v="ZPTALVESP"/>
    <b v="0"/>
    <b v="0"/>
    <b v="0"/>
    <b v="1"/>
    <b v="0"/>
    <s v="Patrícia  Alves"/>
    <n v="25650.21"/>
    <n v="2733.44"/>
    <n v="0"/>
    <n v="289.05"/>
    <n v="1"/>
    <m/>
    <s v="PT00"/>
    <n v="1"/>
    <m/>
    <n v="1969.15"/>
    <n v="0"/>
  </r>
  <r>
    <x v="0"/>
    <x v="0"/>
    <s v="PT/62"/>
    <x v="2"/>
    <x v="9"/>
    <x v="9"/>
    <n v="209224394"/>
    <s v="N.º232-2024"/>
    <n v="599.66999999999996"/>
    <s v="EUR"/>
    <n v="98000"/>
    <s v="EUR"/>
    <s v="Bloqueados"/>
    <n v="28672.7"/>
    <n v="94333.68"/>
    <s v="Y30"/>
    <n v="35767.800000000003"/>
    <n v="36.5"/>
    <s v="20.12.2024 18:20:41"/>
    <n v="2"/>
    <s v="ZPTALVESP"/>
    <b v="0"/>
    <b v="0"/>
    <b v="0"/>
    <b v="1"/>
    <b v="0"/>
    <s v="Patrícia  Alves"/>
    <n v="25650.21"/>
    <n v="2733.44"/>
    <n v="0"/>
    <n v="289.05"/>
    <n v="1"/>
    <m/>
    <s v="PT00"/>
    <n v="1"/>
    <m/>
    <n v="1969.15"/>
    <n v="0"/>
  </r>
  <r>
    <x v="0"/>
    <x v="0"/>
    <s v="PT/62"/>
    <x v="2"/>
    <x v="10"/>
    <x v="10"/>
    <n v="209291589"/>
    <n v="2025005"/>
    <n v="21.47"/>
    <s v="EUR"/>
    <n v="79000"/>
    <s v="EUR"/>
    <s v="Bloqueados"/>
    <n v="111372.89"/>
    <n v="31461.32"/>
    <s v="Y30"/>
    <n v="115881.29"/>
    <n v="146.69999999999999"/>
    <s v="18.01.2025 02:58:01"/>
    <n v="2"/>
    <m/>
    <b v="1"/>
    <b v="0"/>
    <b v="0"/>
    <b v="1"/>
    <b v="0"/>
    <m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130054"/>
    <n v="2024122"/>
    <n v="1533.47"/>
    <s v="EUR"/>
    <n v="79000"/>
    <s v="EUR"/>
    <s v="Bloqueados"/>
    <n v="111372.89"/>
    <n v="31461.32"/>
    <s v="Y30"/>
    <n v="115881.29"/>
    <n v="146.69999999999999"/>
    <s v="03.12.2024 18:11:51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199268"/>
    <n v="2024126"/>
    <n v="1495.63"/>
    <s v="EUR"/>
    <n v="79000"/>
    <s v="EUR"/>
    <s v="Bloqueados"/>
    <n v="111372.89"/>
    <n v="31461.32"/>
    <s v="Y30"/>
    <n v="115881.29"/>
    <n v="146.69999999999999"/>
    <s v="16.12.2024 13:26:34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312730"/>
    <n v="2025006"/>
    <n v="3629.34"/>
    <s v="EUR"/>
    <n v="79000"/>
    <s v="EUR"/>
    <s v="Bloqueados"/>
    <n v="111372.89"/>
    <n v="31461.32"/>
    <s v="Y30"/>
    <n v="115881.29"/>
    <n v="146.69999999999999"/>
    <s v="17.01.2025 17:29:04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1"/>
    <x v="11"/>
    <n v="209251397"/>
    <s v="06.01.2025"/>
    <n v="8.42"/>
    <s v="EUR"/>
    <n v="39000"/>
    <s v="EUR"/>
    <s v="Bloqueados"/>
    <n v="3255.58"/>
    <n v="10149.07"/>
    <s v="Y30"/>
    <n v="7171.17"/>
    <n v="18.399999999999999"/>
    <s v="18.01.2025 02:17:19"/>
    <n v="2"/>
    <m/>
    <b v="0"/>
    <b v="0"/>
    <b v="0"/>
    <b v="1"/>
    <b v="0"/>
    <m/>
    <n v="12013.1"/>
    <n v="-8212.8700000000008"/>
    <n v="-600"/>
    <n v="55.35"/>
    <n v="1"/>
    <m/>
    <s v="PT00"/>
    <n v="1"/>
    <m/>
    <n v="0"/>
    <n v="0"/>
  </r>
  <r>
    <x v="0"/>
    <x v="0"/>
    <s v="PT/62"/>
    <x v="2"/>
    <x v="11"/>
    <x v="11"/>
    <n v="209296537"/>
    <s v="15.01.2025"/>
    <n v="1526.72"/>
    <s v="EUR"/>
    <n v="39000"/>
    <s v="EUR"/>
    <s v="Bloqueados"/>
    <n v="3255.58"/>
    <n v="10149.07"/>
    <s v="Y30"/>
    <n v="7171.17"/>
    <n v="18.399999999999999"/>
    <s v="15.01.2025 10:07:12"/>
    <n v="2"/>
    <s v="ZPTSANTOS"/>
    <b v="0"/>
    <b v="0"/>
    <b v="0"/>
    <b v="1"/>
    <b v="0"/>
    <s v="Júlia  Santos"/>
    <n v="12013.1"/>
    <n v="-8212.8700000000008"/>
    <n v="-600"/>
    <n v="55.35"/>
    <n v="1"/>
    <m/>
    <s v="PT00"/>
    <n v="1"/>
    <m/>
    <n v="0"/>
    <n v="0"/>
  </r>
  <r>
    <x v="0"/>
    <x v="0"/>
    <s v="PT/62"/>
    <x v="2"/>
    <x v="11"/>
    <x v="11"/>
    <n v="209305424"/>
    <s v="16.01.2025"/>
    <n v="4613.13"/>
    <s v="EUR"/>
    <n v="39000"/>
    <s v="EUR"/>
    <s v="Bloqueados"/>
    <n v="3255.58"/>
    <n v="10149.07"/>
    <s v="Y30"/>
    <n v="7171.17"/>
    <n v="18.399999999999999"/>
    <s v="16.01.2025 13:13:53"/>
    <n v="2"/>
    <s v="ZPTSANTOS"/>
    <b v="0"/>
    <b v="0"/>
    <b v="0"/>
    <b v="1"/>
    <b v="0"/>
    <s v="Júlia  Santos"/>
    <n v="12013.1"/>
    <n v="-8212.8700000000008"/>
    <n v="-600"/>
    <n v="55.35"/>
    <n v="1"/>
    <m/>
    <s v="PT00"/>
    <n v="1"/>
    <m/>
    <n v="0"/>
    <n v="0"/>
  </r>
  <r>
    <x v="0"/>
    <x v="0"/>
    <s v="PT/62"/>
    <x v="2"/>
    <x v="12"/>
    <x v="12"/>
    <n v="209312861"/>
    <n v="44"/>
    <n v="1885.14"/>
    <s v="EUR"/>
    <n v="13000"/>
    <s v="EUR"/>
    <s v="Bloqueados"/>
    <n v="4058.13"/>
    <n v="1323.06"/>
    <s v="Y30"/>
    <n v="5334.79"/>
    <n v="41"/>
    <s v="17.01.2025 18:08:13"/>
    <n v="2"/>
    <s v="ZPTSANTOS"/>
    <b v="0"/>
    <b v="0"/>
    <b v="0"/>
    <b v="1"/>
    <b v="0"/>
    <s v="Júlia  Santos"/>
    <n v="4136.96"/>
    <n v="55.35"/>
    <n v="0"/>
    <n v="-134.18"/>
    <n v="1"/>
    <m/>
    <s v="PT00"/>
    <n v="1"/>
    <m/>
    <n v="1235.27"/>
    <n v="0"/>
  </r>
  <r>
    <x v="0"/>
    <x v="0"/>
    <s v="PT/63"/>
    <x v="3"/>
    <x v="13"/>
    <x v="13"/>
    <n v="209295893"/>
    <s v="MRL250108"/>
    <n v="156.81"/>
    <s v="EUR"/>
    <n v="111000"/>
    <s v="EUR"/>
    <s v="Bloqueados"/>
    <n v="205782.91"/>
    <n v="60752.68"/>
    <s v="Y30"/>
    <n v="243594.88"/>
    <n v="219.5"/>
    <s v="20.01.2025 06:21:37"/>
    <n v="2"/>
    <m/>
    <b v="1"/>
    <b v="0"/>
    <b v="0"/>
    <b v="1"/>
    <b v="0"/>
    <m/>
    <n v="5471.69"/>
    <n v="2368.2800000000002"/>
    <n v="7749.58"/>
    <n v="190193.36"/>
    <n v="1"/>
    <m/>
    <s v="PT00"/>
    <n v="1"/>
    <m/>
    <n v="10751.94"/>
    <n v="0"/>
  </r>
  <r>
    <x v="0"/>
    <x v="0"/>
    <s v="PT/63"/>
    <x v="3"/>
    <x v="13"/>
    <x v="13"/>
    <n v="209313158"/>
    <s v="MRL250116"/>
    <n v="22766.35"/>
    <s v="EUR"/>
    <n v="111000"/>
    <s v="EUR"/>
    <s v="Bloqueados"/>
    <n v="205782.91"/>
    <n v="60752.68"/>
    <s v="Y30"/>
    <n v="243594.88"/>
    <n v="219.5"/>
    <s v="17.01.2025 19:31:01"/>
    <n v="2"/>
    <s v="ZPTSANTOS"/>
    <b v="1"/>
    <b v="0"/>
    <b v="0"/>
    <b v="1"/>
    <b v="0"/>
    <s v="Júlia  Santos"/>
    <n v="5471.69"/>
    <n v="2368.2800000000002"/>
    <n v="7749.58"/>
    <n v="190193.36"/>
    <n v="1"/>
    <m/>
    <s v="PT00"/>
    <n v="1"/>
    <m/>
    <n v="10751.94"/>
    <n v="0"/>
  </r>
  <r>
    <x v="0"/>
    <x v="0"/>
    <s v="PT/63"/>
    <x v="3"/>
    <x v="14"/>
    <x v="14"/>
    <n v="209306470"/>
    <d v="2025-02-25T00:00:00"/>
    <n v="4693.74"/>
    <s v="EUR"/>
    <n v="33000"/>
    <s v="EUR"/>
    <s v="Bloqueados"/>
    <n v="11951.02"/>
    <n v="17680.63"/>
    <s v="Y30"/>
    <n v="23408.87"/>
    <n v="70.900000000000006"/>
    <s v="16.01.2025 15:48:12"/>
    <n v="2"/>
    <s v="ZPTSANTOS"/>
    <b v="0"/>
    <b v="0"/>
    <b v="0"/>
    <b v="1"/>
    <b v="0"/>
    <s v="Júlia  Santos"/>
    <n v="7589.45"/>
    <n v="381.16"/>
    <n v="0"/>
    <n v="3980.41"/>
    <n v="1"/>
    <m/>
    <s v="PT00"/>
    <n v="1"/>
    <m/>
    <n v="330.04"/>
    <n v="0"/>
  </r>
  <r>
    <x v="0"/>
    <x v="0"/>
    <s v="PT/63"/>
    <x v="3"/>
    <x v="15"/>
    <x v="15"/>
    <n v="209232008"/>
    <s v="27-12-2024"/>
    <n v="11.36"/>
    <s v="EUR"/>
    <n v="27000"/>
    <s v="EUR"/>
    <s v="Bloqueados"/>
    <n v="71080.5"/>
    <n v="33801.89"/>
    <s v="Y30"/>
    <n v="76202.12"/>
    <n v="282.2"/>
    <s v="18.01.2025 01:50:46"/>
    <n v="2"/>
    <m/>
    <b v="1"/>
    <b v="0"/>
    <b v="0"/>
    <b v="1"/>
    <b v="0"/>
    <m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5"/>
    <x v="15"/>
    <n v="209223899"/>
    <s v="20-12-2024  FMENDES"/>
    <n v="3457.84"/>
    <s v="EUR"/>
    <n v="27000"/>
    <s v="EUR"/>
    <s v="Bloqueados"/>
    <n v="71080.5"/>
    <n v="33801.89"/>
    <s v="Y30"/>
    <n v="76202.12"/>
    <n v="282.2"/>
    <s v="20.12.2024 16:55:09"/>
    <n v="2"/>
    <s v="ZPTALVESP"/>
    <b v="1"/>
    <b v="0"/>
    <b v="0"/>
    <b v="1"/>
    <b v="0"/>
    <s v="Patrícia  Alves"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5"/>
    <x v="15"/>
    <n v="209299033"/>
    <s v="15-01-2025"/>
    <n v="1961.32"/>
    <s v="EUR"/>
    <n v="27000"/>
    <s v="EUR"/>
    <s v="Bloqueados"/>
    <n v="71080.5"/>
    <n v="33801.89"/>
    <s v="Y30"/>
    <n v="76202.12"/>
    <n v="282.2"/>
    <s v="15.01.2025 13:14:16"/>
    <n v="2"/>
    <s v="ZPTSANTOS"/>
    <b v="1"/>
    <b v="0"/>
    <b v="0"/>
    <b v="1"/>
    <b v="0"/>
    <s v="Júlia  Santos"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6"/>
    <x v="16"/>
    <n v="209161375"/>
    <n v="9122024"/>
    <n v="309.85000000000002"/>
    <s v="EUR"/>
    <n v="133000"/>
    <s v="EUR"/>
    <s v="Bloqueados"/>
    <n v="420653.67"/>
    <n v="40421.26"/>
    <s v="Y30"/>
    <n v="447586.05"/>
    <n v="336.5"/>
    <s v="18.01.2025 01:00:37"/>
    <n v="2"/>
    <m/>
    <b v="1"/>
    <b v="0"/>
    <b v="0"/>
    <b v="1"/>
    <b v="0"/>
    <m/>
    <n v="6031.55"/>
    <n v="19448.03"/>
    <n v="13917.89"/>
    <n v="381256.2"/>
    <n v="1"/>
    <m/>
    <s v="PT00"/>
    <n v="1"/>
    <m/>
    <n v="0"/>
    <n v="0"/>
  </r>
  <r>
    <x v="0"/>
    <x v="0"/>
    <s v="PT/63"/>
    <x v="3"/>
    <x v="16"/>
    <x v="16"/>
    <n v="209317957"/>
    <s v="17/01/2025"/>
    <n v="27327.87"/>
    <s v="EUR"/>
    <n v="133000"/>
    <s v="EUR"/>
    <s v="Bloqueados"/>
    <n v="420653.67"/>
    <n v="40421.26"/>
    <s v="Y30"/>
    <n v="447586.05"/>
    <n v="336.5"/>
    <s v="20.01.2025 10:52:05"/>
    <n v="2"/>
    <s v="ZPTSANTOS"/>
    <b v="1"/>
    <b v="0"/>
    <b v="0"/>
    <b v="1"/>
    <b v="0"/>
    <s v="Júlia  Santos"/>
    <n v="6031.55"/>
    <n v="19448.03"/>
    <n v="13917.89"/>
    <n v="381256.2"/>
    <n v="1"/>
    <m/>
    <s v="PT00"/>
    <n v="1"/>
    <m/>
    <n v="0"/>
    <n v="0"/>
  </r>
  <r>
    <x v="0"/>
    <x v="0"/>
    <s v="PT/63"/>
    <x v="3"/>
    <x v="16"/>
    <x v="16"/>
    <n v="209266084"/>
    <n v="8012024"/>
    <n v="6947.1"/>
    <s v="EUR"/>
    <n v="133000"/>
    <s v="EUR"/>
    <s v="Bloqueados"/>
    <n v="420653.67"/>
    <n v="40421.26"/>
    <s v="Y30"/>
    <n v="447586.05"/>
    <n v="336.5"/>
    <s v="08.01.2025 19:18:19"/>
    <n v="2"/>
    <s v="ZPTSANTOS"/>
    <b v="1"/>
    <b v="0"/>
    <b v="0"/>
    <b v="1"/>
    <b v="0"/>
    <s v="Júlia  Santos"/>
    <n v="6031.55"/>
    <n v="19448.03"/>
    <n v="13917.89"/>
    <n v="381256.2"/>
    <n v="1"/>
    <m/>
    <s v="PT00"/>
    <n v="1"/>
    <m/>
    <n v="0"/>
    <n v="0"/>
  </r>
  <r>
    <x v="0"/>
    <x v="0"/>
    <s v="PT/63"/>
    <x v="3"/>
    <x v="17"/>
    <x v="17"/>
    <n v="209312866"/>
    <n v="2"/>
    <n v="5833.17"/>
    <s v="EUR"/>
    <n v="50000"/>
    <s v="EUR"/>
    <s v="Bloqueados"/>
    <n v="63767.97"/>
    <n v="5504.53"/>
    <s v="Y30"/>
    <n v="66552.600000000006"/>
    <n v="133.1"/>
    <s v="17.01.2025 18:09:44"/>
    <n v="2"/>
    <s v="ZPTSANTOS"/>
    <b v="1"/>
    <b v="0"/>
    <b v="0"/>
    <b v="1"/>
    <b v="0"/>
    <s v="Júlia  Santos"/>
    <n v="10328.82"/>
    <n v="11647.22"/>
    <n v="19421.82"/>
    <n v="22370.11"/>
    <n v="1"/>
    <m/>
    <s v="PT00"/>
    <n v="1"/>
    <m/>
    <n v="1186.58"/>
    <n v="0"/>
  </r>
  <r>
    <x v="0"/>
    <x v="0"/>
    <s v="PT/64"/>
    <x v="4"/>
    <x v="18"/>
    <x v="18"/>
    <n v="209222949"/>
    <s v="20-12-2024"/>
    <n v="242.61"/>
    <s v="EUR"/>
    <n v="16000"/>
    <s v="EUR"/>
    <s v="Bloqueados"/>
    <n v="11399.74"/>
    <n v="20.86"/>
    <s v="Y30"/>
    <n v="11420.6"/>
    <n v="71.400000000000006"/>
    <s v="20.12.2024 12:23:59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8"/>
    <x v="18"/>
    <n v="209250343"/>
    <d v="2025-06-01T00:00:00"/>
    <n v="119.81"/>
    <s v="EUR"/>
    <n v="16000"/>
    <s v="EUR"/>
    <s v="Bloqueados"/>
    <n v="11399.74"/>
    <n v="20.86"/>
    <s v="Y30"/>
    <n v="11420.6"/>
    <n v="71.400000000000006"/>
    <s v="06.01.2025 13:00:25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8"/>
    <x v="18"/>
    <n v="209305432"/>
    <s v="16-1-2025"/>
    <n v="2641.1"/>
    <s v="EUR"/>
    <n v="16000"/>
    <s v="EUR"/>
    <s v="Bloqueados"/>
    <n v="11399.74"/>
    <n v="20.86"/>
    <s v="Y30"/>
    <n v="11420.6"/>
    <n v="71.400000000000006"/>
    <s v="16.01.2025 13:14:45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9"/>
    <x v="19"/>
    <n v="209214831"/>
    <s v="LSD 18/12/2024"/>
    <n v="12.56"/>
    <s v="EUR"/>
    <n v="112000"/>
    <s v="EUR"/>
    <s v="Bloqueados"/>
    <n v="24584.55"/>
    <n v="75308.58"/>
    <s v="Y30"/>
    <n v="34094.78"/>
    <n v="30.4"/>
    <s v="18.01.2025 01:35:32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239954"/>
    <s v="VCD 02/01"/>
    <n v="42.67"/>
    <s v="EUR"/>
    <n v="112000"/>
    <s v="EUR"/>
    <s v="Bloqueados"/>
    <n v="24584.55"/>
    <n v="75308.58"/>
    <s v="Y30"/>
    <n v="34094.78"/>
    <n v="30.4"/>
    <s v="18.01.2025 02:04:16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14664"/>
    <s v="VCD 17/01"/>
    <n v="6337.08"/>
    <s v="EUR"/>
    <n v="112000"/>
    <s v="EUR"/>
    <s v="Bloqueados"/>
    <n v="24584.55"/>
    <n v="75308.58"/>
    <s v="Y30"/>
    <n v="34094.78"/>
    <n v="30.4"/>
    <s v="18.01.2025 23:46:35"/>
    <n v="2"/>
    <s v="ZPTSANTOS"/>
    <b v="0"/>
    <b v="0"/>
    <b v="0"/>
    <b v="1"/>
    <b v="0"/>
    <s v="Júlia  Santos"/>
    <n v="45715.1"/>
    <n v="341.47"/>
    <n v="-1838.99"/>
    <n v="-19633.03"/>
    <n v="1"/>
    <m/>
    <s v="PT01"/>
    <n v="1"/>
    <m/>
    <n v="1423.08"/>
    <n v="0"/>
  </r>
  <r>
    <x v="0"/>
    <x v="0"/>
    <s v="PT/64"/>
    <x v="4"/>
    <x v="19"/>
    <x v="19"/>
    <n v="209321171"/>
    <s v="BARCELOS 20/01/2025"/>
    <n v="405.85"/>
    <s v="EUR"/>
    <n v="112000"/>
    <s v="EUR"/>
    <s v="Bloqueados"/>
    <n v="24584.55"/>
    <n v="75308.58"/>
    <s v="Y30"/>
    <n v="34094.78"/>
    <n v="30.4"/>
    <s v="20.01.2025 15:58:22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05599"/>
    <s v="ALB 16/01"/>
    <n v="1807.6"/>
    <s v="EUR"/>
    <n v="112000"/>
    <s v="EUR"/>
    <s v="Bloqueados"/>
    <n v="24584.55"/>
    <n v="75308.58"/>
    <s v="Y30"/>
    <n v="34094.78"/>
    <n v="30.4"/>
    <s v="16.01.2025 13:36:00"/>
    <n v="2"/>
    <s v="ZPTSANTOS"/>
    <b v="0"/>
    <b v="0"/>
    <b v="0"/>
    <b v="1"/>
    <b v="0"/>
    <s v="Júlia  Santos"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13299"/>
    <s v="STOCK ALB 17/01"/>
    <n v="4905.8900000000003"/>
    <s v="EUR"/>
    <n v="112000"/>
    <s v="EUR"/>
    <s v="Bloqueados"/>
    <n v="24584.55"/>
    <n v="75308.58"/>
    <s v="Y30"/>
    <n v="34094.78"/>
    <n v="30.4"/>
    <s v="17.01.2025 20:57:51"/>
    <n v="2"/>
    <s v="ZPTSANTOS"/>
    <b v="0"/>
    <b v="0"/>
    <b v="0"/>
    <b v="1"/>
    <b v="0"/>
    <s v="Júlia  Santos"/>
    <n v="45715.1"/>
    <n v="341.47"/>
    <n v="-1838.99"/>
    <n v="-19633.03"/>
    <n v="1"/>
    <m/>
    <s v="PT00"/>
    <n v="1"/>
    <m/>
    <n v="1423.08"/>
    <n v="0"/>
  </r>
  <r>
    <x v="0"/>
    <x v="0"/>
    <s v="PT/64"/>
    <x v="4"/>
    <x v="20"/>
    <x v="20"/>
    <n v="209313142"/>
    <s v="P1217"/>
    <n v="11460.83"/>
    <s v="EUR"/>
    <n v="107000"/>
    <s v="EUR"/>
    <s v="Bloqueados"/>
    <n v="114888.91"/>
    <n v="75455.009999999995"/>
    <s v="Y30"/>
    <n v="131886.18"/>
    <n v="123.3"/>
    <s v="17.01.2025 19:24:44"/>
    <n v="2"/>
    <s v="ZPTSANTOS"/>
    <b v="1"/>
    <b v="0"/>
    <b v="0"/>
    <b v="1"/>
    <b v="0"/>
    <s v="Júlia  Santos"/>
    <n v="33710.36"/>
    <n v="37903.120000000003"/>
    <n v="28121.55"/>
    <n v="15153.88"/>
    <n v="2"/>
    <m/>
    <s v="PT01"/>
    <n v="1"/>
    <m/>
    <n v="230.52"/>
    <n v="0"/>
  </r>
  <r>
    <x v="0"/>
    <x v="0"/>
    <s v="PT/64"/>
    <x v="4"/>
    <x v="20"/>
    <x v="20"/>
    <n v="209199027"/>
    <s v="P1203"/>
    <n v="16.36"/>
    <s v="EUR"/>
    <n v="107000"/>
    <s v="EUR"/>
    <s v="Bloqueados"/>
    <n v="114888.91"/>
    <n v="75455.009999999995"/>
    <s v="Y30"/>
    <n v="131886.18"/>
    <n v="123.3"/>
    <s v="18.01.2025 01:25:05"/>
    <n v="2"/>
    <m/>
    <b v="1"/>
    <b v="0"/>
    <b v="0"/>
    <b v="1"/>
    <b v="0"/>
    <m/>
    <n v="33710.36"/>
    <n v="37903.120000000003"/>
    <n v="28121.55"/>
    <n v="15153.88"/>
    <n v="2"/>
    <m/>
    <s v="PT00"/>
    <n v="1"/>
    <m/>
    <n v="230.52"/>
    <n v="0"/>
  </r>
  <r>
    <x v="0"/>
    <x v="0"/>
    <s v="PT/64"/>
    <x v="4"/>
    <x v="20"/>
    <x v="20"/>
    <n v="209250530"/>
    <s v="P1210"/>
    <n v="22.11"/>
    <s v="EUR"/>
    <n v="107000"/>
    <s v="EUR"/>
    <s v="Bloqueados"/>
    <n v="114888.91"/>
    <n v="75455.009999999995"/>
    <s v="Y30"/>
    <n v="131886.18"/>
    <n v="123.3"/>
    <s v="18.01.2025 02:16:20"/>
    <n v="2"/>
    <m/>
    <b v="1"/>
    <b v="0"/>
    <b v="0"/>
    <b v="1"/>
    <b v="0"/>
    <m/>
    <n v="33710.36"/>
    <n v="37903.120000000003"/>
    <n v="28121.55"/>
    <n v="15153.88"/>
    <n v="2"/>
    <m/>
    <s v="PT01"/>
    <n v="1"/>
    <m/>
    <n v="230.52"/>
    <n v="0"/>
  </r>
  <r>
    <x v="0"/>
    <x v="0"/>
    <s v="PT/64"/>
    <x v="4"/>
    <x v="20"/>
    <x v="20"/>
    <n v="330045137"/>
    <m/>
    <n v="0"/>
    <s v="EUR"/>
    <n v="107000"/>
    <s v="EUR"/>
    <s v="Bloqueados"/>
    <n v="114888.91"/>
    <n v="75455.009999999995"/>
    <s v="Y30"/>
    <n v="131886.18"/>
    <n v="123.3"/>
    <s v="13.01.2021 07:58:49"/>
    <n v="2"/>
    <m/>
    <b v="0"/>
    <b v="0"/>
    <b v="0"/>
    <b v="0"/>
    <b v="0"/>
    <m/>
    <n v="33710.36"/>
    <n v="37903.120000000003"/>
    <n v="28121.55"/>
    <n v="15153.88"/>
    <n v="2"/>
    <m/>
    <m/>
    <m/>
    <m/>
    <n v="230.52"/>
    <n v="0"/>
  </r>
  <r>
    <x v="0"/>
    <x v="0"/>
    <s v="PT/64"/>
    <x v="4"/>
    <x v="21"/>
    <x v="21"/>
    <n v="209307503"/>
    <n v="1"/>
    <n v="8387.64"/>
    <s v="EUR"/>
    <n v="22000"/>
    <s v="EUR"/>
    <s v="Bloqueados"/>
    <n v="12444.49"/>
    <n v="26352.36"/>
    <s v="Y30"/>
    <n v="13634.33"/>
    <n v="62"/>
    <s v="16.01.2025 19:43:34"/>
    <n v="2"/>
    <s v="ZPTSANTOS"/>
    <b v="0"/>
    <b v="0"/>
    <b v="0"/>
    <b v="1"/>
    <b v="0"/>
    <s v="Júlia  Santos"/>
    <n v="13894.31"/>
    <n v="1021.04"/>
    <n v="-2224.38"/>
    <n v="-246.48"/>
    <n v="1"/>
    <m/>
    <s v="PT00"/>
    <n v="1"/>
    <m/>
    <n v="1058.94"/>
    <n v="0"/>
  </r>
  <r>
    <x v="0"/>
    <x v="0"/>
    <s v="PT/64"/>
    <x v="4"/>
    <x v="22"/>
    <x v="22"/>
    <n v="209095296"/>
    <n v="1"/>
    <n v="3601.74"/>
    <s v="EUR"/>
    <n v="34000"/>
    <s v="EUR"/>
    <s v="Bloqueados"/>
    <n v="43900.78"/>
    <n v="7743.72"/>
    <s v="Y30"/>
    <n v="45097.48"/>
    <n v="132.6"/>
    <s v="27.11.2024 17:18:04"/>
    <n v="2"/>
    <s v="ZPTSANTOS"/>
    <b v="1"/>
    <b v="0"/>
    <b v="0"/>
    <b v="0"/>
    <b v="0"/>
    <s v="Júlia  Santos"/>
    <n v="3519.26"/>
    <n v="25006.71"/>
    <n v="15734"/>
    <n v="-359.19"/>
    <n v="2"/>
    <m/>
    <s v="PT00"/>
    <n v="1"/>
    <m/>
    <n v="0"/>
    <n v="0"/>
  </r>
  <r>
    <x v="0"/>
    <x v="0"/>
    <s v="PT/64"/>
    <x v="4"/>
    <x v="22"/>
    <x v="22"/>
    <n v="209208898"/>
    <n v="1"/>
    <n v="4580.76"/>
    <s v="EUR"/>
    <n v="34000"/>
    <s v="EUR"/>
    <s v="Bloqueados"/>
    <n v="43900.78"/>
    <n v="7743.72"/>
    <s v="Y30"/>
    <n v="45097.48"/>
    <n v="132.6"/>
    <s v="17.12.2024 19:16:42"/>
    <n v="2"/>
    <s v="ZPTSANTOS"/>
    <b v="1"/>
    <b v="0"/>
    <b v="0"/>
    <b v="1"/>
    <b v="0"/>
    <s v="Júlia  Santos"/>
    <n v="3519.26"/>
    <n v="25006.71"/>
    <n v="15734"/>
    <n v="-359.19"/>
    <n v="2"/>
    <m/>
    <s v="PT00"/>
    <n v="1"/>
    <m/>
    <n v="0"/>
    <n v="0"/>
  </r>
  <r>
    <x v="0"/>
    <x v="0"/>
    <s v="PT/64"/>
    <x v="4"/>
    <x v="23"/>
    <x v="23"/>
    <n v="209234369"/>
    <n v="30122024"/>
    <n v="39.99"/>
    <s v="EUR"/>
    <n v="26000"/>
    <s v="EUR"/>
    <s v="Bloqueados"/>
    <n v="10328.15"/>
    <n v="19750.43"/>
    <s v="Y30"/>
    <n v="16046.13"/>
    <n v="61.7"/>
    <s v="18.01.2025 01:56:01"/>
    <m/>
    <m/>
    <b v="0"/>
    <b v="0"/>
    <b v="0"/>
    <b v="1"/>
    <b v="0"/>
    <m/>
    <n v="11533.33"/>
    <n v="-1051.1600000000001"/>
    <n v="-637.61"/>
    <n v="483.59"/>
    <n v="0"/>
    <m/>
    <s v="PT00"/>
    <n v="1"/>
    <m/>
    <n v="156.83000000000001"/>
    <n v="0"/>
  </r>
  <r>
    <x v="0"/>
    <x v="0"/>
    <s v="PT/64"/>
    <x v="4"/>
    <x v="23"/>
    <x v="23"/>
    <n v="209300292"/>
    <s v="EF 23"/>
    <n v="1835.75"/>
    <s v="EUR"/>
    <n v="26000"/>
    <s v="EUR"/>
    <s v="Bloqueados"/>
    <n v="10328.15"/>
    <n v="19750.43"/>
    <s v="Y30"/>
    <n v="16046.13"/>
    <n v="61.7"/>
    <s v="15.01.2025 15:53:48"/>
    <m/>
    <s v="ZPTSANTOS"/>
    <b v="0"/>
    <b v="0"/>
    <b v="0"/>
    <b v="1"/>
    <b v="0"/>
    <s v="Júlia  Santos"/>
    <n v="11533.33"/>
    <n v="-1051.1600000000001"/>
    <n v="-637.61"/>
    <n v="483.59"/>
    <n v="0"/>
    <m/>
    <s v="PT00"/>
    <n v="1"/>
    <m/>
    <n v="156.83000000000001"/>
    <n v="0"/>
  </r>
  <r>
    <x v="0"/>
    <x v="0"/>
    <s v="PT/64"/>
    <x v="4"/>
    <x v="24"/>
    <x v="24"/>
    <n v="209200524"/>
    <n v="244"/>
    <n v="836.89"/>
    <s v="EUR"/>
    <n v="15000"/>
    <s v="EUR"/>
    <s v="Bloqueados"/>
    <n v="11993.38"/>
    <n v="-292.2"/>
    <s v="Y30"/>
    <n v="11701.18"/>
    <n v="78"/>
    <s v="16.12.2024 15:45:27"/>
    <m/>
    <s v="ZPTSANTOS"/>
    <b v="1"/>
    <b v="0"/>
    <b v="0"/>
    <b v="1"/>
    <b v="0"/>
    <s v="Júlia  Santos"/>
    <n v="1795.18"/>
    <n v="3456.32"/>
    <n v="6731.02"/>
    <n v="10.86"/>
    <n v="0"/>
    <m/>
    <s v="PT00"/>
    <n v="1"/>
    <m/>
    <n v="0"/>
    <n v="0"/>
  </r>
  <r>
    <x v="0"/>
    <x v="0"/>
    <s v="PT/64"/>
    <x v="4"/>
    <x v="25"/>
    <x v="25"/>
    <n v="209130462"/>
    <s v="PAP2025"/>
    <n v="25.19"/>
    <s v="EUR"/>
    <n v="46000"/>
    <s v="EUR"/>
    <s v="Bloqueados"/>
    <n v="20274.23"/>
    <n v="-1875.95"/>
    <s v="Y30"/>
    <n v="17615.68"/>
    <n v="38.299999999999997"/>
    <s v="18.01.2025 00:54:01"/>
    <m/>
    <m/>
    <b v="0"/>
    <b v="0"/>
    <b v="0"/>
    <b v="1"/>
    <b v="0"/>
    <m/>
    <n v="20081.46"/>
    <n v="80.42"/>
    <n v="-22.95"/>
    <n v="135.30000000000001"/>
    <n v="0"/>
    <m/>
    <s v="PT00"/>
    <n v="1"/>
    <m/>
    <n v="0"/>
    <n v="0"/>
  </r>
  <r>
    <x v="0"/>
    <x v="0"/>
    <s v="PT/64"/>
    <x v="4"/>
    <x v="25"/>
    <x v="25"/>
    <n v="209221986"/>
    <s v="CM CELORICO CORTA RE"/>
    <n v="216.52"/>
    <s v="EUR"/>
    <n v="46000"/>
    <s v="EUR"/>
    <s v="Bloqueados"/>
    <n v="20274.23"/>
    <n v="-1875.95"/>
    <s v="Y30"/>
    <n v="17615.68"/>
    <n v="38.299999999999997"/>
    <s v="18.01.2025 01:40:04"/>
    <m/>
    <m/>
    <b v="0"/>
    <b v="0"/>
    <b v="0"/>
    <b v="1"/>
    <b v="0"/>
    <m/>
    <n v="20081.46"/>
    <n v="80.42"/>
    <n v="-22.95"/>
    <n v="135.30000000000001"/>
    <n v="0"/>
    <m/>
    <s v="PT00"/>
    <n v="1"/>
    <m/>
    <n v="0"/>
    <n v="0"/>
  </r>
  <r>
    <x v="0"/>
    <x v="0"/>
    <s v="PT/64"/>
    <x v="4"/>
    <x v="26"/>
    <x v="26"/>
    <n v="209126643"/>
    <n v="259"/>
    <n v="19.940000000000001"/>
    <s v="EUR"/>
    <n v="123000"/>
    <s v="EUR"/>
    <s v="Bloqueados"/>
    <n v="42330.28"/>
    <n v="45818.48"/>
    <s v="Y30"/>
    <n v="53411.6"/>
    <n v="43.4"/>
    <s v="18.01.2025 00:53:05"/>
    <m/>
    <m/>
    <b v="0"/>
    <b v="0"/>
    <b v="0"/>
    <b v="1"/>
    <b v="0"/>
    <m/>
    <n v="17370.400000000001"/>
    <n v="29591.46"/>
    <n v="22761.02"/>
    <n v="-27392.6"/>
    <n v="0"/>
    <m/>
    <s v="PT00"/>
    <n v="1"/>
    <m/>
    <n v="7412.35"/>
    <n v="0"/>
  </r>
  <r>
    <x v="0"/>
    <x v="0"/>
    <s v="PT/64"/>
    <x v="4"/>
    <x v="27"/>
    <x v="27"/>
    <n v="209186303"/>
    <s v="052/2024"/>
    <n v="1571.48"/>
    <s v="EUR"/>
    <n v="15000"/>
    <s v="EUR"/>
    <s v="Bloqueados"/>
    <n v="3836.7"/>
    <n v="1084.28"/>
    <s v="Y30"/>
    <n v="4623.84"/>
    <n v="30.8"/>
    <s v="13.12.2024 10:33:00"/>
    <n v="2"/>
    <s v="ZPTSANTOS"/>
    <b v="0"/>
    <b v="0"/>
    <b v="0"/>
    <b v="1"/>
    <b v="0"/>
    <s v="Júlia  Santos"/>
    <n v="1289.04"/>
    <n v="1778.99"/>
    <n v="-76.099999999999994"/>
    <n v="844.77"/>
    <n v="0"/>
    <m/>
    <s v="PT00"/>
    <n v="1"/>
    <m/>
    <n v="0"/>
    <n v="0"/>
  </r>
  <r>
    <x v="0"/>
    <x v="0"/>
    <s v="PT/64"/>
    <x v="4"/>
    <x v="27"/>
    <x v="27"/>
    <n v="209243473"/>
    <s v="001/2025"/>
    <n v="938.58"/>
    <s v="EUR"/>
    <n v="15000"/>
    <s v="EUR"/>
    <s v="Bloqueados"/>
    <n v="3836.7"/>
    <n v="1084.28"/>
    <s v="Y30"/>
    <n v="4623.84"/>
    <n v="30.8"/>
    <s v="03.01.2025 11:11:31"/>
    <n v="2"/>
    <s v="ZPTSANTOS"/>
    <b v="0"/>
    <b v="0"/>
    <b v="0"/>
    <b v="1"/>
    <b v="0"/>
    <s v="Júlia  Santos"/>
    <n v="1289.04"/>
    <n v="1778.99"/>
    <n v="-76.099999999999994"/>
    <n v="844.77"/>
    <n v="0"/>
    <m/>
    <s v="PT00"/>
    <n v="1"/>
    <m/>
    <n v="0"/>
    <n v="0"/>
  </r>
  <r>
    <x v="0"/>
    <x v="0"/>
    <s v="PT/65"/>
    <x v="5"/>
    <x v="28"/>
    <x v="28"/>
    <n v="209216925"/>
    <n v="19122024"/>
    <n v="3.79"/>
    <s v="EUR"/>
    <n v="31000"/>
    <s v="EUR"/>
    <s v="Bloqueados"/>
    <n v="13235.5"/>
    <n v="16602.54"/>
    <s v="Y30"/>
    <n v="15509.22"/>
    <n v="50"/>
    <s v="18.01.2025 01:36:45"/>
    <n v="2"/>
    <m/>
    <b v="0"/>
    <b v="0"/>
    <b v="0"/>
    <b v="1"/>
    <b v="0"/>
    <m/>
    <n v="1237.8"/>
    <n v="6591.25"/>
    <n v="4954.3100000000004"/>
    <n v="452.14"/>
    <n v="1"/>
    <m/>
    <s v="PT00"/>
    <n v="1"/>
    <m/>
    <n v="1771.15"/>
    <n v="0"/>
  </r>
  <r>
    <x v="0"/>
    <x v="0"/>
    <s v="PT/65"/>
    <x v="5"/>
    <x v="28"/>
    <x v="28"/>
    <n v="209127612"/>
    <n v="3122024"/>
    <n v="1437.21"/>
    <s v="EUR"/>
    <n v="31000"/>
    <s v="EUR"/>
    <s v="Bloqueados"/>
    <n v="13235.5"/>
    <n v="16602.54"/>
    <s v="Y30"/>
    <n v="15509.22"/>
    <n v="50"/>
    <s v="03.12.2024 13:32:51"/>
    <n v="2"/>
    <s v="ZPTSANTOS"/>
    <b v="0"/>
    <b v="0"/>
    <b v="0"/>
    <b v="1"/>
    <b v="0"/>
    <s v="Júlia  Santos"/>
    <n v="1237.8"/>
    <n v="6591.25"/>
    <n v="4954.3100000000004"/>
    <n v="452.14"/>
    <n v="1"/>
    <m/>
    <s v="PT00"/>
    <n v="1"/>
    <m/>
    <n v="1771.15"/>
    <n v="0"/>
  </r>
  <r>
    <x v="0"/>
    <x v="0"/>
    <s v="PT/65"/>
    <x v="5"/>
    <x v="29"/>
    <x v="29"/>
    <n v="209291526"/>
    <s v="HELDER"/>
    <n v="27.04"/>
    <s v="EUR"/>
    <n v="8000"/>
    <s v="EUR"/>
    <s v="Bloqueados"/>
    <n v="3756.78"/>
    <n v="333.25"/>
    <s v="Y30"/>
    <n v="3807.15"/>
    <n v="47.6"/>
    <s v="18.01.2025 02:57:50"/>
    <n v="2"/>
    <m/>
    <b v="0"/>
    <b v="0"/>
    <b v="0"/>
    <b v="1"/>
    <b v="0"/>
    <m/>
    <n v="1504.21"/>
    <n v="1510.96"/>
    <n v="579.6"/>
    <n v="162.01"/>
    <n v="1"/>
    <m/>
    <s v="PT00"/>
    <n v="1"/>
    <m/>
    <n v="116.72"/>
    <n v="0"/>
  </r>
  <r>
    <x v="0"/>
    <x v="0"/>
    <s v="PT/65"/>
    <x v="5"/>
    <x v="29"/>
    <x v="29"/>
    <n v="209109838"/>
    <n v="291124"/>
    <n v="1434.74"/>
    <s v="EUR"/>
    <n v="8000"/>
    <s v="EUR"/>
    <s v="Bloqueados"/>
    <n v="3756.78"/>
    <n v="333.25"/>
    <s v="Y30"/>
    <n v="3807.15"/>
    <n v="47.6"/>
    <s v="30.11.2024 02:11:03"/>
    <n v="2"/>
    <s v="ZPTALVESP"/>
    <b v="0"/>
    <b v="0"/>
    <b v="0"/>
    <b v="1"/>
    <b v="0"/>
    <s v="Patrícia  Alves"/>
    <n v="1504.21"/>
    <n v="1510.96"/>
    <n v="579.6"/>
    <n v="162.01"/>
    <n v="1"/>
    <m/>
    <s v="PT00"/>
    <n v="1"/>
    <m/>
    <n v="116.72"/>
    <n v="0"/>
  </r>
  <r>
    <x v="0"/>
    <x v="0"/>
    <s v="PT/65"/>
    <x v="5"/>
    <x v="30"/>
    <x v="30"/>
    <n v="209312517"/>
    <s v="17.01.2024"/>
    <n v="623.58000000000004"/>
    <s v="EUR"/>
    <n v="23000"/>
    <s v="EUR"/>
    <s v="Bloqueados"/>
    <n v="14748.95"/>
    <n v="17589.63"/>
    <s v="Y30"/>
    <n v="17383.38"/>
    <n v="75.599999999999994"/>
    <s v="17.01.2025 17:02:43"/>
    <n v="2"/>
    <m/>
    <b v="0"/>
    <b v="0"/>
    <b v="0"/>
    <b v="1"/>
    <b v="0"/>
    <m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156668"/>
    <s v="09.12.2024"/>
    <n v="1069.24"/>
    <s v="EUR"/>
    <n v="23000"/>
    <s v="EUR"/>
    <s v="Bloqueados"/>
    <n v="14748.95"/>
    <n v="17589.63"/>
    <s v="Y30"/>
    <n v="17383.38"/>
    <n v="75.599999999999994"/>
    <s v="09.12.2024 10:51:17"/>
    <n v="2"/>
    <s v="ZPTALVESP"/>
    <b v="0"/>
    <b v="0"/>
    <b v="0"/>
    <b v="1"/>
    <b v="0"/>
    <s v="Patrícia  Alves"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238474"/>
    <s v="02.01.2025"/>
    <n v="925.39"/>
    <s v="EUR"/>
    <n v="23000"/>
    <s v="EUR"/>
    <s v="Bloqueados"/>
    <n v="14748.95"/>
    <n v="17589.63"/>
    <s v="Y30"/>
    <n v="17383.38"/>
    <n v="75.599999999999994"/>
    <s v="08.01.2025 02:22:36"/>
    <n v="2"/>
    <s v="ZPTSANTOS"/>
    <b v="0"/>
    <b v="0"/>
    <b v="0"/>
    <b v="1"/>
    <b v="0"/>
    <s v="Júlia  Santos"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303886"/>
    <s v="16.01.2024"/>
    <n v="860.75"/>
    <s v="EUR"/>
    <n v="23000"/>
    <s v="EUR"/>
    <s v="Bloqueados"/>
    <n v="14748.95"/>
    <n v="17589.63"/>
    <s v="Y30"/>
    <n v="17383.38"/>
    <n v="75.599999999999994"/>
    <s v="16.01.2025 11:25:15"/>
    <n v="2"/>
    <s v="ZPTSANTOS"/>
    <b v="0"/>
    <b v="0"/>
    <b v="0"/>
    <b v="1"/>
    <b v="0"/>
    <s v="Júlia  Santos"/>
    <n v="5545.22"/>
    <n v="3295.46"/>
    <n v="8966.6"/>
    <n v="-3058.33"/>
    <n v="1"/>
    <m/>
    <s v="PT00"/>
    <n v="1"/>
    <m/>
    <n v="1585.53"/>
    <n v="0"/>
  </r>
  <r>
    <x v="0"/>
    <x v="0"/>
    <s v="PT/65"/>
    <x v="5"/>
    <x v="31"/>
    <x v="31"/>
    <n v="209232672"/>
    <s v="2024-066"/>
    <n v="1277.55"/>
    <s v="EUR"/>
    <n v="6000"/>
    <s v="EUR"/>
    <s v="Bloqueados"/>
    <n v="16636.599999999999"/>
    <n v="5715.12"/>
    <s v="Y30"/>
    <n v="20361.45"/>
    <n v="339.4"/>
    <s v="27.12.2024 18:32:26"/>
    <n v="2"/>
    <s v="ZPTALVESP"/>
    <b v="1"/>
    <b v="0"/>
    <b v="0"/>
    <b v="1"/>
    <b v="0"/>
    <s v="Patrícia  Alve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255002"/>
    <s v="2025-01"/>
    <n v="620.27"/>
    <s v="EUR"/>
    <n v="6000"/>
    <s v="EUR"/>
    <s v="Bloqueados"/>
    <n v="16636.599999999999"/>
    <n v="5715.12"/>
    <s v="Y30"/>
    <n v="20361.45"/>
    <n v="339.4"/>
    <s v="07.01.2025 11:13:16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293951"/>
    <s v="2025-03"/>
    <n v="1519.57"/>
    <s v="EUR"/>
    <n v="6000"/>
    <s v="EUR"/>
    <s v="Bloqueados"/>
    <n v="16636.599999999999"/>
    <n v="5715.12"/>
    <s v="Y30"/>
    <n v="20361.45"/>
    <n v="339.4"/>
    <s v="14.01.2025 18:51:25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311923"/>
    <s v="2025-04"/>
    <n v="3676.32"/>
    <s v="EUR"/>
    <n v="6000"/>
    <s v="EUR"/>
    <s v="Bloqueados"/>
    <n v="16636.599999999999"/>
    <n v="5715.12"/>
    <s v="Y30"/>
    <n v="20361.45"/>
    <n v="339.4"/>
    <s v="17.01.2025 15:38:26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2"/>
    <x v="32"/>
    <n v="209236060"/>
    <n v="3261"/>
    <n v="1400.39"/>
    <s v="EUR"/>
    <n v="250000"/>
    <s v="EUR"/>
    <s v="Bloqueados"/>
    <n v="190526.65"/>
    <n v="59294.19"/>
    <s v="Y30"/>
    <n v="198606.52"/>
    <n v="79.400000000000006"/>
    <s v="13.01.2025 03:09:16"/>
    <n v="2"/>
    <s v="ZPTSANTOS"/>
    <b v="0"/>
    <b v="0"/>
    <b v="0"/>
    <b v="1"/>
    <b v="0"/>
    <s v="Júlia  Santos"/>
    <n v="37451.660000000003"/>
    <n v="75340.75"/>
    <n v="58527.75"/>
    <n v="19206.490000000002"/>
    <n v="1"/>
    <m/>
    <s v="PT00"/>
    <n v="1"/>
    <m/>
    <n v="50.91"/>
    <n v="0"/>
  </r>
  <r>
    <x v="0"/>
    <x v="0"/>
    <s v="PT/65"/>
    <x v="5"/>
    <x v="32"/>
    <x v="32"/>
    <n v="209301117"/>
    <n v="3267"/>
    <n v="6395.98"/>
    <s v="EUR"/>
    <n v="250000"/>
    <s v="EUR"/>
    <s v="Bloqueados"/>
    <n v="190526.65"/>
    <n v="59294.19"/>
    <s v="Y30"/>
    <n v="198606.52"/>
    <n v="79.400000000000006"/>
    <s v="15.01.2025 18:59:10"/>
    <n v="2"/>
    <s v="ZPTSANTOS"/>
    <b v="0"/>
    <b v="0"/>
    <b v="0"/>
    <b v="1"/>
    <b v="0"/>
    <s v="Júlia  Santos"/>
    <n v="37451.660000000003"/>
    <n v="75340.75"/>
    <n v="58527.75"/>
    <n v="19206.490000000002"/>
    <n v="1"/>
    <m/>
    <s v="PT00"/>
    <n v="1"/>
    <m/>
    <n v="50.91"/>
    <n v="0"/>
  </r>
  <r>
    <x v="0"/>
    <x v="0"/>
    <s v="PT/66"/>
    <x v="6"/>
    <x v="33"/>
    <x v="33"/>
    <n v="209110197"/>
    <n v="1706"/>
    <n v="1133.75"/>
    <s v="EUR"/>
    <n v="22000"/>
    <s v="EUR"/>
    <s v="Bloqueados"/>
    <n v="12047.78"/>
    <n v="8501.16"/>
    <s v="Y30"/>
    <n v="15738.6"/>
    <n v="71.5"/>
    <s v="18.01.2025 00:49:04"/>
    <n v="2"/>
    <m/>
    <b v="0"/>
    <b v="0"/>
    <b v="0"/>
    <b v="1"/>
    <b v="0"/>
    <m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209233108"/>
    <n v="1716"/>
    <n v="1135.21"/>
    <s v="EUR"/>
    <n v="22000"/>
    <s v="EUR"/>
    <s v="Bloqueados"/>
    <n v="12047.78"/>
    <n v="8501.16"/>
    <s v="Y30"/>
    <n v="15738.6"/>
    <n v="71.5"/>
    <s v="18.01.2025 01:54:03"/>
    <n v="2"/>
    <m/>
    <b v="0"/>
    <b v="0"/>
    <b v="0"/>
    <b v="1"/>
    <b v="0"/>
    <m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330044969"/>
    <m/>
    <n v="58.62"/>
    <s v="EUR"/>
    <n v="22000"/>
    <s v="EUR"/>
    <s v="Bloqueados"/>
    <n v="12047.78"/>
    <n v="8501.16"/>
    <s v="Y30"/>
    <n v="15738.6"/>
    <n v="71.5"/>
    <s v="13.01.2021 07:15:09"/>
    <n v="2"/>
    <m/>
    <b v="0"/>
    <b v="0"/>
    <b v="0"/>
    <b v="0"/>
    <b v="0"/>
    <m/>
    <n v="9387.9699999999993"/>
    <n v="2671.29"/>
    <n v="0"/>
    <n v="-11.48"/>
    <n v="1"/>
    <m/>
    <m/>
    <m/>
    <m/>
    <n v="1866.57"/>
    <n v="0"/>
  </r>
  <r>
    <x v="0"/>
    <x v="0"/>
    <s v="PT/66"/>
    <x v="6"/>
    <x v="33"/>
    <x v="33"/>
    <n v="209299176"/>
    <n v="1720"/>
    <n v="1242.79"/>
    <s v="EUR"/>
    <n v="22000"/>
    <s v="EUR"/>
    <s v="Bloqueados"/>
    <n v="12047.78"/>
    <n v="8501.16"/>
    <s v="Y30"/>
    <n v="15738.6"/>
    <n v="71.5"/>
    <s v="15.01.2025 13:24:15"/>
    <n v="2"/>
    <s v="ZPTSANTOS"/>
    <b v="0"/>
    <b v="0"/>
    <b v="0"/>
    <b v="1"/>
    <b v="0"/>
    <s v="Júlia  Santos"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209307509"/>
    <n v="1721"/>
    <n v="3290.52"/>
    <s v="EUR"/>
    <n v="22000"/>
    <s v="EUR"/>
    <s v="Bloqueados"/>
    <n v="12047.78"/>
    <n v="8501.16"/>
    <s v="Y30"/>
    <n v="15738.6"/>
    <n v="71.5"/>
    <s v="16.01.2025 19:46:49"/>
    <n v="2"/>
    <s v="ZPTSANTOS"/>
    <b v="0"/>
    <b v="0"/>
    <b v="0"/>
    <b v="1"/>
    <b v="0"/>
    <s v="Júlia  Santos"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4"/>
    <x v="34"/>
    <n v="209223993"/>
    <n v="2012"/>
    <n v="2601.92"/>
    <s v="EUR"/>
    <n v="16000"/>
    <s v="EUR"/>
    <s v="Bloqueados"/>
    <n v="30078.75"/>
    <n v="6946.38"/>
    <s v="Y30"/>
    <n v="30612.13"/>
    <n v="191.3"/>
    <s v="20.12.2024 17:12:10"/>
    <n v="2"/>
    <s v="ZPTALVESP"/>
    <b v="1"/>
    <b v="0"/>
    <b v="0"/>
    <b v="0"/>
    <b v="0"/>
    <s v="Patrícia  Alves"/>
    <n v="18250.79"/>
    <n v="19007.919999999998"/>
    <n v="-1317.18"/>
    <n v="-5862.78"/>
    <n v="1"/>
    <m/>
    <s v="PT00"/>
    <n v="1"/>
    <m/>
    <n v="162.24"/>
    <n v="0"/>
  </r>
  <r>
    <x v="0"/>
    <x v="0"/>
    <s v="PT/66"/>
    <x v="6"/>
    <x v="35"/>
    <x v="35"/>
    <n v="209313208"/>
    <n v="25011701"/>
    <n v="2392.09"/>
    <s v="EUR"/>
    <n v="61000"/>
    <s v="EUR"/>
    <s v="Bloqueados"/>
    <n v="27169.87"/>
    <n v="37542.910000000003"/>
    <s v="Y30"/>
    <n v="31423.57"/>
    <n v="51.5"/>
    <s v="17.01.2025 19:55:22"/>
    <n v="2"/>
    <s v="ZPTSANTOS"/>
    <b v="0"/>
    <b v="0"/>
    <b v="0"/>
    <b v="1"/>
    <b v="0"/>
    <s v="Júlia  Santos"/>
    <n v="7557.66"/>
    <n v="7882.65"/>
    <n v="11592.35"/>
    <n v="137.21"/>
    <n v="1"/>
    <m/>
    <s v="PT00"/>
    <n v="1"/>
    <m/>
    <n v="0"/>
    <n v="0"/>
  </r>
  <r>
    <x v="0"/>
    <x v="0"/>
    <s v="PT/66"/>
    <x v="6"/>
    <x v="36"/>
    <x v="36"/>
    <n v="209233141"/>
    <n v="26122024"/>
    <n v="12.08"/>
    <s v="EUR"/>
    <n v="71000"/>
    <s v="EUR"/>
    <s v="Bloqueados"/>
    <n v="15341.59"/>
    <n v="3514.6"/>
    <s v="Y30"/>
    <n v="17290.259999999998"/>
    <n v="24.4"/>
    <s v="18.01.2025 01:54:14"/>
    <n v="2"/>
    <m/>
    <b v="0"/>
    <b v="0"/>
    <b v="0"/>
    <b v="1"/>
    <b v="0"/>
    <m/>
    <n v="11500.81"/>
    <n v="123.52"/>
    <n v="0"/>
    <n v="3717.26"/>
    <n v="1"/>
    <m/>
    <s v="PT00"/>
    <n v="1"/>
    <m/>
    <n v="0"/>
    <n v="0"/>
  </r>
  <r>
    <x v="0"/>
    <x v="0"/>
    <s v="PT/66"/>
    <x v="6"/>
    <x v="36"/>
    <x v="36"/>
    <n v="209307554"/>
    <n v="14012025"/>
    <n v="2736.66"/>
    <s v="EUR"/>
    <n v="71000"/>
    <s v="EUR"/>
    <s v="Bloqueados"/>
    <n v="15341.59"/>
    <n v="3514.6"/>
    <s v="Y30"/>
    <n v="17290.259999999998"/>
    <n v="24.4"/>
    <s v="16.01.2025 20:14:16"/>
    <n v="2"/>
    <s v="ZPTSANTOS"/>
    <b v="0"/>
    <b v="0"/>
    <b v="0"/>
    <b v="1"/>
    <b v="0"/>
    <s v="Júlia  Santos"/>
    <n v="11500.81"/>
    <n v="123.52"/>
    <n v="0"/>
    <n v="3717.26"/>
    <n v="1"/>
    <m/>
    <s v="PT00"/>
    <n v="1"/>
    <m/>
    <n v="0"/>
    <n v="0"/>
  </r>
  <r>
    <x v="0"/>
    <x v="0"/>
    <s v="PT/66"/>
    <x v="6"/>
    <x v="37"/>
    <x v="37"/>
    <n v="209181174"/>
    <s v="12.12.2024"/>
    <n v="1168.19"/>
    <s v="EUR"/>
    <n v="107000"/>
    <s v="EUR"/>
    <s v="Bloqueados"/>
    <n v="86174.63"/>
    <n v="11449.3"/>
    <s v="Y30"/>
    <n v="94956.33"/>
    <n v="88.7"/>
    <s v="18.01.2025 01:08:28"/>
    <n v="2"/>
    <m/>
    <b v="0"/>
    <b v="0"/>
    <b v="0"/>
    <b v="1"/>
    <b v="0"/>
    <m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234478"/>
    <s v="30-12-24"/>
    <n v="2329.4299999999998"/>
    <s v="EUR"/>
    <n v="107000"/>
    <s v="EUR"/>
    <s v="Bloqueados"/>
    <n v="86174.63"/>
    <n v="11449.3"/>
    <s v="Y30"/>
    <n v="94956.33"/>
    <n v="88.7"/>
    <s v="18.01.2025 01:56:31"/>
    <n v="2"/>
    <m/>
    <b v="0"/>
    <b v="0"/>
    <b v="0"/>
    <b v="1"/>
    <b v="0"/>
    <m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107694"/>
    <s v="29.11.2024"/>
    <n v="2197.64"/>
    <s v="EUR"/>
    <n v="107000"/>
    <s v="EUR"/>
    <s v="Bloqueados"/>
    <n v="86174.63"/>
    <n v="11449.3"/>
    <s v="Y30"/>
    <n v="94956.33"/>
    <n v="88.7"/>
    <s v="02.12.2024 03:12:58"/>
    <n v="2"/>
    <s v="ZPTALVESP"/>
    <b v="0"/>
    <b v="0"/>
    <b v="0"/>
    <b v="1"/>
    <b v="0"/>
    <s v="Patrícia  Alves"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119775"/>
    <s v="02.12.2024"/>
    <n v="5195.7"/>
    <s v="EUR"/>
    <n v="107000"/>
    <s v="EUR"/>
    <s v="Bloqueados"/>
    <n v="86174.63"/>
    <n v="11449.3"/>
    <s v="Y30"/>
    <n v="94956.33"/>
    <n v="88.7"/>
    <s v="02.12.2024 12:57:04"/>
    <n v="2"/>
    <s v="ZPTALVESP"/>
    <b v="0"/>
    <b v="0"/>
    <b v="0"/>
    <b v="1"/>
    <b v="0"/>
    <s v="Patrícia  Alves"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8"/>
    <x v="38"/>
    <n v="209317487"/>
    <d v="2025-02-25T00:00:00"/>
    <n v="2189.5700000000002"/>
    <s v="EUR"/>
    <n v="25000"/>
    <s v="EUR"/>
    <s v="Bloqueados"/>
    <n v="3243.58"/>
    <n v="3425.68"/>
    <s v="Y30"/>
    <n v="4927.97"/>
    <n v="19.7"/>
    <s v="20.01.2025 10:09:39"/>
    <n v="2"/>
    <s v="ZPTSANTOS"/>
    <b v="0"/>
    <b v="0"/>
    <b v="0"/>
    <b v="1"/>
    <b v="0"/>
    <s v="Júlia  Santos"/>
    <n v="3146.61"/>
    <n v="10.87"/>
    <n v="0"/>
    <n v="86.1"/>
    <n v="2"/>
    <m/>
    <s v="PT01"/>
    <n v="1"/>
    <m/>
    <n v="0"/>
    <n v="0"/>
  </r>
  <r>
    <x v="0"/>
    <x v="0"/>
    <s v="PT/66"/>
    <x v="6"/>
    <x v="39"/>
    <x v="39"/>
    <n v="209190097"/>
    <d v="2024-12-13T00:00:00"/>
    <n v="632.58000000000004"/>
    <s v="EUR"/>
    <n v="11000"/>
    <s v="EUR"/>
    <s v="Bloqueados"/>
    <n v="9708.8700000000008"/>
    <n v="7246.99"/>
    <s v="Y30"/>
    <n v="14642.37"/>
    <n v="133.1"/>
    <s v="13.12.2024 17:45:20"/>
    <n v="2"/>
    <s v="ZPTSANTOS"/>
    <b v="1"/>
    <b v="0"/>
    <b v="0"/>
    <b v="1"/>
    <b v="0"/>
    <s v="Júlia  Santos"/>
    <n v="6151.4"/>
    <n v="337.54"/>
    <n v="3133.83"/>
    <n v="86.1"/>
    <n v="1"/>
    <m/>
    <s v="PT00"/>
    <n v="1"/>
    <m/>
    <n v="0"/>
    <n v="0"/>
  </r>
  <r>
    <x v="0"/>
    <x v="0"/>
    <s v="PT/66"/>
    <x v="6"/>
    <x v="40"/>
    <x v="40"/>
    <n v="209261476"/>
    <s v="2025/01"/>
    <n v="1230.3499999999999"/>
    <s v="EUR"/>
    <n v="20000"/>
    <s v="EUR"/>
    <s v="Bloqueados"/>
    <n v="2662.18"/>
    <n v="10630.3"/>
    <s v="Y30"/>
    <n v="10040.23"/>
    <n v="50.2"/>
    <s v="08.01.2025 10:57:55"/>
    <n v="2"/>
    <s v="ZPTSANTOS"/>
    <b v="0"/>
    <b v="0"/>
    <b v="0"/>
    <b v="1"/>
    <b v="0"/>
    <s v="Júlia  Santos"/>
    <n v="2589.83"/>
    <n v="16.02"/>
    <n v="-78.97"/>
    <n v="135.30000000000001"/>
    <n v="0"/>
    <m/>
    <s v="PT00"/>
    <n v="1"/>
    <m/>
    <n v="594.97"/>
    <n v="0"/>
  </r>
  <r>
    <x v="0"/>
    <x v="0"/>
    <s v="PT/66"/>
    <x v="6"/>
    <x v="40"/>
    <x v="40"/>
    <n v="209312227"/>
    <s v="2025/02"/>
    <n v="1098.56"/>
    <s v="EUR"/>
    <n v="20000"/>
    <s v="EUR"/>
    <s v="Bloqueados"/>
    <n v="2662.18"/>
    <n v="10630.3"/>
    <s v="Y30"/>
    <n v="10040.23"/>
    <n v="50.2"/>
    <s v="17.01.2025 16:18:15"/>
    <n v="2"/>
    <s v="ZPTSANTOS"/>
    <b v="0"/>
    <b v="0"/>
    <b v="0"/>
    <b v="1"/>
    <b v="0"/>
    <s v="Júlia  Santos"/>
    <n v="2589.83"/>
    <n v="16.02"/>
    <n v="-78.97"/>
    <n v="135.30000000000001"/>
    <n v="0"/>
    <m/>
    <s v="PT00"/>
    <n v="1"/>
    <m/>
    <n v="594.97"/>
    <n v="0"/>
  </r>
  <r>
    <x v="0"/>
    <x v="0"/>
    <s v="PT/66"/>
    <x v="6"/>
    <x v="41"/>
    <x v="41"/>
    <n v="209305722"/>
    <d v="2025-02-25T00:00:00"/>
    <n v="2140.9499999999998"/>
    <s v="EUR"/>
    <n v="25000"/>
    <s v="EUR"/>
    <s v="Bloqueados"/>
    <n v="36861.620000000003"/>
    <n v="13962.01"/>
    <s v="Y30"/>
    <n v="39305.08"/>
    <n v="157.19999999999999"/>
    <s v="16.01.2025 13:57:01"/>
    <m/>
    <s v="ZPTSANTOS"/>
    <b v="1"/>
    <b v="0"/>
    <b v="0"/>
    <b v="1"/>
    <b v="0"/>
    <s v="Júlia  Santos"/>
    <n v="8685.7999999999993"/>
    <n v="461.09"/>
    <n v="8580.9599999999991"/>
    <n v="19133.77"/>
    <n v="0"/>
    <m/>
    <s v="PT00"/>
    <n v="1"/>
    <m/>
    <n v="0"/>
    <n v="0"/>
  </r>
  <r>
    <x v="0"/>
    <x v="0"/>
    <s v="PT/67"/>
    <x v="7"/>
    <x v="42"/>
    <x v="42"/>
    <n v="209232740"/>
    <s v="27-12"/>
    <n v="1952.86"/>
    <s v="EUR"/>
    <n v="31000"/>
    <s v="EUR"/>
    <s v="Bloqueados"/>
    <n v="2242.42"/>
    <n v="6092.75"/>
    <s v="Y30"/>
    <n v="8048.84"/>
    <n v="26"/>
    <s v="27.12.2024 19:57:29"/>
    <n v="2"/>
    <s v="ZPTALVESP"/>
    <b v="0"/>
    <b v="0"/>
    <b v="0"/>
    <b v="1"/>
    <b v="0"/>
    <s v="Patrícia  Alves"/>
    <n v="2152.21"/>
    <n v="59.46"/>
    <n v="0"/>
    <n v="30.75"/>
    <n v="1"/>
    <m/>
    <s v="PT00"/>
    <n v="1"/>
    <m/>
    <n v="4933.76"/>
    <n v="0"/>
  </r>
  <r>
    <x v="0"/>
    <x v="0"/>
    <s v="PT/67"/>
    <x v="7"/>
    <x v="42"/>
    <x v="42"/>
    <n v="209312988"/>
    <s v="15-01-25"/>
    <n v="1206.79"/>
    <s v="EUR"/>
    <n v="31000"/>
    <s v="EUR"/>
    <s v="Bloqueados"/>
    <n v="2242.42"/>
    <n v="6092.75"/>
    <s v="Y30"/>
    <n v="8048.84"/>
    <n v="26"/>
    <s v="17.01.2025 18:40:36"/>
    <n v="2"/>
    <s v="ZPTSANTOS"/>
    <b v="0"/>
    <b v="0"/>
    <b v="0"/>
    <b v="1"/>
    <b v="0"/>
    <s v="Júlia  Santos"/>
    <n v="2152.21"/>
    <n v="59.46"/>
    <n v="0"/>
    <n v="30.75"/>
    <n v="1"/>
    <m/>
    <s v="PT01"/>
    <n v="1"/>
    <m/>
    <n v="4933.76"/>
    <n v="0"/>
  </r>
  <r>
    <x v="0"/>
    <x v="0"/>
    <s v="PT/67"/>
    <x v="7"/>
    <x v="43"/>
    <x v="43"/>
    <n v="209231119"/>
    <n v="25"/>
    <n v="3629.87"/>
    <s v="EUR"/>
    <n v="26000"/>
    <s v="EUR"/>
    <s v="Bloqueados"/>
    <n v="56339.58"/>
    <n v="3116.3"/>
    <s v="Y30"/>
    <n v="59391.26"/>
    <n v="228.4"/>
    <s v="18.01.2025 01:48:15"/>
    <n v="2"/>
    <m/>
    <b v="1"/>
    <b v="0"/>
    <b v="0"/>
    <b v="1"/>
    <b v="0"/>
    <m/>
    <n v="8458.5300000000007"/>
    <n v="13777.11"/>
    <n v="4751.16"/>
    <n v="29352.78"/>
    <n v="1"/>
    <m/>
    <s v="PT00"/>
    <n v="1"/>
    <m/>
    <n v="0"/>
    <n v="0"/>
  </r>
  <r>
    <x v="0"/>
    <x v="0"/>
    <s v="PT/67"/>
    <x v="7"/>
    <x v="43"/>
    <x v="43"/>
    <n v="209088343"/>
    <n v="23"/>
    <n v="3498.77"/>
    <s v="EUR"/>
    <n v="26000"/>
    <s v="EUR"/>
    <s v="Bloqueados"/>
    <n v="56339.58"/>
    <n v="3116.3"/>
    <s v="Y30"/>
    <n v="59391.26"/>
    <n v="228.4"/>
    <s v="26.11.2024 19:01:49"/>
    <n v="2"/>
    <s v="ZPTSANTOS"/>
    <b v="1"/>
    <b v="0"/>
    <b v="0"/>
    <b v="0"/>
    <b v="0"/>
    <s v="Júlia  Santos"/>
    <n v="8458.5300000000007"/>
    <n v="13777.11"/>
    <n v="4751.16"/>
    <n v="29352.78"/>
    <n v="1"/>
    <m/>
    <s v="PT00"/>
    <n v="1"/>
    <m/>
    <n v="0"/>
    <n v="0"/>
  </r>
  <r>
    <x v="0"/>
    <x v="0"/>
    <s v="PT/67"/>
    <x v="7"/>
    <x v="44"/>
    <x v="44"/>
    <n v="209135299"/>
    <d v="2024-03-12T00:00:00"/>
    <n v="5426.6"/>
    <s v="EUR"/>
    <n v="26000"/>
    <s v="EUR"/>
    <s v="Bloqueados"/>
    <n v="43705.16"/>
    <n v="11523.42"/>
    <s v="Y30"/>
    <n v="47901.02"/>
    <n v="184.2"/>
    <s v="04.12.2024 14:02:21"/>
    <n v="2"/>
    <s v="ZPTSANTOS"/>
    <b v="1"/>
    <b v="0"/>
    <b v="0"/>
    <b v="1"/>
    <b v="0"/>
    <s v="Júlia  Santos"/>
    <n v="10986.14"/>
    <n v="251"/>
    <n v="-1105.27"/>
    <n v="33573.29"/>
    <n v="1"/>
    <m/>
    <s v="PT00"/>
    <n v="1"/>
    <m/>
    <n v="2159.27"/>
    <n v="0"/>
  </r>
  <r>
    <x v="0"/>
    <x v="0"/>
    <s v="PT/67"/>
    <x v="7"/>
    <x v="44"/>
    <x v="44"/>
    <n v="209166826"/>
    <d v="2024-10-12T00:00:00"/>
    <n v="1278.44"/>
    <s v="EUR"/>
    <n v="26000"/>
    <s v="EUR"/>
    <s v="Bloqueados"/>
    <n v="43705.16"/>
    <n v="11523.42"/>
    <s v="Y30"/>
    <n v="47901.02"/>
    <n v="184.2"/>
    <s v="10.12.2024 14:06:51"/>
    <n v="2"/>
    <s v="ZPTSANTOS"/>
    <b v="1"/>
    <b v="0"/>
    <b v="0"/>
    <b v="1"/>
    <b v="0"/>
    <s v="Júlia  Santos"/>
    <n v="10986.14"/>
    <n v="251"/>
    <n v="-1105.27"/>
    <n v="33573.29"/>
    <n v="1"/>
    <m/>
    <s v="PT00"/>
    <n v="1"/>
    <m/>
    <n v="2159.27"/>
    <n v="0"/>
  </r>
  <r>
    <x v="0"/>
    <x v="0"/>
    <s v="PT/67"/>
    <x v="7"/>
    <x v="44"/>
    <x v="44"/>
    <n v="209232797"/>
    <s v="28/12/24"/>
    <n v="1281.9000000000001"/>
    <s v="EUR"/>
    <n v="26000"/>
    <s v="EUR"/>
    <s v="Bloqueados"/>
    <n v="43705.16"/>
    <n v="11523.42"/>
    <s v="Y30"/>
    <n v="47901.02"/>
    <n v="184.2"/>
    <s v="27.12.2024 21:24:19"/>
    <n v="2"/>
    <s v="ZPTALVESP"/>
    <b v="1"/>
    <b v="0"/>
    <b v="0"/>
    <b v="1"/>
    <b v="0"/>
    <s v="Patrícia  Alves"/>
    <n v="10986.14"/>
    <n v="251"/>
    <n v="-1105.27"/>
    <n v="33573.29"/>
    <n v="1"/>
    <m/>
    <s v="PT00"/>
    <n v="1"/>
    <m/>
    <n v="2159.27"/>
    <n v="0"/>
  </r>
  <r>
    <x v="0"/>
    <x v="0"/>
    <s v="PT/67"/>
    <x v="7"/>
    <x v="45"/>
    <x v="45"/>
    <n v="209307480"/>
    <s v="16/01/2025"/>
    <n v="9519.74"/>
    <s v="EUR"/>
    <n v="51000"/>
    <s v="EUR"/>
    <s v="Bloqueados"/>
    <n v="5520.76"/>
    <n v="23444.27"/>
    <s v="Y30"/>
    <n v="12821.09"/>
    <n v="25.1"/>
    <s v="16.01.2025 19:30:56"/>
    <n v="2"/>
    <s v="ZPTSANTOS"/>
    <b v="0"/>
    <b v="0"/>
    <b v="0"/>
    <b v="1"/>
    <b v="0"/>
    <s v="Júlia  Santos"/>
    <n v="5520.76"/>
    <n v="977.05"/>
    <n v="-977.05"/>
    <n v="0"/>
    <n v="1"/>
    <m/>
    <s v="PT00"/>
    <n v="1"/>
    <m/>
    <n v="0"/>
    <n v="0"/>
  </r>
  <r>
    <x v="0"/>
    <x v="0"/>
    <s v="PT/68"/>
    <x v="8"/>
    <x v="46"/>
    <x v="46"/>
    <n v="209290612"/>
    <d v="2025-03-01T00:00:00"/>
    <n v="482.39"/>
    <s v="EUR"/>
    <n v="26000"/>
    <s v="EUR"/>
    <s v="Bloqueados"/>
    <n v="16323.11"/>
    <n v="12969.81"/>
    <s v="Y30"/>
    <n v="18061.98"/>
    <n v="69.5"/>
    <s v="18.01.2025 02:56:02"/>
    <n v="2"/>
    <m/>
    <b v="0"/>
    <b v="0"/>
    <b v="0"/>
    <b v="1"/>
    <b v="0"/>
    <m/>
    <n v="5471.61"/>
    <n v="0"/>
    <n v="0"/>
    <n v="10851.5"/>
    <n v="1"/>
    <m/>
    <s v="PT00"/>
    <n v="1"/>
    <m/>
    <n v="1439.65"/>
    <n v="0"/>
  </r>
  <r>
    <x v="0"/>
    <x v="0"/>
    <s v="PT/68"/>
    <x v="8"/>
    <x v="46"/>
    <x v="46"/>
    <n v="209117764"/>
    <d v="2025-01-12T00:00:00"/>
    <n v="2358.7800000000002"/>
    <s v="EUR"/>
    <n v="26000"/>
    <s v="EUR"/>
    <s v="Bloqueados"/>
    <n v="16323.11"/>
    <n v="12969.81"/>
    <s v="Y30"/>
    <n v="18061.98"/>
    <n v="69.5"/>
    <s v="02.12.2024 10:23:11"/>
    <n v="2"/>
    <s v="ZPTALVESP"/>
    <b v="0"/>
    <b v="0"/>
    <b v="0"/>
    <b v="1"/>
    <b v="0"/>
    <s v="Patrícia  Alves"/>
    <n v="5471.61"/>
    <n v="0"/>
    <n v="0"/>
    <n v="10851.5"/>
    <n v="1"/>
    <m/>
    <s v="PT00"/>
    <n v="1"/>
    <m/>
    <n v="1439.65"/>
    <n v="0"/>
  </r>
  <r>
    <x v="0"/>
    <x v="0"/>
    <s v="PT/68"/>
    <x v="8"/>
    <x v="46"/>
    <x v="46"/>
    <n v="209312405"/>
    <d v="2025-04-01T00:00:00"/>
    <n v="1974.39"/>
    <s v="EUR"/>
    <n v="26000"/>
    <s v="EUR"/>
    <s v="Bloqueados"/>
    <n v="16323.11"/>
    <n v="12969.81"/>
    <s v="Y30"/>
    <n v="18061.98"/>
    <n v="69.5"/>
    <s v="17.01.2025 16:44:44"/>
    <n v="2"/>
    <s v="ZPTSANTOS"/>
    <b v="0"/>
    <b v="0"/>
    <b v="0"/>
    <b v="1"/>
    <b v="0"/>
    <s v="Júlia  Santos"/>
    <n v="5471.61"/>
    <n v="0"/>
    <n v="0"/>
    <n v="10851.5"/>
    <n v="1"/>
    <m/>
    <s v="PT00"/>
    <n v="1"/>
    <m/>
    <n v="1439.65"/>
    <n v="0"/>
  </r>
  <r>
    <x v="0"/>
    <x v="0"/>
    <s v="PT/68"/>
    <x v="8"/>
    <x v="47"/>
    <x v="47"/>
    <n v="208893107"/>
    <n v="2310"/>
    <n v="142.05000000000001"/>
    <s v="EUR"/>
    <n v="10000"/>
    <s v="EUR"/>
    <s v="Bloqueados"/>
    <n v="18510.2"/>
    <n v="55.35"/>
    <s v="Y30"/>
    <n v="18565.55"/>
    <n v="185.7"/>
    <s v="17.12.2024 00:30:34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7"/>
    <x v="47"/>
    <n v="209229453"/>
    <n v="2412"/>
    <n v="1148.08"/>
    <s v="EUR"/>
    <n v="10000"/>
    <s v="EUR"/>
    <s v="Bloqueados"/>
    <n v="18510.2"/>
    <n v="55.35"/>
    <s v="Y30"/>
    <n v="18565.55"/>
    <n v="185.7"/>
    <s v="24.12.2024 11:43:21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7"/>
    <x v="47"/>
    <n v="209251710"/>
    <n v="60125"/>
    <n v="1261.0999999999999"/>
    <s v="EUR"/>
    <n v="10000"/>
    <s v="EUR"/>
    <s v="Bloqueados"/>
    <n v="18510.2"/>
    <n v="55.35"/>
    <s v="Y30"/>
    <n v="18565.55"/>
    <n v="185.7"/>
    <s v="06.01.2025 17:42:30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8"/>
    <x v="48"/>
    <n v="209233114"/>
    <n v="164"/>
    <n v="6.81"/>
    <s v="EUR"/>
    <n v="23000"/>
    <s v="EUR"/>
    <s v="Bloqueados"/>
    <n v="14803.45"/>
    <n v="3075.07"/>
    <s v="Y30"/>
    <n v="15528.89"/>
    <n v="67.5"/>
    <s v="18.01.2025 01:54:05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244322"/>
    <n v="165"/>
    <n v="1700.68"/>
    <s v="EUR"/>
    <n v="23000"/>
    <s v="EUR"/>
    <s v="Bloqueados"/>
    <n v="14803.45"/>
    <n v="3075.07"/>
    <s v="Y30"/>
    <n v="15528.89"/>
    <n v="67.5"/>
    <s v="18.01.2025 02:11:18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319783"/>
    <n v="172"/>
    <n v="230.18"/>
    <s v="EUR"/>
    <n v="23000"/>
    <s v="EUR"/>
    <s v="Bloqueados"/>
    <n v="14803.45"/>
    <n v="3075.07"/>
    <s v="Y30"/>
    <n v="15528.89"/>
    <n v="67.5"/>
    <s v="20.01.2025 13:38:55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307144"/>
    <n v="170"/>
    <n v="2679.53"/>
    <s v="EUR"/>
    <n v="23000"/>
    <s v="EUR"/>
    <s v="Bloqueados"/>
    <n v="14803.45"/>
    <n v="3075.07"/>
    <s v="Y30"/>
    <n v="15528.89"/>
    <n v="67.5"/>
    <s v="16.01.2025 17:34:11"/>
    <n v="2"/>
    <s v="ZPTSANTOS"/>
    <b v="0"/>
    <b v="0"/>
    <b v="0"/>
    <b v="1"/>
    <b v="0"/>
    <s v="Júlia  Santos"/>
    <n v="14085.91"/>
    <n v="-151.78"/>
    <n v="0"/>
    <n v="869.32"/>
    <n v="1"/>
    <m/>
    <s v="PT00"/>
    <n v="1"/>
    <m/>
    <n v="98.91"/>
    <n v="0"/>
  </r>
  <r>
    <x v="0"/>
    <x v="0"/>
    <s v="PT/68"/>
    <x v="8"/>
    <x v="49"/>
    <x v="49"/>
    <n v="203474381"/>
    <s v="SHOPSYSTEM"/>
    <n v="11137.39"/>
    <s v="EUR"/>
    <n v="129000"/>
    <s v="EUR"/>
    <s v="Bloqueados"/>
    <n v="84959.51"/>
    <n v="91039.15"/>
    <s v="Y30"/>
    <n v="175998.66"/>
    <n v="136.4"/>
    <s v="09.12.2024 03:03:02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8770488"/>
    <n v="240127"/>
    <n v="4152.97"/>
    <s v="EUR"/>
    <n v="129000"/>
    <s v="EUR"/>
    <s v="Bloqueados"/>
    <n v="84959.51"/>
    <n v="91039.15"/>
    <s v="Y30"/>
    <n v="175998.66"/>
    <n v="136.4"/>
    <s v="10.12.2024 00:16:25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8845610"/>
    <s v="INP SETEMBRO 2024"/>
    <n v="1047.4000000000001"/>
    <s v="EUR"/>
    <n v="129000"/>
    <s v="EUR"/>
    <s v="Bloqueados"/>
    <n v="84959.51"/>
    <n v="91039.15"/>
    <s v="Y30"/>
    <n v="175998.66"/>
    <n v="136.4"/>
    <s v="10.12.2024 00:28:36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9202597"/>
    <n v="240180"/>
    <n v="8430.9599999999991"/>
    <s v="EUR"/>
    <n v="129000"/>
    <s v="EUR"/>
    <s v="Bloqueados"/>
    <n v="84959.51"/>
    <n v="91039.15"/>
    <s v="Y30"/>
    <n v="175998.66"/>
    <n v="136.4"/>
    <s v="16.12.2024 23:20:2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7784335"/>
    <n v="240052"/>
    <n v="2.1800000000000002"/>
    <s v="EUR"/>
    <n v="129000"/>
    <s v="EUR"/>
    <s v="Bloqueados"/>
    <n v="84959.51"/>
    <n v="91039.15"/>
    <s v="Y30"/>
    <n v="175998.66"/>
    <n v="136.4"/>
    <s v="30.12.2024 03:06:40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20448"/>
    <n v="240188"/>
    <n v="236.41"/>
    <s v="EUR"/>
    <n v="129000"/>
    <s v="EUR"/>
    <s v="Bloqueados"/>
    <n v="84959.51"/>
    <n v="91039.15"/>
    <s v="Y30"/>
    <n v="175998.66"/>
    <n v="136.4"/>
    <s v="31.12.2024 01:32:2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8971855"/>
    <n v="240155"/>
    <n v="12263.77"/>
    <s v="EUR"/>
    <n v="129000"/>
    <s v="EUR"/>
    <s v="Bloqueados"/>
    <n v="84959.51"/>
    <n v="91039.15"/>
    <s v="Y30"/>
    <n v="175998.66"/>
    <n v="136.4"/>
    <s v="03.12.2024 00:52:43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2809"/>
    <n v="240166"/>
    <n v="5794.37"/>
    <s v="EUR"/>
    <n v="129000"/>
    <s v="EUR"/>
    <s v="Bloqueados"/>
    <n v="84959.51"/>
    <n v="91039.15"/>
    <s v="Y30"/>
    <n v="175998.66"/>
    <n v="136.4"/>
    <s v="03.12.2024 01:44:48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3900777"/>
    <n v="210066"/>
    <n v="1232.04"/>
    <s v="EUR"/>
    <n v="129000"/>
    <s v="EUR"/>
    <s v="Bloqueados"/>
    <n v="84959.51"/>
    <n v="91039.15"/>
    <s v="Y30"/>
    <n v="175998.66"/>
    <n v="136.4"/>
    <s v="09.12.2024 23:03:55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8629727"/>
    <n v="240115"/>
    <n v="5890.97"/>
    <s v="EUR"/>
    <n v="129000"/>
    <s v="EUR"/>
    <s v="Bloqueados"/>
    <n v="84959.51"/>
    <n v="91039.15"/>
    <s v="Y30"/>
    <n v="175998.66"/>
    <n v="136.4"/>
    <s v="09.12.2024 23:57:11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8688609"/>
    <n v="240118"/>
    <n v="4417.5200000000004"/>
    <s v="EUR"/>
    <n v="129000"/>
    <s v="EUR"/>
    <s v="Bloqueados"/>
    <n v="84959.51"/>
    <n v="91039.15"/>
    <s v="Y30"/>
    <n v="175998.66"/>
    <n v="136.4"/>
    <s v="10.12.2024 00:03:0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7471"/>
    <n v="240169"/>
    <n v="4518.6000000000004"/>
    <s v="EUR"/>
    <n v="129000"/>
    <s v="EUR"/>
    <s v="Bloqueados"/>
    <n v="84959.51"/>
    <n v="91039.15"/>
    <s v="Y30"/>
    <n v="175998.66"/>
    <n v="136.4"/>
    <s v="10.12.2024 01:47:08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7705"/>
    <n v="240170"/>
    <n v="6190.28"/>
    <s v="EUR"/>
    <n v="129000"/>
    <s v="EUR"/>
    <s v="Bloqueados"/>
    <n v="84959.51"/>
    <n v="91039.15"/>
    <s v="Y30"/>
    <n v="175998.66"/>
    <n v="136.4"/>
    <s v="10.12.2024 01:47:20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1235"/>
    <s v="INP ABRIL 2024"/>
    <n v="2535.59"/>
    <s v="EUR"/>
    <n v="129000"/>
    <s v="EUR"/>
    <s v="Bloqueados"/>
    <n v="84959.51"/>
    <n v="91039.15"/>
    <s v="Y30"/>
    <n v="175998.66"/>
    <n v="136.4"/>
    <s v="16.12.2024 17:05:15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7274813"/>
    <n v="230206"/>
    <n v="342.74"/>
    <s v="EUR"/>
    <n v="129000"/>
    <s v="EUR"/>
    <s v="Bloqueados"/>
    <n v="84959.51"/>
    <n v="91039.15"/>
    <s v="Y30"/>
    <n v="175998.66"/>
    <n v="136.4"/>
    <s v="26.12.2024 23:08:29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7495766"/>
    <n v="240010"/>
    <n v="725.97"/>
    <s v="EUR"/>
    <n v="129000"/>
    <s v="EUR"/>
    <s v="Bloqueados"/>
    <n v="84959.51"/>
    <n v="91039.15"/>
    <s v="Y30"/>
    <n v="175998.66"/>
    <n v="136.4"/>
    <s v="26.12.2024 23:11:48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2741"/>
    <n v="240183"/>
    <n v="47.9"/>
    <s v="EUR"/>
    <n v="129000"/>
    <s v="EUR"/>
    <s v="Bloqueados"/>
    <n v="84959.51"/>
    <n v="91039.15"/>
    <s v="Y30"/>
    <n v="175998.66"/>
    <n v="136.4"/>
    <s v="27.12.2024 01:12:02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02883"/>
    <n v="2403787"/>
    <n v="5545.07"/>
    <s v="EUR"/>
    <n v="129000"/>
    <s v="EUR"/>
    <s v="Bloqueados"/>
    <n v="84959.51"/>
    <n v="91039.15"/>
    <s v="Y30"/>
    <n v="175998.66"/>
    <n v="136.4"/>
    <s v="27.12.2024 01:12:0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5132"/>
    <n v="240177"/>
    <n v="354.73"/>
    <s v="EUR"/>
    <n v="129000"/>
    <s v="EUR"/>
    <s v="Bloqueados"/>
    <n v="84959.51"/>
    <n v="91039.15"/>
    <s v="Y30"/>
    <n v="175998.66"/>
    <n v="136.4"/>
    <s v="27.12.2024 01:13:06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23114"/>
    <n v="240189"/>
    <n v="24136.22"/>
    <s v="EUR"/>
    <n v="129000"/>
    <s v="EUR"/>
    <s v="Bloqueados"/>
    <n v="84959.51"/>
    <n v="91039.15"/>
    <s v="Y30"/>
    <n v="175998.66"/>
    <n v="136.4"/>
    <s v="30.12.2024 14:25:0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20685"/>
    <n v="240190"/>
    <n v="38.94"/>
    <s v="EUR"/>
    <n v="129000"/>
    <s v="EUR"/>
    <s v="Bloqueados"/>
    <n v="84959.51"/>
    <n v="91039.15"/>
    <s v="Y30"/>
    <n v="175998.66"/>
    <n v="136.4"/>
    <s v="31.12.2024 01:32:5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35330"/>
    <s v="PODA 24"/>
    <n v="1607.66"/>
    <s v="EUR"/>
    <n v="129000"/>
    <s v="EUR"/>
    <s v="Bloqueados"/>
    <n v="84959.51"/>
    <n v="91039.15"/>
    <s v="Y30"/>
    <n v="175998.66"/>
    <n v="136.4"/>
    <s v="08.01.2025 02:17:55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9290325"/>
    <s v="INP JANEIRO 2025"/>
    <n v="11175.97"/>
    <s v="EUR"/>
    <n v="129000"/>
    <s v="EUR"/>
    <s v="Bloqueados"/>
    <n v="84959.51"/>
    <n v="91039.15"/>
    <s v="Y30"/>
    <n v="175998.66"/>
    <n v="136.4"/>
    <s v="14.01.2025 11:05:01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50"/>
    <x v="50"/>
    <n v="209314896"/>
    <s v="RUI CARVALHO"/>
    <n v="1006.02"/>
    <s v="EUR"/>
    <n v="28000"/>
    <s v="EUR"/>
    <s v="Bloqueados"/>
    <n v="9059.3700000000008"/>
    <n v="33173.58"/>
    <s v="Y30"/>
    <n v="12877.35"/>
    <n v="46"/>
    <s v="19.01.2025 13:08:53"/>
    <n v="2"/>
    <m/>
    <b v="0"/>
    <b v="0"/>
    <b v="0"/>
    <b v="1"/>
    <b v="0"/>
    <m/>
    <n v="5314.63"/>
    <n v="3679.38"/>
    <n v="0"/>
    <n v="65.36"/>
    <n v="1"/>
    <m/>
    <s v="PT00"/>
    <n v="1"/>
    <m/>
    <n v="238.74"/>
    <n v="0"/>
  </r>
  <r>
    <x v="0"/>
    <x v="0"/>
    <s v="PT/68"/>
    <x v="8"/>
    <x v="51"/>
    <x v="51"/>
    <n v="209313395"/>
    <n v="6"/>
    <n v="7312"/>
    <s v="EUR"/>
    <n v="20000"/>
    <s v="EUR"/>
    <s v="Bloqueados"/>
    <n v="9419.81"/>
    <n v="8901.5400000000009"/>
    <s v="Y30"/>
    <n v="15545.69"/>
    <n v="77.7"/>
    <s v="17.01.2025 22:44:26"/>
    <n v="2"/>
    <s v="ZPTSANTOS"/>
    <b v="0"/>
    <b v="0"/>
    <b v="0"/>
    <b v="1"/>
    <b v="0"/>
    <s v="Júlia  Santos"/>
    <n v="5855.49"/>
    <n v="1308.8"/>
    <n v="0"/>
    <n v="2255.52"/>
    <n v="1"/>
    <m/>
    <s v="PT00"/>
    <n v="1"/>
    <m/>
    <n v="2786.76"/>
    <n v="0"/>
  </r>
  <r>
    <x v="0"/>
    <x v="0"/>
    <s v="PT/69"/>
    <x v="9"/>
    <x v="52"/>
    <x v="52"/>
    <n v="209300307"/>
    <n v="67"/>
    <n v="2414.31"/>
    <s v="EUR"/>
    <n v="10000"/>
    <s v="EUR"/>
    <s v="Bloqueados"/>
    <n v="4752.54"/>
    <n v="4011.98"/>
    <s v="Y30"/>
    <n v="5315.11"/>
    <n v="53.2"/>
    <s v="15.01.2025 15:56:38"/>
    <n v="2"/>
    <s v="ZPTSANTOS"/>
    <b v="0"/>
    <b v="0"/>
    <b v="0"/>
    <b v="1"/>
    <b v="0"/>
    <s v="Júlia  Santos"/>
    <n v="4449.8900000000003"/>
    <n v="589.41"/>
    <n v="-286.76"/>
    <n v="0"/>
    <n v="1"/>
    <m/>
    <s v="PT01"/>
    <n v="1"/>
    <m/>
    <n v="0"/>
    <n v="0"/>
  </r>
  <r>
    <x v="0"/>
    <x v="0"/>
    <s v="PT/69"/>
    <x v="9"/>
    <x v="53"/>
    <x v="53"/>
    <n v="209189565"/>
    <s v="105/2024"/>
    <n v="1514.19"/>
    <s v="EUR"/>
    <n v="11000"/>
    <s v="EUR"/>
    <s v="Bloqueados"/>
    <n v="1798.78"/>
    <n v="3244.79"/>
    <s v="Y30"/>
    <n v="3226.82"/>
    <n v="29.3"/>
    <s v="13.12.2024 16:23:22"/>
    <n v="2"/>
    <s v="ZPTSANTOS"/>
    <b v="1"/>
    <b v="0"/>
    <b v="0"/>
    <b v="0"/>
    <b v="0"/>
    <s v="Júlia  Santos"/>
    <n v="679.97"/>
    <n v="590.71"/>
    <n v="0"/>
    <n v="528.1"/>
    <n v="1"/>
    <m/>
    <s v="PT00"/>
    <n v="1"/>
    <m/>
    <n v="0"/>
    <n v="0"/>
  </r>
  <r>
    <x v="0"/>
    <x v="0"/>
    <s v="PT/69"/>
    <x v="9"/>
    <x v="54"/>
    <x v="54"/>
    <n v="209241907"/>
    <n v="231122024"/>
    <n v="9.5299999999999994"/>
    <s v="EUR"/>
    <n v="68000"/>
    <s v="EUR"/>
    <s v="Bloqueados"/>
    <n v="56419.66"/>
    <n v="17826.53"/>
    <s v="Y30"/>
    <n v="66356.100000000006"/>
    <n v="97.6"/>
    <s v="18.01.2025 02:06:11"/>
    <n v="2"/>
    <m/>
    <b v="0"/>
    <b v="0"/>
    <b v="0"/>
    <b v="1"/>
    <b v="0"/>
    <m/>
    <n v="13578.5"/>
    <n v="5708.37"/>
    <n v="2336.91"/>
    <n v="34795.879999999997"/>
    <n v="1"/>
    <m/>
    <s v="PT00"/>
    <n v="1"/>
    <m/>
    <n v="167.08"/>
    <n v="0"/>
  </r>
  <r>
    <x v="0"/>
    <x v="0"/>
    <s v="PT/69"/>
    <x v="9"/>
    <x v="55"/>
    <x v="55"/>
    <n v="209236081"/>
    <s v="73/2024"/>
    <n v="2266.15"/>
    <s v="EUR"/>
    <n v="36000"/>
    <s v="EUR"/>
    <s v="Bloqueados"/>
    <n v="5534.4"/>
    <n v="18733.05"/>
    <s v="Y30"/>
    <n v="8008.37"/>
    <n v="22.2"/>
    <s v="18.01.2025 02:01:24"/>
    <n v="2"/>
    <m/>
    <b v="0"/>
    <b v="0"/>
    <b v="0"/>
    <b v="1"/>
    <b v="0"/>
    <m/>
    <n v="10333.76"/>
    <n v="419.8"/>
    <n v="-696.44"/>
    <n v="-4522.72"/>
    <n v="1"/>
    <m/>
    <s v="PT00"/>
    <n v="1"/>
    <m/>
    <n v="0"/>
    <n v="0"/>
  </r>
  <r>
    <x v="0"/>
    <x v="0"/>
    <s v="PT/69"/>
    <x v="9"/>
    <x v="56"/>
    <x v="56"/>
    <n v="209235533"/>
    <s v="128/24"/>
    <n v="149.59"/>
    <s v="EUR"/>
    <n v="16000"/>
    <s v="EUR"/>
    <s v="Bloqueados"/>
    <n v="9583.11"/>
    <n v="2905.9"/>
    <s v="Y30"/>
    <n v="10720.91"/>
    <n v="67"/>
    <s v="18.01.2025 01:59:29"/>
    <n v="2"/>
    <m/>
    <b v="0"/>
    <b v="0"/>
    <b v="0"/>
    <b v="1"/>
    <b v="0"/>
    <m/>
    <n v="8298.26"/>
    <n v="1174.1500000000001"/>
    <n v="0"/>
    <n v="110.7"/>
    <n v="2"/>
    <m/>
    <s v="PT00"/>
    <n v="1"/>
    <m/>
    <n v="0"/>
    <n v="0"/>
  </r>
  <r>
    <x v="0"/>
    <x v="0"/>
    <s v="PT/69"/>
    <x v="9"/>
    <x v="56"/>
    <x v="56"/>
    <n v="209319435"/>
    <d v="2025-09-25T00:00:00"/>
    <n v="917.77"/>
    <s v="EUR"/>
    <n v="16000"/>
    <s v="EUR"/>
    <s v="Bloqueados"/>
    <n v="9583.11"/>
    <n v="2905.9"/>
    <s v="Y30"/>
    <n v="10720.91"/>
    <n v="67"/>
    <s v="20.01.2025 12:50:33"/>
    <n v="2"/>
    <m/>
    <b v="0"/>
    <b v="0"/>
    <b v="0"/>
    <b v="1"/>
    <b v="0"/>
    <m/>
    <n v="8298.26"/>
    <n v="1174.1500000000001"/>
    <n v="0"/>
    <n v="110.7"/>
    <n v="2"/>
    <m/>
    <s v="PT00"/>
    <n v="1"/>
    <m/>
    <n v="0"/>
    <n v="0"/>
  </r>
  <r>
    <x v="0"/>
    <x v="0"/>
    <s v="PT/69"/>
    <x v="9"/>
    <x v="57"/>
    <x v="57"/>
    <n v="209184030"/>
    <n v="46690150"/>
    <n v="1097.81"/>
    <s v="EUR"/>
    <n v="15000"/>
    <s v="EUR"/>
    <s v="Bloqueados"/>
    <n v="9381.25"/>
    <n v="3611.08"/>
    <s v="Y30"/>
    <n v="11639.96"/>
    <n v="77.599999999999994"/>
    <s v="12.12.2024 20:41:32"/>
    <m/>
    <s v="ZPTSANTOS"/>
    <b v="1"/>
    <b v="0"/>
    <b v="0"/>
    <b v="1"/>
    <b v="0"/>
    <s v="Júlia  Santos"/>
    <n v="9859.25"/>
    <n v="-454.78"/>
    <n v="-466.02"/>
    <n v="442.8"/>
    <n v="2"/>
    <m/>
    <s v="PT00"/>
    <n v="1"/>
    <m/>
    <n v="0"/>
    <n v="0"/>
  </r>
  <r>
    <x v="0"/>
    <x v="0"/>
    <s v="PT/79"/>
    <x v="10"/>
    <x v="58"/>
    <x v="58"/>
    <n v="209313257"/>
    <d v="2025-09-25T00:00:00"/>
    <n v="10481.15"/>
    <s v="EUR"/>
    <n v="87000"/>
    <s v="EUR"/>
    <s v="Bloqueados"/>
    <n v="49339.88"/>
    <n v="13215.83"/>
    <s v="Y30"/>
    <n v="58647.88"/>
    <n v="67.400000000000006"/>
    <s v="17.01.2025 20:19:43"/>
    <n v="2"/>
    <s v="ZPTSANTOS"/>
    <b v="0"/>
    <b v="0"/>
    <b v="0"/>
    <b v="1"/>
    <b v="0"/>
    <s v="Júlia  Santos"/>
    <n v="-1712.13"/>
    <n v="8709.44"/>
    <n v="16078.7"/>
    <n v="26263.87"/>
    <n v="1"/>
    <m/>
    <s v="PT00"/>
    <n v="1"/>
    <m/>
    <n v="473.7"/>
    <n v="0"/>
  </r>
  <r>
    <x v="0"/>
    <x v="0"/>
    <s v="PT/79"/>
    <x v="10"/>
    <x v="59"/>
    <x v="59"/>
    <n v="208697353"/>
    <s v="EF24F0029"/>
    <n v="42.75"/>
    <s v="EUR"/>
    <n v="69000"/>
    <s v="EUR"/>
    <s v="Bloqueados"/>
    <n v="32278.91"/>
    <n v="0"/>
    <s v="Y30"/>
    <n v="32278.91"/>
    <n v="46.8"/>
    <s v="26.11.2024 00:30:12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9271990"/>
    <s v="EF25F001"/>
    <n v="149.30000000000001"/>
    <s v="EUR"/>
    <n v="69000"/>
    <s v="EUR"/>
    <s v="Bloqueados"/>
    <n v="32278.91"/>
    <n v="0"/>
    <s v="Y30"/>
    <n v="32278.91"/>
    <n v="46.8"/>
    <s v="09.01.2025 16:01:11"/>
    <n v="2"/>
    <m/>
    <b v="0"/>
    <b v="0"/>
    <b v="0"/>
    <b v="1"/>
    <b v="0"/>
    <m/>
    <n v="-726.9"/>
    <n v="12539.32"/>
    <n v="8889.2000000000007"/>
    <n v="11577.29"/>
    <n v="1"/>
    <m/>
    <s v="PT01"/>
    <n v="1"/>
    <m/>
    <n v="0"/>
    <n v="0"/>
  </r>
  <r>
    <x v="0"/>
    <x v="0"/>
    <s v="PT/79"/>
    <x v="10"/>
    <x v="59"/>
    <x v="59"/>
    <n v="209070391"/>
    <s v="EF24F0041"/>
    <n v="1305.8"/>
    <s v="EUR"/>
    <n v="69000"/>
    <s v="EUR"/>
    <s v="Bloqueados"/>
    <n v="32278.91"/>
    <n v="0"/>
    <s v="Y30"/>
    <n v="32278.91"/>
    <n v="46.8"/>
    <s v="22.11.2024 16:35:55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8588686"/>
    <s v="EF24F0028"/>
    <n v="49.71"/>
    <s v="EUR"/>
    <n v="69000"/>
    <s v="EUR"/>
    <s v="Bloqueados"/>
    <n v="32278.91"/>
    <n v="0"/>
    <s v="Y30"/>
    <n v="32278.91"/>
    <n v="46.8"/>
    <s v="26.11.2024 00:13:38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8762888"/>
    <s v="EF24F0031"/>
    <n v="2413.02"/>
    <s v="EUR"/>
    <n v="69000"/>
    <s v="EUR"/>
    <s v="Bloqueados"/>
    <n v="32278.91"/>
    <n v="0"/>
    <s v="Y30"/>
    <n v="32278.91"/>
    <n v="46.8"/>
    <s v="26.11.2024 00:43:34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8902604"/>
    <s v="EF24F0034"/>
    <n v="218.53"/>
    <s v="EUR"/>
    <n v="69000"/>
    <s v="EUR"/>
    <s v="Bloqueados"/>
    <n v="32278.91"/>
    <n v="0"/>
    <s v="Y30"/>
    <n v="32278.91"/>
    <n v="46.8"/>
    <s v="26.11.2024 01:26:21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8955256"/>
    <s v="EF24F0036"/>
    <n v="347.13"/>
    <s v="EUR"/>
    <n v="69000"/>
    <s v="EUR"/>
    <s v="Bloqueados"/>
    <n v="32278.91"/>
    <n v="0"/>
    <s v="Y30"/>
    <n v="32278.91"/>
    <n v="46.8"/>
    <s v="26.11.2024 01:44:46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9084154"/>
    <s v="TACOMPRAR"/>
    <n v="3124.54"/>
    <s v="EUR"/>
    <n v="69000"/>
    <s v="EUR"/>
    <s v="Bloqueados"/>
    <n v="32278.91"/>
    <n v="0"/>
    <s v="Y30"/>
    <n v="32278.91"/>
    <n v="46.8"/>
    <s v="26.11.2024 10:57:59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0"/>
    <x v="59"/>
    <x v="59"/>
    <n v="209134795"/>
    <s v="EF24F0042"/>
    <n v="1758.31"/>
    <s v="EUR"/>
    <n v="69000"/>
    <s v="EUR"/>
    <s v="Bloqueados"/>
    <n v="32278.91"/>
    <n v="0"/>
    <s v="Y30"/>
    <n v="32278.91"/>
    <n v="46.8"/>
    <s v="04.12.2024 12:52:02"/>
    <n v="2"/>
    <m/>
    <b v="0"/>
    <b v="0"/>
    <b v="0"/>
    <b v="1"/>
    <b v="0"/>
    <m/>
    <n v="-726.9"/>
    <n v="12539.32"/>
    <n v="8889.2000000000007"/>
    <n v="11577.29"/>
    <n v="1"/>
    <m/>
    <s v="PT01"/>
    <n v="1"/>
    <m/>
    <n v="0"/>
    <n v="0"/>
  </r>
  <r>
    <x v="0"/>
    <x v="0"/>
    <s v="PT/79"/>
    <x v="10"/>
    <x v="59"/>
    <x v="59"/>
    <n v="209148041"/>
    <s v="EF24F0043"/>
    <n v="3168.53"/>
    <s v="EUR"/>
    <n v="69000"/>
    <s v="EUR"/>
    <s v="Bloqueados"/>
    <n v="32278.91"/>
    <n v="0"/>
    <s v="Y30"/>
    <n v="32278.91"/>
    <n v="46.8"/>
    <s v="06.12.2024 13:09:53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9199035"/>
    <s v="EF24F0044"/>
    <n v="1299.3399999999999"/>
    <s v="EUR"/>
    <n v="69000"/>
    <s v="EUR"/>
    <s v="Bloqueados"/>
    <n v="32278.91"/>
    <n v="0"/>
    <s v="Y30"/>
    <n v="32278.91"/>
    <n v="46.8"/>
    <s v="16.12.2024 13:02:49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0"/>
    <x v="59"/>
    <x v="59"/>
    <n v="209241238"/>
    <s v="JARDINAGEM 25"/>
    <n v="20676.86"/>
    <s v="EUR"/>
    <n v="69000"/>
    <s v="EUR"/>
    <s v="Bloqueados"/>
    <n v="32278.91"/>
    <n v="0"/>
    <s v="Y30"/>
    <n v="32278.91"/>
    <n v="46.8"/>
    <s v="02.01.2025 15:41:45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0"/>
    <x v="59"/>
    <x v="59"/>
    <n v="209241538"/>
    <s v="BATERIA 25"/>
    <n v="11017.92"/>
    <s v="EUR"/>
    <n v="69000"/>
    <s v="EUR"/>
    <s v="Bloqueados"/>
    <n v="32278.91"/>
    <n v="0"/>
    <s v="Y30"/>
    <n v="32278.91"/>
    <n v="46.8"/>
    <s v="02.01.2025 16:51:23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0"/>
    <x v="59"/>
    <x v="59"/>
    <n v="343862025"/>
    <n v="343862025"/>
    <n v="0"/>
    <s v="EUR"/>
    <n v="69000"/>
    <s v="EUR"/>
    <s v="Bloqueados"/>
    <n v="32278.91"/>
    <n v="0"/>
    <s v="Y30"/>
    <n v="32278.91"/>
    <n v="46.8"/>
    <s v="20.01.2025 05:19:13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0"/>
    <x v="60"/>
    <x v="60"/>
    <n v="209197263"/>
    <n v="48"/>
    <n v="93.74"/>
    <s v="EUR"/>
    <n v="38000"/>
    <s v="EUR"/>
    <s v="Bloqueados"/>
    <n v="3881.59"/>
    <n v="45593.83"/>
    <s v="Y30"/>
    <n v="11857.84"/>
    <n v="31.2"/>
    <s v="18.01.2025 01:23:38"/>
    <m/>
    <m/>
    <b v="0"/>
    <b v="0"/>
    <b v="0"/>
    <b v="1"/>
    <b v="0"/>
    <m/>
    <n v="3813.1"/>
    <n v="1127.47"/>
    <n v="0"/>
    <n v="-1058.98"/>
    <n v="0"/>
    <m/>
    <s v="PT00"/>
    <n v="1"/>
    <m/>
    <n v="0"/>
    <n v="0"/>
  </r>
  <r>
    <x v="0"/>
    <x v="0"/>
    <s v="PT/79"/>
    <x v="10"/>
    <x v="60"/>
    <x v="60"/>
    <n v="209313156"/>
    <n v="2"/>
    <n v="7123.83"/>
    <s v="EUR"/>
    <n v="38000"/>
    <s v="EUR"/>
    <s v="Bloqueados"/>
    <n v="3881.59"/>
    <n v="45593.83"/>
    <s v="Y30"/>
    <n v="11857.84"/>
    <n v="31.2"/>
    <s v="17.01.2025 19:30:52"/>
    <m/>
    <s v="ZPTSANTOS"/>
    <b v="0"/>
    <b v="0"/>
    <b v="0"/>
    <b v="1"/>
    <b v="0"/>
    <s v="Júlia  Santos"/>
    <n v="3813.1"/>
    <n v="1127.47"/>
    <n v="0"/>
    <n v="-1058.98"/>
    <n v="0"/>
    <m/>
    <s v="PT00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6732-F181-47B7-83EA-57F27C79002F}" name="PivotTable1" cacheId="9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78" firstHeaderRow="1" firstDataRow="1" firstDataCol="2"/>
  <pivotFields count="38">
    <pivotField axis="axisRow" showAll="0">
      <items count="2">
        <item x="0"/>
        <item t="default"/>
      </items>
    </pivotField>
    <pivotField axis="axisRow" showAll="0">
      <items count="2">
        <item x="0"/>
        <item t="default" sd="0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 sd="0"/>
      </items>
    </pivotField>
    <pivotField axis="axisRow" outline="0" showAll="0" defaultSubtotal="0">
      <items count="62">
        <item m="1"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showAll="0">
      <items count="63">
        <item m="1"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75">
    <i>
      <x/>
    </i>
    <i r="1">
      <x/>
    </i>
    <i r="2">
      <x/>
    </i>
    <i r="3">
      <x v="1"/>
      <x v="1"/>
    </i>
    <i r="3">
      <x v="2"/>
      <x v="2"/>
    </i>
    <i r="3">
      <x v="3"/>
      <x v="3"/>
    </i>
    <i r="3">
      <x v="4"/>
      <x v="4"/>
    </i>
    <i r="2">
      <x v="1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2">
      <x v="2"/>
    </i>
    <i r="3">
      <x v="10"/>
      <x v="10"/>
    </i>
    <i r="3">
      <x v="11"/>
      <x v="11"/>
    </i>
    <i r="3">
      <x v="12"/>
      <x v="12"/>
    </i>
    <i r="3">
      <x v="13"/>
      <x v="13"/>
    </i>
    <i r="2">
      <x v="3"/>
    </i>
    <i r="3">
      <x v="14"/>
      <x v="14"/>
    </i>
    <i r="3">
      <x v="15"/>
      <x v="15"/>
    </i>
    <i r="3">
      <x v="16"/>
      <x v="16"/>
    </i>
    <i r="3">
      <x v="17"/>
      <x v="17"/>
    </i>
    <i r="3">
      <x v="18"/>
      <x v="18"/>
    </i>
    <i r="2">
      <x v="4"/>
    </i>
    <i r="3">
      <x v="19"/>
      <x v="19"/>
    </i>
    <i r="3">
      <x v="20"/>
      <x v="20"/>
    </i>
    <i r="3">
      <x v="21"/>
      <x v="21"/>
    </i>
    <i r="3">
      <x v="22"/>
      <x v="22"/>
    </i>
    <i r="3">
      <x v="23"/>
      <x v="23"/>
    </i>
    <i r="3">
      <x v="24"/>
      <x v="24"/>
    </i>
    <i r="3">
      <x v="25"/>
      <x v="25"/>
    </i>
    <i r="3">
      <x v="26"/>
      <x v="26"/>
    </i>
    <i r="3">
      <x v="27"/>
      <x v="27"/>
    </i>
    <i r="3">
      <x v="28"/>
      <x v="28"/>
    </i>
    <i r="2">
      <x v="5"/>
    </i>
    <i r="3">
      <x v="29"/>
      <x v="29"/>
    </i>
    <i r="3">
      <x v="30"/>
      <x v="30"/>
    </i>
    <i r="3">
      <x v="31"/>
      <x v="31"/>
    </i>
    <i r="3">
      <x v="32"/>
      <x v="32"/>
    </i>
    <i r="3">
      <x v="33"/>
      <x v="33"/>
    </i>
    <i r="2">
      <x v="6"/>
    </i>
    <i r="3">
      <x v="34"/>
      <x v="34"/>
    </i>
    <i r="3">
      <x v="35"/>
      <x v="35"/>
    </i>
    <i r="3">
      <x v="36"/>
      <x v="36"/>
    </i>
    <i r="3">
      <x v="37"/>
      <x v="37"/>
    </i>
    <i r="3">
      <x v="38"/>
      <x v="38"/>
    </i>
    <i r="3">
      <x v="39"/>
      <x v="39"/>
    </i>
    <i r="3">
      <x v="40"/>
      <x v="40"/>
    </i>
    <i r="3">
      <x v="41"/>
      <x v="41"/>
    </i>
    <i r="3">
      <x v="42"/>
      <x v="42"/>
    </i>
    <i r="2">
      <x v="7"/>
    </i>
    <i r="3">
      <x v="43"/>
      <x v="43"/>
    </i>
    <i r="3">
      <x v="44"/>
      <x v="44"/>
    </i>
    <i r="3">
      <x v="45"/>
      <x v="45"/>
    </i>
    <i r="3">
      <x v="46"/>
      <x v="46"/>
    </i>
    <i r="2">
      <x v="8"/>
    </i>
    <i r="3">
      <x v="47"/>
      <x v="47"/>
    </i>
    <i r="3">
      <x v="48"/>
      <x v="48"/>
    </i>
    <i r="3">
      <x v="49"/>
      <x v="49"/>
    </i>
    <i r="3">
      <x v="50"/>
      <x v="50"/>
    </i>
    <i r="3">
      <x v="51"/>
      <x v="51"/>
    </i>
    <i r="3">
      <x v="52"/>
      <x v="52"/>
    </i>
    <i r="2">
      <x v="9"/>
    </i>
    <i r="3">
      <x v="53"/>
      <x v="53"/>
    </i>
    <i r="3">
      <x v="54"/>
      <x v="54"/>
    </i>
    <i r="3">
      <x v="55"/>
      <x v="55"/>
    </i>
    <i r="3">
      <x v="56"/>
      <x v="56"/>
    </i>
    <i r="3">
      <x v="57"/>
      <x v="57"/>
    </i>
    <i r="3">
      <x v="58"/>
      <x v="58"/>
    </i>
    <i r="2">
      <x v="10"/>
    </i>
    <i r="3">
      <x v="59"/>
      <x v="59"/>
    </i>
    <i r="3">
      <x v="60"/>
      <x v="60"/>
    </i>
    <i r="3">
      <x v="61"/>
      <x v="61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224A7-8172-4F73-8BCD-DB349B90312B}" name="Tabla1" displayName="Tabla1" ref="A1:AL157" totalsRowShown="0" headerRowDxfId="37" dataDxfId="35" headerRowBorderDxfId="36" tableBorderDxfId="34">
  <autoFilter ref="A1:AL157" xr:uid="{F05CAFF9-5145-49D8-9A65-4B12E5FA9B67}"/>
  <tableColumns count="38">
    <tableColumn id="1" xr3:uid="{FDEF79DB-10F3-435B-9F2C-29334B8AF019}" name="Zona">
      <calculatedColumnFormula>+VLOOKUP(TEXT(Tabla1[[#This Row],[Socio comercial]],"00000000"),'[1]Clientes PT'!$A:$G,7,0)</calculatedColumnFormula>
    </tableColumn>
    <tableColumn id="2" xr3:uid="{7E54CACD-13B0-48D5-9634-7DEBB1284A92}" name="Comunidad">
      <calculatedColumnFormula>+VLOOKUP(TEXT(Tabla1[[#This Row],[Socio comercial]],"00000000"),'[1]Clientes PT'!$A:$G,6,0)</calculatedColumnFormula>
    </tableColumn>
    <tableColumn id="3" xr3:uid="{01B05EAB-BB3C-418E-A7A3-BE61BCED5CB0}" name="Código de provincia">
      <calculatedColumnFormula>+VLOOKUP(TEXT(Tabla1[[#This Row],[Socio comercial]],"00000000"),'[1]Clientes PT'!$A:$E,4,0)</calculatedColumnFormula>
    </tableColumn>
    <tableColumn id="4" xr3:uid="{B3AF4D60-778E-4A6A-8CD9-376A7834AE33}" name="Provincia">
      <calculatedColumnFormula>+VLOOKUP(TEXT(Tabla1[[#This Row],[Socio comercial]],"00000000"),'[1]Clientes PT'!$A:$E,5,0)</calculatedColumnFormula>
    </tableColumn>
    <tableColumn id="5" xr3:uid="{9F6DFDE1-C624-4D70-9E87-360EDFC7B808}" name="Socio comercial" dataDxfId="33"/>
    <tableColumn id="6" xr3:uid="{EC270F40-3C69-408D-A142-D74976B811DD}" name="Descripción" dataDxfId="32"/>
    <tableColumn id="7" xr3:uid="{89167CCE-4C5B-41E4-A8E7-7144A8C25EB0}" name="Número documento" dataDxfId="31"/>
    <tableColumn id="8" xr3:uid="{B0C9B8ED-CA4E-45B1-9F9E-C92B206FB271}" name="Referencia ext." dataDxfId="30"/>
    <tableColumn id="9" xr3:uid="{47D2A015-6BEE-4324-B7E8-1B0AA75A833C}" name="Valor de crédito pendiente" dataDxfId="29"/>
    <tableColumn id="10" xr3:uid="{928EE7F8-DEFA-41FB-A91C-F352342F8937}" name="Moneda del importe por autorizar" dataDxfId="28"/>
    <tableColumn id="11" xr3:uid="{7F4AD54E-8447-41E2-9620-F9F0A785E6FC}" name="Límite de crédito" dataDxfId="27"/>
    <tableColumn id="12" xr3:uid="{6235D388-C0CB-4DB3-9B7E-D8C37C6C1D94}" name="Moneda" dataDxfId="26"/>
    <tableColumn id="13" xr3:uid="{BD8446E6-1A18-4537-AB4F-0BB11EDA0BD3}" name="Denom.status documento" dataDxfId="25"/>
    <tableColumn id="14" xr3:uid="{A4506032-8404-4783-BAD1-3DC28B1FF6EA}" name="Open Invoices" dataDxfId="24"/>
    <tableColumn id="15" xr3:uid="{5A18E66E-F043-45C6-A0DB-784F790D06C9}" name="Open Orders" dataDxfId="23"/>
    <tableColumn id="16" xr3:uid="{5116F2BA-FE6E-4634-8464-FC124123EC5B}" name="Clase de riesgo" dataDxfId="22"/>
    <tableColumn id="17" xr3:uid="{CAC88B38-E0C1-4934-91EE-D838C38ED81C}" name="Compr.horiz.crédito" dataDxfId="21"/>
    <tableColumn id="18" xr3:uid="{7B43A1FC-FB2F-4E7E-A71E-FB6A4D05F59B}" name="Agotamiento %" dataDxfId="20"/>
    <tableColumn id="19" xr3:uid="{0665707E-9D37-4558-B2C6-7F67FE1C5E36}" name="Creado el" dataDxfId="19"/>
    <tableColumn id="20" xr3:uid="{34F18617-A55C-4B63-BCC8-1755774AD956}" name="Abreviatura de responsable" dataDxfId="18"/>
    <tableColumn id="21" xr3:uid="{7EEDA5B6-6F09-4996-84EF-1535F27D90A4}" name="Liberación/Cancelación por" dataDxfId="17"/>
    <tableColumn id="22" xr3:uid="{B5B667F3-2B4C-4EE4-929E-634AC5224408}" name="Verif.límite crédito dinámica" dataDxfId="16"/>
    <tableColumn id="23" xr3:uid="{8F0C8537-4105-4A70-B2AF-0AC42101CBD7}" name="Verificación valor documento máx." dataDxfId="15"/>
    <tableColumn id="24" xr3:uid="{FAF253FC-86B2-495C-A55C-3CBED817BE1B}" name="Verificación niv.reclamación máx." dataDxfId="14"/>
    <tableColumn id="25" xr3:uid="{24F0E50E-812B-450C-96A2-91901B447A75}" name="Verif.partidas abiertas más antiguas" dataDxfId="13"/>
    <tableColumn id="26" xr3:uid="{8341C7CC-DCA8-400E-B91E-CAC9D6896D77}" name="Partidas abiertas atrasadas" dataDxfId="12"/>
    <tableColumn id="27" xr3:uid="{49940551-C380-4D37-862B-A7BFFB6F11EB}" name="Liberación/Rechazo por" dataDxfId="11"/>
    <tableColumn id="28" xr3:uid="{2F221DC5-8EAA-4209-AD65-30C4EA43D340}" name="0-30 Días" dataDxfId="10"/>
    <tableColumn id="29" xr3:uid="{E516082E-A8A5-4C81-B29F-A1A158FB8937}" name="31-60 Días" dataDxfId="9"/>
    <tableColumn id="30" xr3:uid="{7DAE7BD0-0763-411E-8957-E7E155C33A60}" name="61-90 Días" dataDxfId="8"/>
    <tableColumn id="31" xr3:uid="{80CCBC6E-FD5D-49A7-92AE-E89A53F77D3D}" name="Sobr 90 Días" dataDxfId="7"/>
    <tableColumn id="32" xr3:uid="{2F712F60-27FB-4309-A8C7-DF80278316A8}" name="Grp.créditos cliente" dataDxfId="6"/>
    <tableColumn id="33" xr3:uid="{CC6C5DE2-13AA-450A-A501-9D4B2256449E}" name="Analista de créditos" dataDxfId="5"/>
    <tableColumn id="34" xr3:uid="{CF5F4084-08B8-46C2-84B5-A4CBCA2BB9A3}" name="Condición de pedido" dataDxfId="4"/>
    <tableColumn id="35" xr3:uid="{97839037-70FE-4B33-BF25-F4DE7F46B15F}" name="Condición expedición" dataDxfId="3"/>
    <tableColumn id="36" xr3:uid="{CCC06E02-EE46-43FF-A3D0-3E49F104E172}" name="Customer Credit Texts" dataDxfId="2"/>
    <tableColumn id="37" xr3:uid="{747BDBEA-8A3C-42FD-A74E-9EB472A554D1}" name="Delivery Value" dataDxfId="1"/>
    <tableColumn id="38" xr3:uid="{FC6389AD-52C7-4D5C-9122-B73E60797DCE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78"/>
  <sheetViews>
    <sheetView tabSelected="1" workbookViewId="0">
      <selection activeCell="A3" sqref="A3:C78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43</v>
      </c>
      <c r="B3" s="4" t="s">
        <v>0</v>
      </c>
      <c r="C3" t="s">
        <v>1</v>
      </c>
    </row>
    <row r="4" spans="1:3" x14ac:dyDescent="0.2">
      <c r="A4" s="5" t="s">
        <v>2</v>
      </c>
      <c r="C4" s="12">
        <v>476139.25000000006</v>
      </c>
    </row>
    <row r="5" spans="1:3" x14ac:dyDescent="0.2">
      <c r="A5" s="6" t="s">
        <v>44</v>
      </c>
      <c r="C5" s="12">
        <v>476139.25000000006</v>
      </c>
    </row>
    <row r="6" spans="1:3" x14ac:dyDescent="0.2">
      <c r="A6" s="7" t="s">
        <v>45</v>
      </c>
      <c r="C6" s="12">
        <v>27858.030000000002</v>
      </c>
    </row>
    <row r="7" spans="1:3" x14ac:dyDescent="0.2">
      <c r="A7" s="8">
        <v>46600020</v>
      </c>
      <c r="B7" s="5" t="s">
        <v>47</v>
      </c>
      <c r="C7" s="12">
        <v>4743.79</v>
      </c>
    </row>
    <row r="8" spans="1:3" x14ac:dyDescent="0.2">
      <c r="A8" s="8">
        <v>46600040</v>
      </c>
      <c r="B8" s="5" t="s">
        <v>51</v>
      </c>
      <c r="C8" s="12">
        <v>9352.0400000000009</v>
      </c>
    </row>
    <row r="9" spans="1:3" x14ac:dyDescent="0.2">
      <c r="A9" s="8">
        <v>46600060</v>
      </c>
      <c r="B9" s="5" t="s">
        <v>60</v>
      </c>
      <c r="C9" s="12">
        <v>38.51</v>
      </c>
    </row>
    <row r="10" spans="1:3" x14ac:dyDescent="0.2">
      <c r="A10" s="8">
        <v>46600090</v>
      </c>
      <c r="B10" s="5" t="s">
        <v>63</v>
      </c>
      <c r="C10" s="12">
        <v>13723.69</v>
      </c>
    </row>
    <row r="11" spans="1:3" x14ac:dyDescent="0.2">
      <c r="A11" s="7" t="s">
        <v>340</v>
      </c>
      <c r="C11" s="12">
        <v>22966.36</v>
      </c>
    </row>
    <row r="12" spans="1:3" x14ac:dyDescent="0.2">
      <c r="A12" s="8">
        <v>46610010</v>
      </c>
      <c r="B12" s="5" t="s">
        <v>65</v>
      </c>
      <c r="C12" s="12">
        <v>997.96</v>
      </c>
    </row>
    <row r="13" spans="1:3" x14ac:dyDescent="0.2">
      <c r="A13" s="8">
        <v>46610090</v>
      </c>
      <c r="B13" s="5" t="s">
        <v>67</v>
      </c>
      <c r="C13" s="12">
        <v>6354.17</v>
      </c>
    </row>
    <row r="14" spans="1:3" x14ac:dyDescent="0.2">
      <c r="A14" s="8">
        <v>46610100</v>
      </c>
      <c r="B14" s="5" t="s">
        <v>70</v>
      </c>
      <c r="C14" s="12">
        <v>6038.6</v>
      </c>
    </row>
    <row r="15" spans="1:3" x14ac:dyDescent="0.2">
      <c r="A15" s="8">
        <v>46610120</v>
      </c>
      <c r="B15" s="5" t="s">
        <v>73</v>
      </c>
      <c r="C15" s="12">
        <v>8260.6299999999992</v>
      </c>
    </row>
    <row r="16" spans="1:3" x14ac:dyDescent="0.2">
      <c r="A16" s="8">
        <v>46610130</v>
      </c>
      <c r="B16" s="5" t="s">
        <v>75</v>
      </c>
      <c r="C16" s="12">
        <v>1315</v>
      </c>
    </row>
    <row r="17" spans="1:3" x14ac:dyDescent="0.2">
      <c r="A17" s="7" t="s">
        <v>341</v>
      </c>
      <c r="C17" s="12">
        <v>16159.63</v>
      </c>
    </row>
    <row r="18" spans="1:3" x14ac:dyDescent="0.2">
      <c r="A18" s="8">
        <v>46620040</v>
      </c>
      <c r="B18" s="5" t="s">
        <v>77</v>
      </c>
      <c r="C18" s="12">
        <v>1446.31</v>
      </c>
    </row>
    <row r="19" spans="1:3" x14ac:dyDescent="0.2">
      <c r="A19" s="8">
        <v>46620070</v>
      </c>
      <c r="B19" s="5" t="s">
        <v>82</v>
      </c>
      <c r="C19" s="12">
        <v>6679.91</v>
      </c>
    </row>
    <row r="20" spans="1:3" x14ac:dyDescent="0.2">
      <c r="A20" s="8">
        <v>46620080</v>
      </c>
      <c r="B20" s="5" t="s">
        <v>87</v>
      </c>
      <c r="C20" s="12">
        <v>6148.27</v>
      </c>
    </row>
    <row r="21" spans="1:3" x14ac:dyDescent="0.2">
      <c r="A21" s="8">
        <v>46620100</v>
      </c>
      <c r="B21" s="5" t="s">
        <v>94</v>
      </c>
      <c r="C21" s="12">
        <v>1885.14</v>
      </c>
    </row>
    <row r="22" spans="1:3" x14ac:dyDescent="0.2">
      <c r="A22" s="7" t="s">
        <v>342</v>
      </c>
      <c r="C22" s="12">
        <v>73465.409999999989</v>
      </c>
    </row>
    <row r="23" spans="1:3" x14ac:dyDescent="0.2">
      <c r="A23" s="8">
        <v>46630010</v>
      </c>
      <c r="B23" s="5" t="s">
        <v>96</v>
      </c>
      <c r="C23" s="12">
        <v>22923.16</v>
      </c>
    </row>
    <row r="24" spans="1:3" x14ac:dyDescent="0.2">
      <c r="A24" s="8">
        <v>46630020</v>
      </c>
      <c r="B24" s="5" t="s">
        <v>101</v>
      </c>
      <c r="C24" s="12">
        <v>4693.74</v>
      </c>
    </row>
    <row r="25" spans="1:3" x14ac:dyDescent="0.2">
      <c r="A25" s="8">
        <v>46630050</v>
      </c>
      <c r="B25" s="5" t="s">
        <v>103</v>
      </c>
      <c r="C25" s="12">
        <v>5430.52</v>
      </c>
    </row>
    <row r="26" spans="1:3" x14ac:dyDescent="0.2">
      <c r="A26" s="8">
        <v>46630060</v>
      </c>
      <c r="B26" s="5" t="s">
        <v>110</v>
      </c>
      <c r="C26" s="12">
        <v>34584.82</v>
      </c>
    </row>
    <row r="27" spans="1:3" x14ac:dyDescent="0.2">
      <c r="A27" s="8">
        <v>46630130</v>
      </c>
      <c r="B27" s="5" t="s">
        <v>115</v>
      </c>
      <c r="C27" s="12">
        <v>5833.17</v>
      </c>
    </row>
    <row r="28" spans="1:3" x14ac:dyDescent="0.2">
      <c r="A28" s="7" t="s">
        <v>343</v>
      </c>
      <c r="C28" s="12">
        <v>50068.95</v>
      </c>
    </row>
    <row r="29" spans="1:3" x14ac:dyDescent="0.2">
      <c r="A29" s="8">
        <v>46640050</v>
      </c>
      <c r="B29" s="5" t="s">
        <v>117</v>
      </c>
      <c r="C29" s="12">
        <v>3003.52</v>
      </c>
    </row>
    <row r="30" spans="1:3" x14ac:dyDescent="0.2">
      <c r="A30" s="8">
        <v>46640170</v>
      </c>
      <c r="B30" s="5" t="s">
        <v>123</v>
      </c>
      <c r="C30" s="12">
        <v>13511.650000000001</v>
      </c>
    </row>
    <row r="31" spans="1:3" x14ac:dyDescent="0.2">
      <c r="A31" s="8">
        <v>46640200</v>
      </c>
      <c r="B31" s="5" t="s">
        <v>136</v>
      </c>
      <c r="C31" s="12">
        <v>11499.300000000001</v>
      </c>
    </row>
    <row r="32" spans="1:3" x14ac:dyDescent="0.2">
      <c r="A32" s="8">
        <v>46640210</v>
      </c>
      <c r="B32" s="5" t="s">
        <v>144</v>
      </c>
      <c r="C32" s="12">
        <v>8387.64</v>
      </c>
    </row>
    <row r="33" spans="1:3" x14ac:dyDescent="0.2">
      <c r="A33" s="8">
        <v>46640250</v>
      </c>
      <c r="B33" s="5" t="s">
        <v>146</v>
      </c>
      <c r="C33" s="12">
        <v>8182.5</v>
      </c>
    </row>
    <row r="34" spans="1:3" x14ac:dyDescent="0.2">
      <c r="A34" s="8">
        <v>46640260</v>
      </c>
      <c r="B34" s="5" t="s">
        <v>149</v>
      </c>
      <c r="C34" s="12">
        <v>1875.74</v>
      </c>
    </row>
    <row r="35" spans="1:3" x14ac:dyDescent="0.2">
      <c r="A35" s="8">
        <v>46640270</v>
      </c>
      <c r="B35" s="5" t="s">
        <v>153</v>
      </c>
      <c r="C35" s="12">
        <v>836.89</v>
      </c>
    </row>
    <row r="36" spans="1:3" x14ac:dyDescent="0.2">
      <c r="A36" s="8">
        <v>46640290</v>
      </c>
      <c r="B36" s="5" t="s">
        <v>155</v>
      </c>
      <c r="C36" s="12">
        <v>241.71</v>
      </c>
    </row>
    <row r="37" spans="1:3" x14ac:dyDescent="0.2">
      <c r="A37" s="8">
        <v>46640310</v>
      </c>
      <c r="B37" s="5" t="s">
        <v>160</v>
      </c>
      <c r="C37" s="12">
        <v>19.940000000000001</v>
      </c>
    </row>
    <row r="38" spans="1:3" x14ac:dyDescent="0.2">
      <c r="A38" s="8">
        <v>46640320</v>
      </c>
      <c r="B38" s="5" t="s">
        <v>162</v>
      </c>
      <c r="C38" s="12">
        <v>2510.06</v>
      </c>
    </row>
    <row r="39" spans="1:3" x14ac:dyDescent="0.2">
      <c r="A39" s="7" t="s">
        <v>344</v>
      </c>
      <c r="C39" s="12">
        <v>21271.82</v>
      </c>
    </row>
    <row r="40" spans="1:3" x14ac:dyDescent="0.2">
      <c r="A40" s="8">
        <v>46650010</v>
      </c>
      <c r="B40" s="5" t="s">
        <v>167</v>
      </c>
      <c r="C40" s="12">
        <v>1441</v>
      </c>
    </row>
    <row r="41" spans="1:3" x14ac:dyDescent="0.2">
      <c r="A41" s="8">
        <v>46650040</v>
      </c>
      <c r="B41" s="5" t="s">
        <v>170</v>
      </c>
      <c r="C41" s="12">
        <v>1461.78</v>
      </c>
    </row>
    <row r="42" spans="1:3" x14ac:dyDescent="0.2">
      <c r="A42" s="8">
        <v>46650110</v>
      </c>
      <c r="B42" s="5" t="s">
        <v>174</v>
      </c>
      <c r="C42" s="12">
        <v>3478.96</v>
      </c>
    </row>
    <row r="43" spans="1:3" x14ac:dyDescent="0.2">
      <c r="A43" s="8">
        <v>46650130</v>
      </c>
      <c r="B43" s="5" t="s">
        <v>183</v>
      </c>
      <c r="C43" s="12">
        <v>7093.71</v>
      </c>
    </row>
    <row r="44" spans="1:3" x14ac:dyDescent="0.2">
      <c r="A44" s="8">
        <v>46650160</v>
      </c>
      <c r="B44" s="5" t="s">
        <v>192</v>
      </c>
      <c r="C44" s="12">
        <v>7796.37</v>
      </c>
    </row>
    <row r="45" spans="1:3" x14ac:dyDescent="0.2">
      <c r="A45" s="7" t="s">
        <v>345</v>
      </c>
      <c r="C45" s="12">
        <v>32786.61</v>
      </c>
    </row>
    <row r="46" spans="1:3" x14ac:dyDescent="0.2">
      <c r="A46" s="8">
        <v>46660020</v>
      </c>
      <c r="B46" s="5" t="s">
        <v>195</v>
      </c>
      <c r="C46" s="12">
        <v>6860.8899999999994</v>
      </c>
    </row>
    <row r="47" spans="1:3" x14ac:dyDescent="0.2">
      <c r="A47" s="8">
        <v>46660060</v>
      </c>
      <c r="B47" s="5" t="s">
        <v>201</v>
      </c>
      <c r="C47" s="12">
        <v>2601.92</v>
      </c>
    </row>
    <row r="48" spans="1:3" x14ac:dyDescent="0.2">
      <c r="A48" s="8">
        <v>46660090</v>
      </c>
      <c r="B48" s="5" t="s">
        <v>203</v>
      </c>
      <c r="C48" s="12">
        <v>2392.09</v>
      </c>
    </row>
    <row r="49" spans="1:3" x14ac:dyDescent="0.2">
      <c r="A49" s="8">
        <v>46660100</v>
      </c>
      <c r="B49" s="5" t="s">
        <v>205</v>
      </c>
      <c r="C49" s="12">
        <v>2748.74</v>
      </c>
    </row>
    <row r="50" spans="1:3" x14ac:dyDescent="0.2">
      <c r="A50" s="8">
        <v>46660150</v>
      </c>
      <c r="B50" s="5" t="s">
        <v>208</v>
      </c>
      <c r="C50" s="12">
        <v>10890.96</v>
      </c>
    </row>
    <row r="51" spans="1:3" x14ac:dyDescent="0.2">
      <c r="A51" s="8">
        <v>46660160</v>
      </c>
      <c r="B51" s="5" t="s">
        <v>217</v>
      </c>
      <c r="C51" s="12">
        <v>2189.5700000000002</v>
      </c>
    </row>
    <row r="52" spans="1:3" x14ac:dyDescent="0.2">
      <c r="A52" s="8">
        <v>46660190</v>
      </c>
      <c r="B52" s="5" t="s">
        <v>219</v>
      </c>
      <c r="C52" s="12">
        <v>632.58000000000004</v>
      </c>
    </row>
    <row r="53" spans="1:3" x14ac:dyDescent="0.2">
      <c r="A53" s="8">
        <v>46660220</v>
      </c>
      <c r="B53" s="5" t="s">
        <v>221</v>
      </c>
      <c r="C53" s="12">
        <v>2328.91</v>
      </c>
    </row>
    <row r="54" spans="1:3" x14ac:dyDescent="0.2">
      <c r="A54" s="8">
        <v>46660230</v>
      </c>
      <c r="B54" s="5" t="s">
        <v>226</v>
      </c>
      <c r="C54" s="12">
        <v>2140.9499999999998</v>
      </c>
    </row>
    <row r="55" spans="1:3" x14ac:dyDescent="0.2">
      <c r="A55" s="7" t="s">
        <v>346</v>
      </c>
      <c r="C55" s="12">
        <v>27794.97</v>
      </c>
    </row>
    <row r="56" spans="1:3" x14ac:dyDescent="0.2">
      <c r="A56" s="8">
        <v>46670050</v>
      </c>
      <c r="B56" s="5" t="s">
        <v>228</v>
      </c>
      <c r="C56" s="12">
        <v>3159.6499999999996</v>
      </c>
    </row>
    <row r="57" spans="1:3" x14ac:dyDescent="0.2">
      <c r="A57" s="8">
        <v>46670130</v>
      </c>
      <c r="B57" s="5" t="s">
        <v>233</v>
      </c>
      <c r="C57" s="12">
        <v>7128.6399999999994</v>
      </c>
    </row>
    <row r="58" spans="1:3" x14ac:dyDescent="0.2">
      <c r="A58" s="8">
        <v>46670140</v>
      </c>
      <c r="B58" s="5" t="s">
        <v>236</v>
      </c>
      <c r="C58" s="12">
        <v>7986.9400000000005</v>
      </c>
    </row>
    <row r="59" spans="1:3" x14ac:dyDescent="0.2">
      <c r="A59" s="8">
        <v>46670170</v>
      </c>
      <c r="B59" s="5" t="s">
        <v>241</v>
      </c>
      <c r="C59" s="12">
        <v>9519.74</v>
      </c>
    </row>
    <row r="60" spans="1:3" x14ac:dyDescent="0.2">
      <c r="A60" s="7" t="s">
        <v>347</v>
      </c>
      <c r="C60" s="12">
        <v>132127.66000000003</v>
      </c>
    </row>
    <row r="61" spans="1:3" x14ac:dyDescent="0.2">
      <c r="A61" s="8">
        <v>46680110</v>
      </c>
      <c r="B61" s="5" t="s">
        <v>244</v>
      </c>
      <c r="C61" s="12">
        <v>4815.5600000000004</v>
      </c>
    </row>
    <row r="62" spans="1:3" x14ac:dyDescent="0.2">
      <c r="A62" s="8">
        <v>46680120</v>
      </c>
      <c r="B62" s="5" t="s">
        <v>248</v>
      </c>
      <c r="C62" s="12">
        <v>2551.2299999999996</v>
      </c>
    </row>
    <row r="63" spans="1:3" x14ac:dyDescent="0.2">
      <c r="A63" s="8">
        <v>46680130</v>
      </c>
      <c r="B63" s="5" t="s">
        <v>252</v>
      </c>
      <c r="C63" s="12">
        <v>4617.2000000000007</v>
      </c>
    </row>
    <row r="64" spans="1:3" x14ac:dyDescent="0.2">
      <c r="A64" s="8">
        <v>46680190</v>
      </c>
      <c r="B64" s="5" t="s">
        <v>257</v>
      </c>
      <c r="C64" s="12">
        <v>111825.65000000001</v>
      </c>
    </row>
    <row r="65" spans="1:3" x14ac:dyDescent="0.2">
      <c r="A65" s="8">
        <v>46680200</v>
      </c>
      <c r="B65" s="5" t="s">
        <v>286</v>
      </c>
      <c r="C65" s="12">
        <v>1006.02</v>
      </c>
    </row>
    <row r="66" spans="1:3" x14ac:dyDescent="0.2">
      <c r="A66" s="8">
        <v>46680220</v>
      </c>
      <c r="B66" s="5" t="s">
        <v>289</v>
      </c>
      <c r="C66" s="12">
        <v>7312</v>
      </c>
    </row>
    <row r="67" spans="1:3" x14ac:dyDescent="0.2">
      <c r="A67" s="7" t="s">
        <v>348</v>
      </c>
      <c r="C67" s="12">
        <v>8369.35</v>
      </c>
    </row>
    <row r="68" spans="1:3" x14ac:dyDescent="0.2">
      <c r="A68" s="8">
        <v>46690010</v>
      </c>
      <c r="B68" s="5" t="s">
        <v>291</v>
      </c>
      <c r="C68" s="12">
        <v>2414.31</v>
      </c>
    </row>
    <row r="69" spans="1:3" x14ac:dyDescent="0.2">
      <c r="A69" s="8">
        <v>46690030</v>
      </c>
      <c r="B69" s="5" t="s">
        <v>293</v>
      </c>
      <c r="C69" s="12">
        <v>1514.19</v>
      </c>
    </row>
    <row r="70" spans="1:3" x14ac:dyDescent="0.2">
      <c r="A70" s="8">
        <v>46690060</v>
      </c>
      <c r="B70" s="5" t="s">
        <v>296</v>
      </c>
      <c r="C70" s="12">
        <v>9.5299999999999994</v>
      </c>
    </row>
    <row r="71" spans="1:3" x14ac:dyDescent="0.2">
      <c r="A71" s="8">
        <v>46690110</v>
      </c>
      <c r="B71" s="5" t="s">
        <v>298</v>
      </c>
      <c r="C71" s="12">
        <v>2266.15</v>
      </c>
    </row>
    <row r="72" spans="1:3" x14ac:dyDescent="0.2">
      <c r="A72" s="8">
        <v>46690140</v>
      </c>
      <c r="B72" s="5" t="s">
        <v>301</v>
      </c>
      <c r="C72" s="12">
        <v>1067.3599999999999</v>
      </c>
    </row>
    <row r="73" spans="1:3" x14ac:dyDescent="0.2">
      <c r="A73" s="8">
        <v>46690150</v>
      </c>
      <c r="B73" s="5" t="s">
        <v>305</v>
      </c>
      <c r="C73" s="12">
        <v>1097.81</v>
      </c>
    </row>
    <row r="74" spans="1:3" x14ac:dyDescent="0.2">
      <c r="A74" s="7" t="s">
        <v>349</v>
      </c>
      <c r="C74" s="12">
        <v>63270.46</v>
      </c>
    </row>
    <row r="75" spans="1:3" x14ac:dyDescent="0.2">
      <c r="A75" s="8">
        <v>46790010</v>
      </c>
      <c r="B75" s="5" t="s">
        <v>307</v>
      </c>
      <c r="C75" s="12">
        <v>10481.15</v>
      </c>
    </row>
    <row r="76" spans="1:3" x14ac:dyDescent="0.2">
      <c r="A76" s="8">
        <v>46790100</v>
      </c>
      <c r="B76" s="5" t="s">
        <v>309</v>
      </c>
      <c r="C76" s="12">
        <v>45571.74</v>
      </c>
    </row>
    <row r="77" spans="1:3" x14ac:dyDescent="0.2">
      <c r="A77" s="8">
        <v>46790130</v>
      </c>
      <c r="B77" s="5" t="s">
        <v>337</v>
      </c>
      <c r="C77" s="12">
        <v>7217.57</v>
      </c>
    </row>
    <row r="78" spans="1:3" x14ac:dyDescent="0.2">
      <c r="A78" s="5" t="s">
        <v>46</v>
      </c>
      <c r="C78" s="12">
        <v>476139.25000000006</v>
      </c>
    </row>
  </sheetData>
  <pageMargins left="0.7" right="0.7" top="0.75" bottom="0.75" header="0.3" footer="0.3"/>
  <headerFooter>
    <oddHeader>&amp;C&amp;"Arial"&amp;10&amp;K000000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157"/>
  <sheetViews>
    <sheetView workbookViewId="0">
      <selection activeCell="D3" sqref="D3"/>
    </sheetView>
  </sheetViews>
  <sheetFormatPr baseColWidth="10" defaultColWidth="9" defaultRowHeight="14.25" x14ac:dyDescent="0.2"/>
  <cols>
    <col min="1" max="1" width="7.125" bestFit="1" customWidth="1"/>
    <col min="2" max="2" width="18.625" bestFit="1" customWidth="1"/>
    <col min="3" max="3" width="20.875" bestFit="1" customWidth="1"/>
    <col min="4" max="4" width="14.625" bestFit="1" customWidth="1"/>
    <col min="5" max="5" width="16.75" customWidth="1"/>
    <col min="6" max="6" width="13.375" customWidth="1"/>
    <col min="7" max="7" width="20.125" customWidth="1"/>
    <col min="8" max="8" width="32.5" bestFit="1" customWidth="1"/>
    <col min="9" max="9" width="44.375" bestFit="1" customWidth="1"/>
    <col min="10" max="10" width="32.25" customWidth="1"/>
    <col min="11" max="11" width="24.125" bestFit="1" customWidth="1"/>
    <col min="12" max="12" width="16.25" bestFit="1" customWidth="1"/>
    <col min="13" max="13" width="25.25" customWidth="1"/>
    <col min="14" max="14" width="18.5" bestFit="1" customWidth="1"/>
    <col min="15" max="15" width="15" bestFit="1" customWidth="1"/>
    <col min="16" max="16" width="17.625" bestFit="1" customWidth="1"/>
    <col min="17" max="17" width="25.125" bestFit="1" customWidth="1"/>
    <col min="18" max="18" width="23.5" bestFit="1" customWidth="1"/>
    <col min="19" max="19" width="25" bestFit="1" customWidth="1"/>
    <col min="20" max="20" width="27.25" customWidth="1"/>
    <col min="21" max="21" width="30.375" bestFit="1" customWidth="1"/>
    <col min="22" max="22" width="29.625" bestFit="1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1.75" bestFit="1" customWidth="1"/>
    <col min="29" max="29" width="13.375" bestFit="1" customWidth="1"/>
    <col min="30" max="30" width="18.5" bestFit="1" customWidth="1"/>
    <col min="31" max="31" width="18.625" bestFit="1" customWidth="1"/>
    <col min="32" max="32" width="20.375" customWidth="1"/>
    <col min="33" max="33" width="20.125" bestFit="1" customWidth="1"/>
    <col min="34" max="34" width="33.75" bestFit="1" customWidth="1"/>
    <col min="35" max="35" width="22" customWidth="1"/>
    <col min="36" max="36" width="22.875" customWidth="1"/>
    <col min="37" max="37" width="15.5" customWidth="1"/>
    <col min="38" max="38" width="23.25" customWidth="1"/>
  </cols>
  <sheetData>
    <row r="1" spans="1:38" x14ac:dyDescent="0.2">
      <c r="A1" s="9" t="s">
        <v>3</v>
      </c>
      <c r="B1" s="9" t="s">
        <v>4</v>
      </c>
      <c r="C1" s="9" t="s">
        <v>5</v>
      </c>
      <c r="D1" s="9" t="s">
        <v>6</v>
      </c>
      <c r="E1" s="9" t="s">
        <v>9</v>
      </c>
      <c r="F1" s="9" t="s">
        <v>0</v>
      </c>
      <c r="G1" s="9" t="s">
        <v>7</v>
      </c>
      <c r="H1" s="9" t="s">
        <v>8</v>
      </c>
      <c r="I1" s="9" t="s">
        <v>11</v>
      </c>
      <c r="J1" s="9" t="s">
        <v>42</v>
      </c>
      <c r="K1" s="9" t="s">
        <v>12</v>
      </c>
      <c r="L1" s="9" t="s">
        <v>13</v>
      </c>
      <c r="M1" s="9" t="s">
        <v>18</v>
      </c>
      <c r="N1" s="9" t="s">
        <v>36</v>
      </c>
      <c r="O1" s="9" t="s">
        <v>35</v>
      </c>
      <c r="P1" s="9" t="s">
        <v>10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37</v>
      </c>
      <c r="AL1" s="9" t="s">
        <v>38</v>
      </c>
    </row>
    <row r="2" spans="1:38" x14ac:dyDescent="0.2">
      <c r="A2" t="str">
        <f>+VLOOKUP(TEXT(Tabla1[[#This Row],[Socio comercial]],"00000000"),'[1]Clientes PT'!$A:$G,7,0)</f>
        <v>Zona 1</v>
      </c>
      <c r="B2" t="str">
        <f>+VLOOKUP(TEXT(Tabla1[[#This Row],[Socio comercial]],"00000000"),'[1]Clientes PT'!$A:$G,6,0)</f>
        <v>JOSE PINTO (STIHL)</v>
      </c>
      <c r="C2" t="str">
        <f>+VLOOKUP(TEXT(Tabla1[[#This Row],[Socio comercial]],"00000000"),'[1]Clientes PT'!$A:$E,4,0)</f>
        <v>PT/60</v>
      </c>
      <c r="D2" t="str">
        <f>+VLOOKUP(TEXT(Tabla1[[#This Row],[Socio comercial]],"00000000"),'[1]Clientes PT'!$A:$E,5,0)</f>
        <v>Viana do Castelo</v>
      </c>
      <c r="E2" s="1">
        <v>46600020</v>
      </c>
      <c r="F2" s="1" t="s">
        <v>47</v>
      </c>
      <c r="G2" s="1">
        <v>209061562</v>
      </c>
      <c r="H2" s="1" t="s">
        <v>48</v>
      </c>
      <c r="I2" s="2">
        <v>4743.79</v>
      </c>
      <c r="J2" s="1" t="s">
        <v>40</v>
      </c>
      <c r="K2" s="2">
        <v>12000</v>
      </c>
      <c r="L2" s="1" t="s">
        <v>40</v>
      </c>
      <c r="M2" s="1" t="s">
        <v>41</v>
      </c>
      <c r="N2" s="2">
        <v>1407.62</v>
      </c>
      <c r="O2" s="2">
        <v>18061.77</v>
      </c>
      <c r="P2" s="1" t="s">
        <v>39</v>
      </c>
      <c r="Q2" s="2">
        <v>1656.42</v>
      </c>
      <c r="R2" s="3">
        <v>13.8</v>
      </c>
      <c r="S2" s="1" t="s">
        <v>49</v>
      </c>
      <c r="T2" s="1">
        <v>2</v>
      </c>
      <c r="U2" s="1"/>
      <c r="V2" s="1" t="b">
        <v>1</v>
      </c>
      <c r="W2" s="1" t="b">
        <v>0</v>
      </c>
      <c r="X2" s="1" t="b">
        <v>0</v>
      </c>
      <c r="Y2" s="1" t="b">
        <v>1</v>
      </c>
      <c r="Z2" s="1" t="b">
        <v>0</v>
      </c>
      <c r="AA2" s="1"/>
      <c r="AB2" s="2">
        <v>1123.25</v>
      </c>
      <c r="AC2" s="2">
        <v>284.37</v>
      </c>
      <c r="AD2" s="2">
        <v>0</v>
      </c>
      <c r="AE2" s="2">
        <v>0</v>
      </c>
      <c r="AF2" s="1">
        <v>2</v>
      </c>
      <c r="AG2" s="1"/>
      <c r="AH2" s="1" t="s">
        <v>50</v>
      </c>
      <c r="AI2" s="1">
        <v>1</v>
      </c>
      <c r="AJ2" s="1"/>
      <c r="AK2" s="2">
        <v>0</v>
      </c>
      <c r="AL2" s="2">
        <v>0</v>
      </c>
    </row>
    <row r="3" spans="1:38" x14ac:dyDescent="0.2">
      <c r="A3" t="str">
        <f>+VLOOKUP(TEXT(Tabla1[[#This Row],[Socio comercial]],"00000000"),'[1]Clientes PT'!$A:$G,7,0)</f>
        <v>Zona 1</v>
      </c>
      <c r="B3" t="str">
        <f>+VLOOKUP(TEXT(Tabla1[[#This Row],[Socio comercial]],"00000000"),'[1]Clientes PT'!$A:$G,6,0)</f>
        <v>JOSE PINTO (STIHL)</v>
      </c>
      <c r="C3" t="str">
        <f>+VLOOKUP(TEXT(Tabla1[[#This Row],[Socio comercial]],"00000000"),'[1]Clientes PT'!$A:$E,4,0)</f>
        <v>PT/60</v>
      </c>
      <c r="D3" t="str">
        <f>+VLOOKUP(TEXT(Tabla1[[#This Row],[Socio comercial]],"00000000"),'[1]Clientes PT'!$A:$E,5,0)</f>
        <v>Viana do Castelo</v>
      </c>
      <c r="E3" s="1">
        <v>46600040</v>
      </c>
      <c r="F3" s="1" t="s">
        <v>51</v>
      </c>
      <c r="G3" s="1">
        <v>209110039</v>
      </c>
      <c r="H3" s="1">
        <v>481</v>
      </c>
      <c r="I3" s="2">
        <v>1438.75</v>
      </c>
      <c r="J3" s="1" t="s">
        <v>40</v>
      </c>
      <c r="K3" s="2">
        <v>26000</v>
      </c>
      <c r="L3" s="1" t="s">
        <v>40</v>
      </c>
      <c r="M3" s="1" t="s">
        <v>41</v>
      </c>
      <c r="N3" s="2">
        <v>40036.69</v>
      </c>
      <c r="O3" s="2">
        <v>27378.5</v>
      </c>
      <c r="P3" s="1" t="s">
        <v>39</v>
      </c>
      <c r="Q3" s="2">
        <v>43050.6</v>
      </c>
      <c r="R3" s="3">
        <v>165.6</v>
      </c>
      <c r="S3" s="1" t="s">
        <v>52</v>
      </c>
      <c r="T3" s="1">
        <v>2</v>
      </c>
      <c r="U3" s="1" t="s">
        <v>53</v>
      </c>
      <c r="V3" s="1" t="b">
        <v>1</v>
      </c>
      <c r="W3" s="1" t="b">
        <v>0</v>
      </c>
      <c r="X3" s="1" t="b">
        <v>0</v>
      </c>
      <c r="Y3" s="1" t="b">
        <v>1</v>
      </c>
      <c r="Z3" s="1" t="b">
        <v>0</v>
      </c>
      <c r="AA3" s="1" t="s">
        <v>54</v>
      </c>
      <c r="AB3" s="2">
        <v>12153.66</v>
      </c>
      <c r="AC3" s="2">
        <v>17481.919999999998</v>
      </c>
      <c r="AD3" s="2">
        <v>10539.76</v>
      </c>
      <c r="AE3" s="2">
        <v>-138.65</v>
      </c>
      <c r="AF3" s="1">
        <v>2</v>
      </c>
      <c r="AG3" s="1"/>
      <c r="AH3" s="1" t="s">
        <v>55</v>
      </c>
      <c r="AI3" s="1">
        <v>1</v>
      </c>
      <c r="AJ3" s="1"/>
      <c r="AK3" s="2">
        <v>0</v>
      </c>
      <c r="AL3" s="2">
        <v>0</v>
      </c>
    </row>
    <row r="4" spans="1:38" x14ac:dyDescent="0.2">
      <c r="A4" t="str">
        <f>+VLOOKUP(TEXT(Tabla1[[#This Row],[Socio comercial]],"00000000"),'[1]Clientes PT'!$A:$G,7,0)</f>
        <v>Zona 1</v>
      </c>
      <c r="B4" t="str">
        <f>+VLOOKUP(TEXT(Tabla1[[#This Row],[Socio comercial]],"00000000"),'[1]Clientes PT'!$A:$G,6,0)</f>
        <v>JOSE PINTO (STIHL)</v>
      </c>
      <c r="C4" t="str">
        <f>+VLOOKUP(TEXT(Tabla1[[#This Row],[Socio comercial]],"00000000"),'[1]Clientes PT'!$A:$E,4,0)</f>
        <v>PT/60</v>
      </c>
      <c r="D4" t="str">
        <f>+VLOOKUP(TEXT(Tabla1[[#This Row],[Socio comercial]],"00000000"),'[1]Clientes PT'!$A:$E,5,0)</f>
        <v>Viana do Castelo</v>
      </c>
      <c r="E4" s="1">
        <v>46600040</v>
      </c>
      <c r="F4" s="1" t="s">
        <v>51</v>
      </c>
      <c r="G4" s="1">
        <v>209258614</v>
      </c>
      <c r="H4" s="1">
        <v>489</v>
      </c>
      <c r="I4" s="2">
        <v>2160.41</v>
      </c>
      <c r="J4" s="1" t="s">
        <v>40</v>
      </c>
      <c r="K4" s="2">
        <v>26000</v>
      </c>
      <c r="L4" s="1" t="s">
        <v>40</v>
      </c>
      <c r="M4" s="1" t="s">
        <v>41</v>
      </c>
      <c r="N4" s="2">
        <v>40036.69</v>
      </c>
      <c r="O4" s="2">
        <v>27378.5</v>
      </c>
      <c r="P4" s="1" t="s">
        <v>39</v>
      </c>
      <c r="Q4" s="2">
        <v>43050.6</v>
      </c>
      <c r="R4" s="3">
        <v>165.6</v>
      </c>
      <c r="S4" s="1" t="s">
        <v>56</v>
      </c>
      <c r="T4" s="1">
        <v>2</v>
      </c>
      <c r="U4" s="1" t="s">
        <v>57</v>
      </c>
      <c r="V4" s="1" t="b">
        <v>1</v>
      </c>
      <c r="W4" s="1" t="b">
        <v>0</v>
      </c>
      <c r="X4" s="1" t="b">
        <v>0</v>
      </c>
      <c r="Y4" s="1" t="b">
        <v>1</v>
      </c>
      <c r="Z4" s="1" t="b">
        <v>0</v>
      </c>
      <c r="AA4" s="1" t="s">
        <v>58</v>
      </c>
      <c r="AB4" s="2">
        <v>12153.66</v>
      </c>
      <c r="AC4" s="2">
        <v>17481.919999999998</v>
      </c>
      <c r="AD4" s="2">
        <v>10539.76</v>
      </c>
      <c r="AE4" s="2">
        <v>-138.65</v>
      </c>
      <c r="AF4" s="1">
        <v>2</v>
      </c>
      <c r="AG4" s="1"/>
      <c r="AH4" s="1" t="s">
        <v>55</v>
      </c>
      <c r="AI4" s="1">
        <v>1</v>
      </c>
      <c r="AJ4" s="1"/>
      <c r="AK4" s="2">
        <v>0</v>
      </c>
      <c r="AL4" s="2">
        <v>0</v>
      </c>
    </row>
    <row r="5" spans="1:38" x14ac:dyDescent="0.2">
      <c r="A5" t="str">
        <f>+VLOOKUP(TEXT(Tabla1[[#This Row],[Socio comercial]],"00000000"),'[1]Clientes PT'!$A:$G,7,0)</f>
        <v>Zona 1</v>
      </c>
      <c r="B5" t="str">
        <f>+VLOOKUP(TEXT(Tabla1[[#This Row],[Socio comercial]],"00000000"),'[1]Clientes PT'!$A:$G,6,0)</f>
        <v>JOSE PINTO (STIHL)</v>
      </c>
      <c r="C5" t="str">
        <f>+VLOOKUP(TEXT(Tabla1[[#This Row],[Socio comercial]],"00000000"),'[1]Clientes PT'!$A:$E,4,0)</f>
        <v>PT/60</v>
      </c>
      <c r="D5" t="str">
        <f>+VLOOKUP(TEXT(Tabla1[[#This Row],[Socio comercial]],"00000000"),'[1]Clientes PT'!$A:$E,5,0)</f>
        <v>Viana do Castelo</v>
      </c>
      <c r="E5" s="1">
        <v>46600040</v>
      </c>
      <c r="F5" s="1" t="s">
        <v>51</v>
      </c>
      <c r="G5" s="1">
        <v>209307586</v>
      </c>
      <c r="H5" s="1">
        <v>492</v>
      </c>
      <c r="I5" s="2">
        <v>5752.88</v>
      </c>
      <c r="J5" s="1" t="s">
        <v>40</v>
      </c>
      <c r="K5" s="2">
        <v>26000</v>
      </c>
      <c r="L5" s="1" t="s">
        <v>40</v>
      </c>
      <c r="M5" s="1" t="s">
        <v>41</v>
      </c>
      <c r="N5" s="2">
        <v>40036.69</v>
      </c>
      <c r="O5" s="2">
        <v>27378.5</v>
      </c>
      <c r="P5" s="1" t="s">
        <v>39</v>
      </c>
      <c r="Q5" s="2">
        <v>43050.6</v>
      </c>
      <c r="R5" s="3">
        <v>165.6</v>
      </c>
      <c r="S5" s="1" t="s">
        <v>59</v>
      </c>
      <c r="T5" s="1">
        <v>2</v>
      </c>
      <c r="U5" s="1" t="s">
        <v>57</v>
      </c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 t="s">
        <v>58</v>
      </c>
      <c r="AB5" s="2">
        <v>12153.66</v>
      </c>
      <c r="AC5" s="2">
        <v>17481.919999999998</v>
      </c>
      <c r="AD5" s="2">
        <v>10539.76</v>
      </c>
      <c r="AE5" s="2">
        <v>-138.65</v>
      </c>
      <c r="AF5" s="1">
        <v>2</v>
      </c>
      <c r="AG5" s="1"/>
      <c r="AH5" s="1" t="s">
        <v>55</v>
      </c>
      <c r="AI5" s="1">
        <v>1</v>
      </c>
      <c r="AJ5" s="1"/>
      <c r="AK5" s="2">
        <v>0</v>
      </c>
      <c r="AL5" s="2">
        <v>0</v>
      </c>
    </row>
    <row r="6" spans="1:38" x14ac:dyDescent="0.2">
      <c r="A6" t="str">
        <f>+VLOOKUP(TEXT(Tabla1[[#This Row],[Socio comercial]],"00000000"),'[1]Clientes PT'!$A:$G,7,0)</f>
        <v>Zona 1</v>
      </c>
      <c r="B6" t="str">
        <f>+VLOOKUP(TEXT(Tabla1[[#This Row],[Socio comercial]],"00000000"),'[1]Clientes PT'!$A:$G,6,0)</f>
        <v>JOSE PINTO (STIHL)</v>
      </c>
      <c r="C6" t="str">
        <f>+VLOOKUP(TEXT(Tabla1[[#This Row],[Socio comercial]],"00000000"),'[1]Clientes PT'!$A:$E,4,0)</f>
        <v>PT/60</v>
      </c>
      <c r="D6" t="str">
        <f>+VLOOKUP(TEXT(Tabla1[[#This Row],[Socio comercial]],"00000000"),'[1]Clientes PT'!$A:$E,5,0)</f>
        <v>Viana do Castelo</v>
      </c>
      <c r="E6" s="1">
        <v>46600060</v>
      </c>
      <c r="F6" s="1" t="s">
        <v>60</v>
      </c>
      <c r="G6" s="1">
        <v>209197175</v>
      </c>
      <c r="H6" s="1" t="s">
        <v>61</v>
      </c>
      <c r="I6" s="2">
        <v>38.51</v>
      </c>
      <c r="J6" s="1" t="s">
        <v>40</v>
      </c>
      <c r="K6" s="2">
        <v>40000</v>
      </c>
      <c r="L6" s="1" t="s">
        <v>40</v>
      </c>
      <c r="M6" s="1" t="s">
        <v>41</v>
      </c>
      <c r="N6" s="2">
        <v>18954.810000000001</v>
      </c>
      <c r="O6" s="2">
        <v>7500.29</v>
      </c>
      <c r="P6" s="1" t="s">
        <v>39</v>
      </c>
      <c r="Q6" s="2">
        <v>19154.740000000002</v>
      </c>
      <c r="R6" s="3">
        <v>47.9</v>
      </c>
      <c r="S6" s="1" t="s">
        <v>62</v>
      </c>
      <c r="T6" s="1">
        <v>2</v>
      </c>
      <c r="U6" s="1"/>
      <c r="V6" s="1" t="b">
        <v>0</v>
      </c>
      <c r="W6" s="1" t="b">
        <v>0</v>
      </c>
      <c r="X6" s="1" t="b">
        <v>0</v>
      </c>
      <c r="Y6" s="1" t="b">
        <v>1</v>
      </c>
      <c r="Z6" s="1" t="b">
        <v>0</v>
      </c>
      <c r="AA6" s="1"/>
      <c r="AB6" s="2">
        <v>-1733.34</v>
      </c>
      <c r="AC6" s="2">
        <v>1581.19</v>
      </c>
      <c r="AD6" s="2">
        <v>1653.98</v>
      </c>
      <c r="AE6" s="2">
        <v>17452.98</v>
      </c>
      <c r="AF6" s="1">
        <v>1</v>
      </c>
      <c r="AG6" s="1"/>
      <c r="AH6" s="1" t="s">
        <v>55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+VLOOKUP(TEXT(Tabla1[[#This Row],[Socio comercial]],"00000000"),'[1]Clientes PT'!$A:$G,7,0)</f>
        <v>Zona 1</v>
      </c>
      <c r="B7" t="str">
        <f>+VLOOKUP(TEXT(Tabla1[[#This Row],[Socio comercial]],"00000000"),'[1]Clientes PT'!$A:$G,6,0)</f>
        <v>JOSE PINTO (STIHL)</v>
      </c>
      <c r="C7" t="str">
        <f>+VLOOKUP(TEXT(Tabla1[[#This Row],[Socio comercial]],"00000000"),'[1]Clientes PT'!$A:$E,4,0)</f>
        <v>PT/60</v>
      </c>
      <c r="D7" t="str">
        <f>+VLOOKUP(TEXT(Tabla1[[#This Row],[Socio comercial]],"00000000"),'[1]Clientes PT'!$A:$E,5,0)</f>
        <v>Viana do Castelo</v>
      </c>
      <c r="E7" s="1">
        <v>46600090</v>
      </c>
      <c r="F7" s="1" t="s">
        <v>63</v>
      </c>
      <c r="G7" s="1">
        <v>209313307</v>
      </c>
      <c r="H7" s="1">
        <v>1034</v>
      </c>
      <c r="I7" s="2">
        <v>13723.69</v>
      </c>
      <c r="J7" s="1" t="s">
        <v>40</v>
      </c>
      <c r="K7" s="2">
        <v>100000</v>
      </c>
      <c r="L7" s="1" t="s">
        <v>40</v>
      </c>
      <c r="M7" s="1" t="s">
        <v>41</v>
      </c>
      <c r="N7" s="2">
        <v>16483.400000000001</v>
      </c>
      <c r="O7" s="2">
        <v>124311.32</v>
      </c>
      <c r="P7" s="1" t="s">
        <v>39</v>
      </c>
      <c r="Q7" s="2">
        <v>42870.87</v>
      </c>
      <c r="R7" s="3">
        <v>42.9</v>
      </c>
      <c r="S7" s="1" t="s">
        <v>64</v>
      </c>
      <c r="T7" s="1">
        <v>2</v>
      </c>
      <c r="U7" s="1" t="s">
        <v>57</v>
      </c>
      <c r="V7" s="1" t="b">
        <v>0</v>
      </c>
      <c r="W7" s="1" t="b">
        <v>0</v>
      </c>
      <c r="X7" s="1" t="b">
        <v>0</v>
      </c>
      <c r="Y7" s="1" t="b">
        <v>1</v>
      </c>
      <c r="Z7" s="1" t="b">
        <v>0</v>
      </c>
      <c r="AA7" s="1" t="s">
        <v>58</v>
      </c>
      <c r="AB7" s="2">
        <v>16236.44</v>
      </c>
      <c r="AC7" s="2">
        <v>104.28</v>
      </c>
      <c r="AD7" s="2">
        <v>-66.27</v>
      </c>
      <c r="AE7" s="2">
        <v>208.95</v>
      </c>
      <c r="AF7" s="1">
        <v>1</v>
      </c>
      <c r="AG7" s="1"/>
      <c r="AH7" s="1" t="s">
        <v>55</v>
      </c>
      <c r="AI7" s="1">
        <v>1</v>
      </c>
      <c r="AJ7" s="1"/>
      <c r="AK7" s="2">
        <v>783.9</v>
      </c>
      <c r="AL7" s="2">
        <v>0</v>
      </c>
    </row>
    <row r="8" spans="1:38" x14ac:dyDescent="0.2">
      <c r="A8" t="str">
        <f>+VLOOKUP(TEXT(Tabla1[[#This Row],[Socio comercial]],"00000000"),'[1]Clientes PT'!$A:$G,7,0)</f>
        <v>Zona 1</v>
      </c>
      <c r="B8" t="str">
        <f>+VLOOKUP(TEXT(Tabla1[[#This Row],[Socio comercial]],"00000000"),'[1]Clientes PT'!$A:$G,6,0)</f>
        <v>JOSE PINTO (STIHL)</v>
      </c>
      <c r="C8" t="str">
        <f>+VLOOKUP(TEXT(Tabla1[[#This Row],[Socio comercial]],"00000000"),'[1]Clientes PT'!$A:$E,4,0)</f>
        <v>PT/61</v>
      </c>
      <c r="D8" t="str">
        <f>+VLOOKUP(TEXT(Tabla1[[#This Row],[Socio comercial]],"00000000"),'[1]Clientes PT'!$A:$E,5,0)</f>
        <v>Braga</v>
      </c>
      <c r="E8" s="1">
        <v>46610010</v>
      </c>
      <c r="F8" s="1" t="s">
        <v>65</v>
      </c>
      <c r="G8" s="1">
        <v>209254075</v>
      </c>
      <c r="H8" s="1">
        <v>164</v>
      </c>
      <c r="I8" s="2">
        <v>997.96</v>
      </c>
      <c r="J8" s="1" t="s">
        <v>40</v>
      </c>
      <c r="K8" s="2">
        <v>54000</v>
      </c>
      <c r="L8" s="1" t="s">
        <v>40</v>
      </c>
      <c r="M8" s="1" t="s">
        <v>41</v>
      </c>
      <c r="N8" s="2">
        <v>8472.34</v>
      </c>
      <c r="O8" s="2">
        <v>42304.98</v>
      </c>
      <c r="P8" s="1" t="s">
        <v>39</v>
      </c>
      <c r="Q8" s="2">
        <v>16548.45</v>
      </c>
      <c r="R8" s="3">
        <v>30.6</v>
      </c>
      <c r="S8" s="1" t="s">
        <v>66</v>
      </c>
      <c r="T8" s="1">
        <v>2</v>
      </c>
      <c r="U8" s="1" t="s">
        <v>57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s">
        <v>58</v>
      </c>
      <c r="AB8" s="2">
        <v>8340.99</v>
      </c>
      <c r="AC8" s="2">
        <v>100.6</v>
      </c>
      <c r="AD8" s="2">
        <v>0</v>
      </c>
      <c r="AE8" s="2">
        <v>30.75</v>
      </c>
      <c r="AF8" s="1">
        <v>1</v>
      </c>
      <c r="AG8" s="1"/>
      <c r="AH8" s="1" t="s">
        <v>55</v>
      </c>
      <c r="AI8" s="1">
        <v>1</v>
      </c>
      <c r="AJ8" s="1"/>
      <c r="AK8" s="2">
        <v>2253.88</v>
      </c>
      <c r="AL8" s="2">
        <v>0</v>
      </c>
    </row>
    <row r="9" spans="1:38" x14ac:dyDescent="0.2">
      <c r="A9" t="str">
        <f>+VLOOKUP(TEXT(Tabla1[[#This Row],[Socio comercial]],"00000000"),'[1]Clientes PT'!$A:$G,7,0)</f>
        <v>Zona 1</v>
      </c>
      <c r="B9" t="str">
        <f>+VLOOKUP(TEXT(Tabla1[[#This Row],[Socio comercial]],"00000000"),'[1]Clientes PT'!$A:$G,6,0)</f>
        <v>JOSE PINTO (STIHL)</v>
      </c>
      <c r="C9" t="str">
        <f>+VLOOKUP(TEXT(Tabla1[[#This Row],[Socio comercial]],"00000000"),'[1]Clientes PT'!$A:$E,4,0)</f>
        <v>PT/61</v>
      </c>
      <c r="D9" t="str">
        <f>+VLOOKUP(TEXT(Tabla1[[#This Row],[Socio comercial]],"00000000"),'[1]Clientes PT'!$A:$E,5,0)</f>
        <v>Braga</v>
      </c>
      <c r="E9" s="1">
        <v>46610090</v>
      </c>
      <c r="F9" s="1" t="s">
        <v>67</v>
      </c>
      <c r="G9" s="1">
        <v>209100694</v>
      </c>
      <c r="H9" s="1">
        <v>28112024</v>
      </c>
      <c r="I9" s="2">
        <v>19.54</v>
      </c>
      <c r="J9" s="1" t="s">
        <v>40</v>
      </c>
      <c r="K9" s="2">
        <v>58000</v>
      </c>
      <c r="L9" s="1" t="s">
        <v>40</v>
      </c>
      <c r="M9" s="1" t="s">
        <v>41</v>
      </c>
      <c r="N9" s="2">
        <v>8558.06</v>
      </c>
      <c r="O9" s="2">
        <v>5091.1499999999996</v>
      </c>
      <c r="P9" s="1" t="s">
        <v>39</v>
      </c>
      <c r="Q9" s="2">
        <v>8841</v>
      </c>
      <c r="R9" s="3">
        <v>15.2</v>
      </c>
      <c r="S9" s="1" t="s">
        <v>68</v>
      </c>
      <c r="T9" s="1">
        <v>2</v>
      </c>
      <c r="U9" s="1"/>
      <c r="V9" s="1" t="b">
        <v>0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13707.79</v>
      </c>
      <c r="AC9" s="2">
        <v>-3859.11</v>
      </c>
      <c r="AD9" s="2">
        <v>0</v>
      </c>
      <c r="AE9" s="2">
        <v>-1290.6199999999999</v>
      </c>
      <c r="AF9" s="1">
        <v>1</v>
      </c>
      <c r="AG9" s="1"/>
      <c r="AH9" s="1" t="s">
        <v>55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+VLOOKUP(TEXT(Tabla1[[#This Row],[Socio comercial]],"00000000"),'[1]Clientes PT'!$A:$G,7,0)</f>
        <v>Zona 1</v>
      </c>
      <c r="B10" t="str">
        <f>+VLOOKUP(TEXT(Tabla1[[#This Row],[Socio comercial]],"00000000"),'[1]Clientes PT'!$A:$G,6,0)</f>
        <v>JOSE PINTO (STIHL)</v>
      </c>
      <c r="C10" t="str">
        <f>+VLOOKUP(TEXT(Tabla1[[#This Row],[Socio comercial]],"00000000"),'[1]Clientes PT'!$A:$E,4,0)</f>
        <v>PT/61</v>
      </c>
      <c r="D10" t="str">
        <f>+VLOOKUP(TEXT(Tabla1[[#This Row],[Socio comercial]],"00000000"),'[1]Clientes PT'!$A:$E,5,0)</f>
        <v>Braga</v>
      </c>
      <c r="E10" s="1">
        <v>46610090</v>
      </c>
      <c r="F10" s="1" t="s">
        <v>67</v>
      </c>
      <c r="G10" s="1">
        <v>209320706</v>
      </c>
      <c r="H10" s="1">
        <v>20012025</v>
      </c>
      <c r="I10" s="2">
        <v>6334.63</v>
      </c>
      <c r="J10" s="1" t="s">
        <v>40</v>
      </c>
      <c r="K10" s="2">
        <v>58000</v>
      </c>
      <c r="L10" s="1" t="s">
        <v>40</v>
      </c>
      <c r="M10" s="1" t="s">
        <v>41</v>
      </c>
      <c r="N10" s="2">
        <v>8558.06</v>
      </c>
      <c r="O10" s="2">
        <v>5091.1499999999996</v>
      </c>
      <c r="P10" s="1" t="s">
        <v>39</v>
      </c>
      <c r="Q10" s="2">
        <v>8841</v>
      </c>
      <c r="R10" s="3">
        <v>15.2</v>
      </c>
      <c r="S10" s="1" t="s">
        <v>69</v>
      </c>
      <c r="T10" s="1">
        <v>2</v>
      </c>
      <c r="U10" s="1"/>
      <c r="V10" s="1" t="b">
        <v>0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13707.79</v>
      </c>
      <c r="AC10" s="2">
        <v>-3859.11</v>
      </c>
      <c r="AD10" s="2">
        <v>0</v>
      </c>
      <c r="AE10" s="2">
        <v>-1290.6199999999999</v>
      </c>
      <c r="AF10" s="1">
        <v>1</v>
      </c>
      <c r="AG10" s="1"/>
      <c r="AH10" s="1" t="s">
        <v>50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+VLOOKUP(TEXT(Tabla1[[#This Row],[Socio comercial]],"00000000"),'[1]Clientes PT'!$A:$G,7,0)</f>
        <v>Zona 1</v>
      </c>
      <c r="B11" t="str">
        <f>+VLOOKUP(TEXT(Tabla1[[#This Row],[Socio comercial]],"00000000"),'[1]Clientes PT'!$A:$G,6,0)</f>
        <v>JOSE PINTO (STIHL)</v>
      </c>
      <c r="C11" t="str">
        <f>+VLOOKUP(TEXT(Tabla1[[#This Row],[Socio comercial]],"00000000"),'[1]Clientes PT'!$A:$E,4,0)</f>
        <v>PT/61</v>
      </c>
      <c r="D11" t="str">
        <f>+VLOOKUP(TEXT(Tabla1[[#This Row],[Socio comercial]],"00000000"),'[1]Clientes PT'!$A:$E,5,0)</f>
        <v>Braga</v>
      </c>
      <c r="E11" s="1">
        <v>46610100</v>
      </c>
      <c r="F11" s="1" t="s">
        <v>70</v>
      </c>
      <c r="G11" s="1">
        <v>209130627</v>
      </c>
      <c r="H11" s="10">
        <v>37327</v>
      </c>
      <c r="I11" s="2">
        <v>4936.12</v>
      </c>
      <c r="J11" s="1" t="s">
        <v>40</v>
      </c>
      <c r="K11" s="2">
        <v>98000</v>
      </c>
      <c r="L11" s="1" t="s">
        <v>40</v>
      </c>
      <c r="M11" s="1" t="s">
        <v>41</v>
      </c>
      <c r="N11" s="2">
        <v>54513.36</v>
      </c>
      <c r="O11" s="2">
        <v>101329.08</v>
      </c>
      <c r="P11" s="1" t="s">
        <v>39</v>
      </c>
      <c r="Q11" s="2">
        <v>73151.350000000006</v>
      </c>
      <c r="R11" s="3">
        <v>74.599999999999994</v>
      </c>
      <c r="S11" s="1" t="s">
        <v>71</v>
      </c>
      <c r="T11" s="1">
        <v>2</v>
      </c>
      <c r="U11" s="1" t="s">
        <v>57</v>
      </c>
      <c r="V11" s="1" t="b">
        <v>0</v>
      </c>
      <c r="W11" s="1" t="b">
        <v>0</v>
      </c>
      <c r="X11" s="1" t="b">
        <v>0</v>
      </c>
      <c r="Y11" s="1" t="b">
        <v>1</v>
      </c>
      <c r="Z11" s="1" t="b">
        <v>0</v>
      </c>
      <c r="AA11" s="1" t="s">
        <v>58</v>
      </c>
      <c r="AB11" s="2">
        <v>31880.98</v>
      </c>
      <c r="AC11" s="2">
        <v>211.51</v>
      </c>
      <c r="AD11" s="2">
        <v>0</v>
      </c>
      <c r="AE11" s="2">
        <v>22420.87</v>
      </c>
      <c r="AF11" s="1">
        <v>1</v>
      </c>
      <c r="AG11" s="1"/>
      <c r="AH11" s="1" t="s">
        <v>55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+VLOOKUP(TEXT(Tabla1[[#This Row],[Socio comercial]],"00000000"),'[1]Clientes PT'!$A:$G,7,0)</f>
        <v>Zona 1</v>
      </c>
      <c r="B12" t="str">
        <f>+VLOOKUP(TEXT(Tabla1[[#This Row],[Socio comercial]],"00000000"),'[1]Clientes PT'!$A:$G,6,0)</f>
        <v>JOSE PINTO (STIHL)</v>
      </c>
      <c r="C12" t="str">
        <f>+VLOOKUP(TEXT(Tabla1[[#This Row],[Socio comercial]],"00000000"),'[1]Clientes PT'!$A:$E,4,0)</f>
        <v>PT/61</v>
      </c>
      <c r="D12" t="str">
        <f>+VLOOKUP(TEXT(Tabla1[[#This Row],[Socio comercial]],"00000000"),'[1]Clientes PT'!$A:$E,5,0)</f>
        <v>Braga</v>
      </c>
      <c r="E12" s="1">
        <v>46610100</v>
      </c>
      <c r="F12" s="1" t="s">
        <v>70</v>
      </c>
      <c r="G12" s="1">
        <v>209183615</v>
      </c>
      <c r="H12" s="11">
        <v>45973</v>
      </c>
      <c r="I12" s="2">
        <v>1102.48</v>
      </c>
      <c r="J12" s="1" t="s">
        <v>40</v>
      </c>
      <c r="K12" s="2">
        <v>98000</v>
      </c>
      <c r="L12" s="1" t="s">
        <v>40</v>
      </c>
      <c r="M12" s="1" t="s">
        <v>41</v>
      </c>
      <c r="N12" s="2">
        <v>54513.36</v>
      </c>
      <c r="O12" s="2">
        <v>101329.08</v>
      </c>
      <c r="P12" s="1" t="s">
        <v>39</v>
      </c>
      <c r="Q12" s="2">
        <v>73151.350000000006</v>
      </c>
      <c r="R12" s="3">
        <v>74.599999999999994</v>
      </c>
      <c r="S12" s="1" t="s">
        <v>72</v>
      </c>
      <c r="T12" s="1">
        <v>2</v>
      </c>
      <c r="U12" s="1" t="s">
        <v>57</v>
      </c>
      <c r="V12" s="1" t="b">
        <v>0</v>
      </c>
      <c r="W12" s="1" t="b">
        <v>0</v>
      </c>
      <c r="X12" s="1" t="b">
        <v>0</v>
      </c>
      <c r="Y12" s="1" t="b">
        <v>1</v>
      </c>
      <c r="Z12" s="1" t="b">
        <v>0</v>
      </c>
      <c r="AA12" s="1" t="s">
        <v>58</v>
      </c>
      <c r="AB12" s="2">
        <v>31880.98</v>
      </c>
      <c r="AC12" s="2">
        <v>211.51</v>
      </c>
      <c r="AD12" s="2">
        <v>0</v>
      </c>
      <c r="AE12" s="2">
        <v>22420.87</v>
      </c>
      <c r="AF12" s="1">
        <v>1</v>
      </c>
      <c r="AG12" s="1"/>
      <c r="AH12" s="1" t="s">
        <v>55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+VLOOKUP(TEXT(Tabla1[[#This Row],[Socio comercial]],"00000000"),'[1]Clientes PT'!$A:$G,7,0)</f>
        <v>Zona 1</v>
      </c>
      <c r="B13" t="str">
        <f>+VLOOKUP(TEXT(Tabla1[[#This Row],[Socio comercial]],"00000000"),'[1]Clientes PT'!$A:$G,6,0)</f>
        <v>JOSE PINTO (STIHL)</v>
      </c>
      <c r="C13" t="str">
        <f>+VLOOKUP(TEXT(Tabla1[[#This Row],[Socio comercial]],"00000000"),'[1]Clientes PT'!$A:$E,4,0)</f>
        <v>PT/61</v>
      </c>
      <c r="D13" t="str">
        <f>+VLOOKUP(TEXT(Tabla1[[#This Row],[Socio comercial]],"00000000"),'[1]Clientes PT'!$A:$E,5,0)</f>
        <v>Braga</v>
      </c>
      <c r="E13" s="1">
        <v>46610120</v>
      </c>
      <c r="F13" s="1" t="s">
        <v>73</v>
      </c>
      <c r="G13" s="1">
        <v>209312983</v>
      </c>
      <c r="H13" s="11">
        <v>45741</v>
      </c>
      <c r="I13" s="2">
        <v>8260.6299999999992</v>
      </c>
      <c r="J13" s="1" t="s">
        <v>40</v>
      </c>
      <c r="K13" s="2">
        <v>64000</v>
      </c>
      <c r="L13" s="1" t="s">
        <v>40</v>
      </c>
      <c r="M13" s="1" t="s">
        <v>41</v>
      </c>
      <c r="N13" s="2">
        <v>48067.3</v>
      </c>
      <c r="O13" s="2">
        <v>46485.15</v>
      </c>
      <c r="P13" s="1" t="s">
        <v>39</v>
      </c>
      <c r="Q13" s="2">
        <v>57490.11</v>
      </c>
      <c r="R13" s="3">
        <v>89.8</v>
      </c>
      <c r="S13" s="1" t="s">
        <v>74</v>
      </c>
      <c r="T13" s="1">
        <v>2</v>
      </c>
      <c r="U13" s="1" t="s">
        <v>57</v>
      </c>
      <c r="V13" s="1" t="b">
        <v>0</v>
      </c>
      <c r="W13" s="1" t="b">
        <v>0</v>
      </c>
      <c r="X13" s="1" t="b">
        <v>0</v>
      </c>
      <c r="Y13" s="1" t="b">
        <v>1</v>
      </c>
      <c r="Z13" s="1" t="b">
        <v>0</v>
      </c>
      <c r="AA13" s="1" t="s">
        <v>58</v>
      </c>
      <c r="AB13" s="2">
        <v>45680.97</v>
      </c>
      <c r="AC13" s="2">
        <v>2538.42</v>
      </c>
      <c r="AD13" s="2">
        <v>0</v>
      </c>
      <c r="AE13" s="2">
        <v>-152.09</v>
      </c>
      <c r="AF13" s="1">
        <v>1</v>
      </c>
      <c r="AG13" s="1"/>
      <c r="AH13" s="1" t="s">
        <v>55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+VLOOKUP(TEXT(Tabla1[[#This Row],[Socio comercial]],"00000000"),'[1]Clientes PT'!$A:$G,7,0)</f>
        <v>Zona 1</v>
      </c>
      <c r="B14" t="str">
        <f>+VLOOKUP(TEXT(Tabla1[[#This Row],[Socio comercial]],"00000000"),'[1]Clientes PT'!$A:$G,6,0)</f>
        <v>JOSE PINTO (STIHL)</v>
      </c>
      <c r="C14" t="str">
        <f>+VLOOKUP(TEXT(Tabla1[[#This Row],[Socio comercial]],"00000000"),'[1]Clientes PT'!$A:$E,4,0)</f>
        <v>PT/61</v>
      </c>
      <c r="D14" t="str">
        <f>+VLOOKUP(TEXT(Tabla1[[#This Row],[Socio comercial]],"00000000"),'[1]Clientes PT'!$A:$E,5,0)</f>
        <v>Braga</v>
      </c>
      <c r="E14" s="1">
        <v>46610130</v>
      </c>
      <c r="F14" s="1" t="s">
        <v>75</v>
      </c>
      <c r="G14" s="1">
        <v>209314073</v>
      </c>
      <c r="H14" s="1">
        <v>15</v>
      </c>
      <c r="I14" s="2">
        <v>1315</v>
      </c>
      <c r="J14" s="1" t="s">
        <v>40</v>
      </c>
      <c r="K14" s="2">
        <v>15000</v>
      </c>
      <c r="L14" s="1" t="s">
        <v>40</v>
      </c>
      <c r="M14" s="1" t="s">
        <v>41</v>
      </c>
      <c r="N14" s="2">
        <v>21388.78</v>
      </c>
      <c r="O14" s="2">
        <v>18962.8</v>
      </c>
      <c r="P14" s="1" t="s">
        <v>39</v>
      </c>
      <c r="Q14" s="2">
        <v>23941.78</v>
      </c>
      <c r="R14" s="3">
        <v>159.6</v>
      </c>
      <c r="S14" s="1" t="s">
        <v>76</v>
      </c>
      <c r="T14" s="1"/>
      <c r="U14" s="1" t="s">
        <v>57</v>
      </c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 t="s">
        <v>58</v>
      </c>
      <c r="AB14" s="2">
        <v>3541.25</v>
      </c>
      <c r="AC14" s="2">
        <v>10270.6</v>
      </c>
      <c r="AD14" s="2">
        <v>4137.38</v>
      </c>
      <c r="AE14" s="2">
        <v>3439.55</v>
      </c>
      <c r="AF14" s="1">
        <v>0</v>
      </c>
      <c r="AG14" s="1"/>
      <c r="AH14" s="1" t="s">
        <v>55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+VLOOKUP(TEXT(Tabla1[[#This Row],[Socio comercial]],"00000000"),'[1]Clientes PT'!$A:$G,7,0)</f>
        <v>Zona 1</v>
      </c>
      <c r="B15" t="str">
        <f>+VLOOKUP(TEXT(Tabla1[[#This Row],[Socio comercial]],"00000000"),'[1]Clientes PT'!$A:$G,6,0)</f>
        <v>JOSE PINTO (STIHL)</v>
      </c>
      <c r="C15" t="str">
        <f>+VLOOKUP(TEXT(Tabla1[[#This Row],[Socio comercial]],"00000000"),'[1]Clientes PT'!$A:$E,4,0)</f>
        <v>PT/62</v>
      </c>
      <c r="D15" t="str">
        <f>+VLOOKUP(TEXT(Tabla1[[#This Row],[Socio comercial]],"00000000"),'[1]Clientes PT'!$A:$E,5,0)</f>
        <v>Vila Real</v>
      </c>
      <c r="E15" s="1">
        <v>46620040</v>
      </c>
      <c r="F15" s="1" t="s">
        <v>77</v>
      </c>
      <c r="G15" s="1">
        <v>209111817</v>
      </c>
      <c r="H15" s="1" t="s">
        <v>78</v>
      </c>
      <c r="I15" s="2">
        <v>846.64</v>
      </c>
      <c r="J15" s="1" t="s">
        <v>40</v>
      </c>
      <c r="K15" s="2">
        <v>98000</v>
      </c>
      <c r="L15" s="1" t="s">
        <v>40</v>
      </c>
      <c r="M15" s="1" t="s">
        <v>41</v>
      </c>
      <c r="N15" s="2">
        <v>28672.7</v>
      </c>
      <c r="O15" s="2">
        <v>94333.68</v>
      </c>
      <c r="P15" s="1" t="s">
        <v>39</v>
      </c>
      <c r="Q15" s="2">
        <v>35767.800000000003</v>
      </c>
      <c r="R15" s="3">
        <v>36.5</v>
      </c>
      <c r="S15" s="1" t="s">
        <v>79</v>
      </c>
      <c r="T15" s="1">
        <v>2</v>
      </c>
      <c r="U15" s="1" t="s">
        <v>53</v>
      </c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 t="s">
        <v>54</v>
      </c>
      <c r="AB15" s="2">
        <v>25650.21</v>
      </c>
      <c r="AC15" s="2">
        <v>2733.44</v>
      </c>
      <c r="AD15" s="2">
        <v>0</v>
      </c>
      <c r="AE15" s="2">
        <v>289.05</v>
      </c>
      <c r="AF15" s="1">
        <v>1</v>
      </c>
      <c r="AG15" s="1"/>
      <c r="AH15" s="1" t="s">
        <v>55</v>
      </c>
      <c r="AI15" s="1">
        <v>1</v>
      </c>
      <c r="AJ15" s="1"/>
      <c r="AK15" s="2">
        <v>1969.15</v>
      </c>
      <c r="AL15" s="2">
        <v>0</v>
      </c>
    </row>
    <row r="16" spans="1:38" x14ac:dyDescent="0.2">
      <c r="A16" t="str">
        <f>+VLOOKUP(TEXT(Tabla1[[#This Row],[Socio comercial]],"00000000"),'[1]Clientes PT'!$A:$G,7,0)</f>
        <v>Zona 1</v>
      </c>
      <c r="B16" t="str">
        <f>+VLOOKUP(TEXT(Tabla1[[#This Row],[Socio comercial]],"00000000"),'[1]Clientes PT'!$A:$G,6,0)</f>
        <v>JOSE PINTO (STIHL)</v>
      </c>
      <c r="C16" t="str">
        <f>+VLOOKUP(TEXT(Tabla1[[#This Row],[Socio comercial]],"00000000"),'[1]Clientes PT'!$A:$E,4,0)</f>
        <v>PT/62</v>
      </c>
      <c r="D16" t="str">
        <f>+VLOOKUP(TEXT(Tabla1[[#This Row],[Socio comercial]],"00000000"),'[1]Clientes PT'!$A:$E,5,0)</f>
        <v>Vila Real</v>
      </c>
      <c r="E16" s="1">
        <v>46620040</v>
      </c>
      <c r="F16" s="1" t="s">
        <v>77</v>
      </c>
      <c r="G16" s="1">
        <v>209224394</v>
      </c>
      <c r="H16" s="1" t="s">
        <v>80</v>
      </c>
      <c r="I16" s="2">
        <v>599.66999999999996</v>
      </c>
      <c r="J16" s="1" t="s">
        <v>40</v>
      </c>
      <c r="K16" s="2">
        <v>98000</v>
      </c>
      <c r="L16" s="1" t="s">
        <v>40</v>
      </c>
      <c r="M16" s="1" t="s">
        <v>41</v>
      </c>
      <c r="N16" s="2">
        <v>28672.7</v>
      </c>
      <c r="O16" s="2">
        <v>94333.68</v>
      </c>
      <c r="P16" s="1" t="s">
        <v>39</v>
      </c>
      <c r="Q16" s="2">
        <v>35767.800000000003</v>
      </c>
      <c r="R16" s="3">
        <v>36.5</v>
      </c>
      <c r="S16" s="1" t="s">
        <v>81</v>
      </c>
      <c r="T16" s="1">
        <v>2</v>
      </c>
      <c r="U16" s="1" t="s">
        <v>53</v>
      </c>
      <c r="V16" s="1" t="b">
        <v>0</v>
      </c>
      <c r="W16" s="1" t="b">
        <v>0</v>
      </c>
      <c r="X16" s="1" t="b">
        <v>0</v>
      </c>
      <c r="Y16" s="1" t="b">
        <v>1</v>
      </c>
      <c r="Z16" s="1" t="b">
        <v>0</v>
      </c>
      <c r="AA16" s="1" t="s">
        <v>54</v>
      </c>
      <c r="AB16" s="2">
        <v>25650.21</v>
      </c>
      <c r="AC16" s="2">
        <v>2733.44</v>
      </c>
      <c r="AD16" s="2">
        <v>0</v>
      </c>
      <c r="AE16" s="2">
        <v>289.05</v>
      </c>
      <c r="AF16" s="1">
        <v>1</v>
      </c>
      <c r="AG16" s="1"/>
      <c r="AH16" s="1" t="s">
        <v>55</v>
      </c>
      <c r="AI16" s="1">
        <v>1</v>
      </c>
      <c r="AJ16" s="1"/>
      <c r="AK16" s="2">
        <v>1969.15</v>
      </c>
      <c r="AL16" s="2">
        <v>0</v>
      </c>
    </row>
    <row r="17" spans="1:38" x14ac:dyDescent="0.2">
      <c r="A17" t="str">
        <f>+VLOOKUP(TEXT(Tabla1[[#This Row],[Socio comercial]],"00000000"),'[1]Clientes PT'!$A:$G,7,0)</f>
        <v>Zona 1</v>
      </c>
      <c r="B17" t="str">
        <f>+VLOOKUP(TEXT(Tabla1[[#This Row],[Socio comercial]],"00000000"),'[1]Clientes PT'!$A:$G,6,0)</f>
        <v>JOSE PINTO (STIHL)</v>
      </c>
      <c r="C17" t="str">
        <f>+VLOOKUP(TEXT(Tabla1[[#This Row],[Socio comercial]],"00000000"),'[1]Clientes PT'!$A:$E,4,0)</f>
        <v>PT/62</v>
      </c>
      <c r="D17" t="str">
        <f>+VLOOKUP(TEXT(Tabla1[[#This Row],[Socio comercial]],"00000000"),'[1]Clientes PT'!$A:$E,5,0)</f>
        <v>Vila Real</v>
      </c>
      <c r="E17" s="1">
        <v>46620070</v>
      </c>
      <c r="F17" s="1" t="s">
        <v>82</v>
      </c>
      <c r="G17" s="1">
        <v>209291589</v>
      </c>
      <c r="H17" s="1">
        <v>2025005</v>
      </c>
      <c r="I17" s="2">
        <v>21.47</v>
      </c>
      <c r="J17" s="1" t="s">
        <v>40</v>
      </c>
      <c r="K17" s="2">
        <v>79000</v>
      </c>
      <c r="L17" s="1" t="s">
        <v>40</v>
      </c>
      <c r="M17" s="1" t="s">
        <v>41</v>
      </c>
      <c r="N17" s="2">
        <v>111372.89</v>
      </c>
      <c r="O17" s="2">
        <v>31461.32</v>
      </c>
      <c r="P17" s="1" t="s">
        <v>39</v>
      </c>
      <c r="Q17" s="2">
        <v>115881.29</v>
      </c>
      <c r="R17" s="3">
        <v>146.69999999999999</v>
      </c>
      <c r="S17" s="1" t="s">
        <v>83</v>
      </c>
      <c r="T17" s="1">
        <v>2</v>
      </c>
      <c r="U17" s="1"/>
      <c r="V17" s="1" t="b">
        <v>1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29433.06</v>
      </c>
      <c r="AC17" s="2">
        <v>27128.89</v>
      </c>
      <c r="AD17" s="2">
        <v>29110.09</v>
      </c>
      <c r="AE17" s="2">
        <v>25700.85</v>
      </c>
      <c r="AF17" s="1">
        <v>1</v>
      </c>
      <c r="AG17" s="1"/>
      <c r="AH17" s="1" t="s">
        <v>55</v>
      </c>
      <c r="AI17" s="1">
        <v>1</v>
      </c>
      <c r="AJ17" s="1"/>
      <c r="AK17" s="2">
        <v>1808.54</v>
      </c>
      <c r="AL17" s="2">
        <v>0</v>
      </c>
    </row>
    <row r="18" spans="1:38" x14ac:dyDescent="0.2">
      <c r="A18" t="str">
        <f>+VLOOKUP(TEXT(Tabla1[[#This Row],[Socio comercial]],"00000000"),'[1]Clientes PT'!$A:$G,7,0)</f>
        <v>Zona 1</v>
      </c>
      <c r="B18" t="str">
        <f>+VLOOKUP(TEXT(Tabla1[[#This Row],[Socio comercial]],"00000000"),'[1]Clientes PT'!$A:$G,6,0)</f>
        <v>JOSE PINTO (STIHL)</v>
      </c>
      <c r="C18" t="str">
        <f>+VLOOKUP(TEXT(Tabla1[[#This Row],[Socio comercial]],"00000000"),'[1]Clientes PT'!$A:$E,4,0)</f>
        <v>PT/62</v>
      </c>
      <c r="D18" t="str">
        <f>+VLOOKUP(TEXT(Tabla1[[#This Row],[Socio comercial]],"00000000"),'[1]Clientes PT'!$A:$E,5,0)</f>
        <v>Vila Real</v>
      </c>
      <c r="E18" s="1">
        <v>46620070</v>
      </c>
      <c r="F18" s="1" t="s">
        <v>82</v>
      </c>
      <c r="G18" s="1">
        <v>209130054</v>
      </c>
      <c r="H18" s="1">
        <v>2024122</v>
      </c>
      <c r="I18" s="2">
        <v>1533.47</v>
      </c>
      <c r="J18" s="1" t="s">
        <v>40</v>
      </c>
      <c r="K18" s="2">
        <v>79000</v>
      </c>
      <c r="L18" s="1" t="s">
        <v>40</v>
      </c>
      <c r="M18" s="1" t="s">
        <v>41</v>
      </c>
      <c r="N18" s="2">
        <v>111372.89</v>
      </c>
      <c r="O18" s="2">
        <v>31461.32</v>
      </c>
      <c r="P18" s="1" t="s">
        <v>39</v>
      </c>
      <c r="Q18" s="2">
        <v>115881.29</v>
      </c>
      <c r="R18" s="3">
        <v>146.69999999999999</v>
      </c>
      <c r="S18" s="1" t="s">
        <v>84</v>
      </c>
      <c r="T18" s="1">
        <v>2</v>
      </c>
      <c r="U18" s="1" t="s">
        <v>57</v>
      </c>
      <c r="V18" s="1" t="b">
        <v>1</v>
      </c>
      <c r="W18" s="1" t="b">
        <v>0</v>
      </c>
      <c r="X18" s="1" t="b">
        <v>0</v>
      </c>
      <c r="Y18" s="1" t="b">
        <v>1</v>
      </c>
      <c r="Z18" s="1" t="b">
        <v>0</v>
      </c>
      <c r="AA18" s="1" t="s">
        <v>58</v>
      </c>
      <c r="AB18" s="2">
        <v>29433.06</v>
      </c>
      <c r="AC18" s="2">
        <v>27128.89</v>
      </c>
      <c r="AD18" s="2">
        <v>29110.09</v>
      </c>
      <c r="AE18" s="2">
        <v>25700.85</v>
      </c>
      <c r="AF18" s="1">
        <v>1</v>
      </c>
      <c r="AG18" s="1"/>
      <c r="AH18" s="1" t="s">
        <v>55</v>
      </c>
      <c r="AI18" s="1">
        <v>1</v>
      </c>
      <c r="AJ18" s="1"/>
      <c r="AK18" s="2">
        <v>1808.54</v>
      </c>
      <c r="AL18" s="2">
        <v>0</v>
      </c>
    </row>
    <row r="19" spans="1:38" x14ac:dyDescent="0.2">
      <c r="A19" t="str">
        <f>+VLOOKUP(TEXT(Tabla1[[#This Row],[Socio comercial]],"00000000"),'[1]Clientes PT'!$A:$G,7,0)</f>
        <v>Zona 1</v>
      </c>
      <c r="B19" t="str">
        <f>+VLOOKUP(TEXT(Tabla1[[#This Row],[Socio comercial]],"00000000"),'[1]Clientes PT'!$A:$G,6,0)</f>
        <v>JOSE PINTO (STIHL)</v>
      </c>
      <c r="C19" t="str">
        <f>+VLOOKUP(TEXT(Tabla1[[#This Row],[Socio comercial]],"00000000"),'[1]Clientes PT'!$A:$E,4,0)</f>
        <v>PT/62</v>
      </c>
      <c r="D19" t="str">
        <f>+VLOOKUP(TEXT(Tabla1[[#This Row],[Socio comercial]],"00000000"),'[1]Clientes PT'!$A:$E,5,0)</f>
        <v>Vila Real</v>
      </c>
      <c r="E19" s="1">
        <v>46620070</v>
      </c>
      <c r="F19" s="1" t="s">
        <v>82</v>
      </c>
      <c r="G19" s="1">
        <v>209199268</v>
      </c>
      <c r="H19" s="1">
        <v>2024126</v>
      </c>
      <c r="I19" s="2">
        <v>1495.63</v>
      </c>
      <c r="J19" s="1" t="s">
        <v>40</v>
      </c>
      <c r="K19" s="2">
        <v>79000</v>
      </c>
      <c r="L19" s="1" t="s">
        <v>40</v>
      </c>
      <c r="M19" s="1" t="s">
        <v>41</v>
      </c>
      <c r="N19" s="2">
        <v>111372.89</v>
      </c>
      <c r="O19" s="2">
        <v>31461.32</v>
      </c>
      <c r="P19" s="1" t="s">
        <v>39</v>
      </c>
      <c r="Q19" s="2">
        <v>115881.29</v>
      </c>
      <c r="R19" s="3">
        <v>146.69999999999999</v>
      </c>
      <c r="S19" s="1" t="s">
        <v>85</v>
      </c>
      <c r="T19" s="1">
        <v>2</v>
      </c>
      <c r="U19" s="1" t="s">
        <v>57</v>
      </c>
      <c r="V19" s="1" t="b">
        <v>1</v>
      </c>
      <c r="W19" s="1" t="b">
        <v>0</v>
      </c>
      <c r="X19" s="1" t="b">
        <v>0</v>
      </c>
      <c r="Y19" s="1" t="b">
        <v>1</v>
      </c>
      <c r="Z19" s="1" t="b">
        <v>0</v>
      </c>
      <c r="AA19" s="1" t="s">
        <v>58</v>
      </c>
      <c r="AB19" s="2">
        <v>29433.06</v>
      </c>
      <c r="AC19" s="2">
        <v>27128.89</v>
      </c>
      <c r="AD19" s="2">
        <v>29110.09</v>
      </c>
      <c r="AE19" s="2">
        <v>25700.85</v>
      </c>
      <c r="AF19" s="1">
        <v>1</v>
      </c>
      <c r="AG19" s="1"/>
      <c r="AH19" s="1" t="s">
        <v>55</v>
      </c>
      <c r="AI19" s="1">
        <v>1</v>
      </c>
      <c r="AJ19" s="1"/>
      <c r="AK19" s="2">
        <v>1808.54</v>
      </c>
      <c r="AL19" s="2">
        <v>0</v>
      </c>
    </row>
    <row r="20" spans="1:38" x14ac:dyDescent="0.2">
      <c r="A20" t="str">
        <f>+VLOOKUP(TEXT(Tabla1[[#This Row],[Socio comercial]],"00000000"),'[1]Clientes PT'!$A:$G,7,0)</f>
        <v>Zona 1</v>
      </c>
      <c r="B20" t="str">
        <f>+VLOOKUP(TEXT(Tabla1[[#This Row],[Socio comercial]],"00000000"),'[1]Clientes PT'!$A:$G,6,0)</f>
        <v>JOSE PINTO (STIHL)</v>
      </c>
      <c r="C20" t="str">
        <f>+VLOOKUP(TEXT(Tabla1[[#This Row],[Socio comercial]],"00000000"),'[1]Clientes PT'!$A:$E,4,0)</f>
        <v>PT/62</v>
      </c>
      <c r="D20" t="str">
        <f>+VLOOKUP(TEXT(Tabla1[[#This Row],[Socio comercial]],"00000000"),'[1]Clientes PT'!$A:$E,5,0)</f>
        <v>Vila Real</v>
      </c>
      <c r="E20" s="1">
        <v>46620070</v>
      </c>
      <c r="F20" s="1" t="s">
        <v>82</v>
      </c>
      <c r="G20" s="1">
        <v>209312730</v>
      </c>
      <c r="H20" s="1">
        <v>2025006</v>
      </c>
      <c r="I20" s="2">
        <v>3629.34</v>
      </c>
      <c r="J20" s="1" t="s">
        <v>40</v>
      </c>
      <c r="K20" s="2">
        <v>79000</v>
      </c>
      <c r="L20" s="1" t="s">
        <v>40</v>
      </c>
      <c r="M20" s="1" t="s">
        <v>41</v>
      </c>
      <c r="N20" s="2">
        <v>111372.89</v>
      </c>
      <c r="O20" s="2">
        <v>31461.32</v>
      </c>
      <c r="P20" s="1" t="s">
        <v>39</v>
      </c>
      <c r="Q20" s="2">
        <v>115881.29</v>
      </c>
      <c r="R20" s="3">
        <v>146.69999999999999</v>
      </c>
      <c r="S20" s="1" t="s">
        <v>86</v>
      </c>
      <c r="T20" s="1">
        <v>2</v>
      </c>
      <c r="U20" s="1" t="s">
        <v>57</v>
      </c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 t="s">
        <v>58</v>
      </c>
      <c r="AB20" s="2">
        <v>29433.06</v>
      </c>
      <c r="AC20" s="2">
        <v>27128.89</v>
      </c>
      <c r="AD20" s="2">
        <v>29110.09</v>
      </c>
      <c r="AE20" s="2">
        <v>25700.85</v>
      </c>
      <c r="AF20" s="1">
        <v>1</v>
      </c>
      <c r="AG20" s="1"/>
      <c r="AH20" s="1" t="s">
        <v>55</v>
      </c>
      <c r="AI20" s="1">
        <v>1</v>
      </c>
      <c r="AJ20" s="1"/>
      <c r="AK20" s="2">
        <v>1808.54</v>
      </c>
      <c r="AL20" s="2">
        <v>0</v>
      </c>
    </row>
    <row r="21" spans="1:38" x14ac:dyDescent="0.2">
      <c r="A21" t="str">
        <f>+VLOOKUP(TEXT(Tabla1[[#This Row],[Socio comercial]],"00000000"),'[1]Clientes PT'!$A:$G,7,0)</f>
        <v>Zona 1</v>
      </c>
      <c r="B21" t="str">
        <f>+VLOOKUP(TEXT(Tabla1[[#This Row],[Socio comercial]],"00000000"),'[1]Clientes PT'!$A:$G,6,0)</f>
        <v>JOSE PINTO (STIHL)</v>
      </c>
      <c r="C21" t="str">
        <f>+VLOOKUP(TEXT(Tabla1[[#This Row],[Socio comercial]],"00000000"),'[1]Clientes PT'!$A:$E,4,0)</f>
        <v>PT/62</v>
      </c>
      <c r="D21" t="str">
        <f>+VLOOKUP(TEXT(Tabla1[[#This Row],[Socio comercial]],"00000000"),'[1]Clientes PT'!$A:$E,5,0)</f>
        <v>Vila Real</v>
      </c>
      <c r="E21" s="1">
        <v>46620080</v>
      </c>
      <c r="F21" s="1" t="s">
        <v>87</v>
      </c>
      <c r="G21" s="1">
        <v>209251397</v>
      </c>
      <c r="H21" s="1" t="s">
        <v>88</v>
      </c>
      <c r="I21" s="2">
        <v>8.42</v>
      </c>
      <c r="J21" s="1" t="s">
        <v>40</v>
      </c>
      <c r="K21" s="2">
        <v>39000</v>
      </c>
      <c r="L21" s="1" t="s">
        <v>40</v>
      </c>
      <c r="M21" s="1" t="s">
        <v>41</v>
      </c>
      <c r="N21" s="2">
        <v>3255.58</v>
      </c>
      <c r="O21" s="2">
        <v>10149.07</v>
      </c>
      <c r="P21" s="1" t="s">
        <v>39</v>
      </c>
      <c r="Q21" s="2">
        <v>7171.17</v>
      </c>
      <c r="R21" s="3">
        <v>18.399999999999999</v>
      </c>
      <c r="S21" s="1" t="s">
        <v>89</v>
      </c>
      <c r="T21" s="1">
        <v>2</v>
      </c>
      <c r="U21" s="1"/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/>
      <c r="AB21" s="2">
        <v>12013.1</v>
      </c>
      <c r="AC21" s="2">
        <v>-8212.8700000000008</v>
      </c>
      <c r="AD21" s="2">
        <v>-600</v>
      </c>
      <c r="AE21" s="2">
        <v>55.35</v>
      </c>
      <c r="AF21" s="1">
        <v>1</v>
      </c>
      <c r="AG21" s="1"/>
      <c r="AH21" s="1" t="s">
        <v>55</v>
      </c>
      <c r="AI21" s="1">
        <v>1</v>
      </c>
      <c r="AJ21" s="1"/>
      <c r="AK21" s="2">
        <v>0</v>
      </c>
      <c r="AL21" s="2">
        <v>0</v>
      </c>
    </row>
    <row r="22" spans="1:38" x14ac:dyDescent="0.2">
      <c r="A22" t="str">
        <f>+VLOOKUP(TEXT(Tabla1[[#This Row],[Socio comercial]],"00000000"),'[1]Clientes PT'!$A:$G,7,0)</f>
        <v>Zona 1</v>
      </c>
      <c r="B22" t="str">
        <f>+VLOOKUP(TEXT(Tabla1[[#This Row],[Socio comercial]],"00000000"),'[1]Clientes PT'!$A:$G,6,0)</f>
        <v>JOSE PINTO (STIHL)</v>
      </c>
      <c r="C22" t="str">
        <f>+VLOOKUP(TEXT(Tabla1[[#This Row],[Socio comercial]],"00000000"),'[1]Clientes PT'!$A:$E,4,0)</f>
        <v>PT/62</v>
      </c>
      <c r="D22" t="str">
        <f>+VLOOKUP(TEXT(Tabla1[[#This Row],[Socio comercial]],"00000000"),'[1]Clientes PT'!$A:$E,5,0)</f>
        <v>Vila Real</v>
      </c>
      <c r="E22" s="1">
        <v>46620080</v>
      </c>
      <c r="F22" s="1" t="s">
        <v>87</v>
      </c>
      <c r="G22" s="1">
        <v>209296537</v>
      </c>
      <c r="H22" s="1" t="s">
        <v>90</v>
      </c>
      <c r="I22" s="2">
        <v>1526.72</v>
      </c>
      <c r="J22" s="1" t="s">
        <v>40</v>
      </c>
      <c r="K22" s="2">
        <v>39000</v>
      </c>
      <c r="L22" s="1" t="s">
        <v>40</v>
      </c>
      <c r="M22" s="1" t="s">
        <v>41</v>
      </c>
      <c r="N22" s="2">
        <v>3255.58</v>
      </c>
      <c r="O22" s="2">
        <v>10149.07</v>
      </c>
      <c r="P22" s="1" t="s">
        <v>39</v>
      </c>
      <c r="Q22" s="2">
        <v>7171.17</v>
      </c>
      <c r="R22" s="3">
        <v>18.399999999999999</v>
      </c>
      <c r="S22" s="1" t="s">
        <v>91</v>
      </c>
      <c r="T22" s="1">
        <v>2</v>
      </c>
      <c r="U22" s="1" t="s">
        <v>57</v>
      </c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 t="s">
        <v>58</v>
      </c>
      <c r="AB22" s="2">
        <v>12013.1</v>
      </c>
      <c r="AC22" s="2">
        <v>-8212.8700000000008</v>
      </c>
      <c r="AD22" s="2">
        <v>-600</v>
      </c>
      <c r="AE22" s="2">
        <v>55.35</v>
      </c>
      <c r="AF22" s="1">
        <v>1</v>
      </c>
      <c r="AG22" s="1"/>
      <c r="AH22" s="1" t="s">
        <v>55</v>
      </c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+VLOOKUP(TEXT(Tabla1[[#This Row],[Socio comercial]],"00000000"),'[1]Clientes PT'!$A:$G,7,0)</f>
        <v>Zona 1</v>
      </c>
      <c r="B23" t="str">
        <f>+VLOOKUP(TEXT(Tabla1[[#This Row],[Socio comercial]],"00000000"),'[1]Clientes PT'!$A:$G,6,0)</f>
        <v>JOSE PINTO (STIHL)</v>
      </c>
      <c r="C23" t="str">
        <f>+VLOOKUP(TEXT(Tabla1[[#This Row],[Socio comercial]],"00000000"),'[1]Clientes PT'!$A:$E,4,0)</f>
        <v>PT/62</v>
      </c>
      <c r="D23" t="str">
        <f>+VLOOKUP(TEXT(Tabla1[[#This Row],[Socio comercial]],"00000000"),'[1]Clientes PT'!$A:$E,5,0)</f>
        <v>Vila Real</v>
      </c>
      <c r="E23" s="1">
        <v>46620080</v>
      </c>
      <c r="F23" s="1" t="s">
        <v>87</v>
      </c>
      <c r="G23" s="1">
        <v>209305424</v>
      </c>
      <c r="H23" s="1" t="s">
        <v>92</v>
      </c>
      <c r="I23" s="2">
        <v>4613.13</v>
      </c>
      <c r="J23" s="1" t="s">
        <v>40</v>
      </c>
      <c r="K23" s="2">
        <v>39000</v>
      </c>
      <c r="L23" s="1" t="s">
        <v>40</v>
      </c>
      <c r="M23" s="1" t="s">
        <v>41</v>
      </c>
      <c r="N23" s="2">
        <v>3255.58</v>
      </c>
      <c r="O23" s="2">
        <v>10149.07</v>
      </c>
      <c r="P23" s="1" t="s">
        <v>39</v>
      </c>
      <c r="Q23" s="2">
        <v>7171.17</v>
      </c>
      <c r="R23" s="3">
        <v>18.399999999999999</v>
      </c>
      <c r="S23" s="1" t="s">
        <v>93</v>
      </c>
      <c r="T23" s="1">
        <v>2</v>
      </c>
      <c r="U23" s="1" t="s">
        <v>57</v>
      </c>
      <c r="V23" s="1" t="b">
        <v>0</v>
      </c>
      <c r="W23" s="1" t="b">
        <v>0</v>
      </c>
      <c r="X23" s="1" t="b">
        <v>0</v>
      </c>
      <c r="Y23" s="1" t="b">
        <v>1</v>
      </c>
      <c r="Z23" s="1" t="b">
        <v>0</v>
      </c>
      <c r="AA23" s="1" t="s">
        <v>58</v>
      </c>
      <c r="AB23" s="2">
        <v>12013.1</v>
      </c>
      <c r="AC23" s="2">
        <v>-8212.8700000000008</v>
      </c>
      <c r="AD23" s="2">
        <v>-600</v>
      </c>
      <c r="AE23" s="2">
        <v>55.35</v>
      </c>
      <c r="AF23" s="1">
        <v>1</v>
      </c>
      <c r="AG23" s="1"/>
      <c r="AH23" s="1" t="s">
        <v>55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+VLOOKUP(TEXT(Tabla1[[#This Row],[Socio comercial]],"00000000"),'[1]Clientes PT'!$A:$G,7,0)</f>
        <v>Zona 1</v>
      </c>
      <c r="B24" t="str">
        <f>+VLOOKUP(TEXT(Tabla1[[#This Row],[Socio comercial]],"00000000"),'[1]Clientes PT'!$A:$G,6,0)</f>
        <v>JOSE PINTO (STIHL)</v>
      </c>
      <c r="C24" t="str">
        <f>+VLOOKUP(TEXT(Tabla1[[#This Row],[Socio comercial]],"00000000"),'[1]Clientes PT'!$A:$E,4,0)</f>
        <v>PT/62</v>
      </c>
      <c r="D24" t="str">
        <f>+VLOOKUP(TEXT(Tabla1[[#This Row],[Socio comercial]],"00000000"),'[1]Clientes PT'!$A:$E,5,0)</f>
        <v>Vila Real</v>
      </c>
      <c r="E24" s="1">
        <v>46620100</v>
      </c>
      <c r="F24" s="1" t="s">
        <v>94</v>
      </c>
      <c r="G24" s="1">
        <v>209312861</v>
      </c>
      <c r="H24" s="1">
        <v>44</v>
      </c>
      <c r="I24" s="2">
        <v>1885.14</v>
      </c>
      <c r="J24" s="1" t="s">
        <v>40</v>
      </c>
      <c r="K24" s="2">
        <v>13000</v>
      </c>
      <c r="L24" s="1" t="s">
        <v>40</v>
      </c>
      <c r="M24" s="1" t="s">
        <v>41</v>
      </c>
      <c r="N24" s="2">
        <v>4058.13</v>
      </c>
      <c r="O24" s="2">
        <v>1323.06</v>
      </c>
      <c r="P24" s="1" t="s">
        <v>39</v>
      </c>
      <c r="Q24" s="2">
        <v>5334.79</v>
      </c>
      <c r="R24" s="3">
        <v>41</v>
      </c>
      <c r="S24" s="1" t="s">
        <v>95</v>
      </c>
      <c r="T24" s="1">
        <v>2</v>
      </c>
      <c r="U24" s="1" t="s">
        <v>57</v>
      </c>
      <c r="V24" s="1" t="b">
        <v>0</v>
      </c>
      <c r="W24" s="1" t="b">
        <v>0</v>
      </c>
      <c r="X24" s="1" t="b">
        <v>0</v>
      </c>
      <c r="Y24" s="1" t="b">
        <v>1</v>
      </c>
      <c r="Z24" s="1" t="b">
        <v>0</v>
      </c>
      <c r="AA24" s="1" t="s">
        <v>58</v>
      </c>
      <c r="AB24" s="2">
        <v>4136.96</v>
      </c>
      <c r="AC24" s="2">
        <v>55.35</v>
      </c>
      <c r="AD24" s="2">
        <v>0</v>
      </c>
      <c r="AE24" s="2">
        <v>-134.18</v>
      </c>
      <c r="AF24" s="1">
        <v>1</v>
      </c>
      <c r="AG24" s="1"/>
      <c r="AH24" s="1" t="s">
        <v>55</v>
      </c>
      <c r="AI24" s="1">
        <v>1</v>
      </c>
      <c r="AJ24" s="1"/>
      <c r="AK24" s="2">
        <v>1235.27</v>
      </c>
      <c r="AL24" s="2">
        <v>0</v>
      </c>
    </row>
    <row r="25" spans="1:38" x14ac:dyDescent="0.2">
      <c r="A25" t="str">
        <f>+VLOOKUP(TEXT(Tabla1[[#This Row],[Socio comercial]],"00000000"),'[1]Clientes PT'!$A:$G,7,0)</f>
        <v>Zona 1</v>
      </c>
      <c r="B25" t="str">
        <f>+VLOOKUP(TEXT(Tabla1[[#This Row],[Socio comercial]],"00000000"),'[1]Clientes PT'!$A:$G,6,0)</f>
        <v>JOSE PINTO (STIHL)</v>
      </c>
      <c r="C25" t="str">
        <f>+VLOOKUP(TEXT(Tabla1[[#This Row],[Socio comercial]],"00000000"),'[1]Clientes PT'!$A:$E,4,0)</f>
        <v>PT/63</v>
      </c>
      <c r="D25" t="str">
        <f>+VLOOKUP(TEXT(Tabla1[[#This Row],[Socio comercial]],"00000000"),'[1]Clientes PT'!$A:$E,5,0)</f>
        <v>Braganҫa</v>
      </c>
      <c r="E25" s="1">
        <v>46630010</v>
      </c>
      <c r="F25" s="1" t="s">
        <v>96</v>
      </c>
      <c r="G25" s="1">
        <v>209295893</v>
      </c>
      <c r="H25" s="1" t="s">
        <v>97</v>
      </c>
      <c r="I25" s="2">
        <v>156.81</v>
      </c>
      <c r="J25" s="1" t="s">
        <v>40</v>
      </c>
      <c r="K25" s="2">
        <v>111000</v>
      </c>
      <c r="L25" s="1" t="s">
        <v>40</v>
      </c>
      <c r="M25" s="1" t="s">
        <v>41</v>
      </c>
      <c r="N25" s="2">
        <v>205782.91</v>
      </c>
      <c r="O25" s="2">
        <v>60752.68</v>
      </c>
      <c r="P25" s="1" t="s">
        <v>39</v>
      </c>
      <c r="Q25" s="2">
        <v>243594.88</v>
      </c>
      <c r="R25" s="3">
        <v>219.5</v>
      </c>
      <c r="S25" s="1" t="s">
        <v>98</v>
      </c>
      <c r="T25" s="1">
        <v>2</v>
      </c>
      <c r="U25" s="1"/>
      <c r="V25" s="1" t="b">
        <v>1</v>
      </c>
      <c r="W25" s="1" t="b">
        <v>0</v>
      </c>
      <c r="X25" s="1" t="b">
        <v>0</v>
      </c>
      <c r="Y25" s="1" t="b">
        <v>1</v>
      </c>
      <c r="Z25" s="1" t="b">
        <v>0</v>
      </c>
      <c r="AA25" s="1"/>
      <c r="AB25" s="2">
        <v>5471.69</v>
      </c>
      <c r="AC25" s="2">
        <v>2368.2800000000002</v>
      </c>
      <c r="AD25" s="2">
        <v>7749.58</v>
      </c>
      <c r="AE25" s="2">
        <v>190193.36</v>
      </c>
      <c r="AF25" s="1">
        <v>1</v>
      </c>
      <c r="AG25" s="1"/>
      <c r="AH25" s="1" t="s">
        <v>55</v>
      </c>
      <c r="AI25" s="1">
        <v>1</v>
      </c>
      <c r="AJ25" s="1"/>
      <c r="AK25" s="2">
        <v>10751.94</v>
      </c>
      <c r="AL25" s="2">
        <v>0</v>
      </c>
    </row>
    <row r="26" spans="1:38" x14ac:dyDescent="0.2">
      <c r="A26" t="str">
        <f>+VLOOKUP(TEXT(Tabla1[[#This Row],[Socio comercial]],"00000000"),'[1]Clientes PT'!$A:$G,7,0)</f>
        <v>Zona 1</v>
      </c>
      <c r="B26" t="str">
        <f>+VLOOKUP(TEXT(Tabla1[[#This Row],[Socio comercial]],"00000000"),'[1]Clientes PT'!$A:$G,6,0)</f>
        <v>JOSE PINTO (STIHL)</v>
      </c>
      <c r="C26" t="str">
        <f>+VLOOKUP(TEXT(Tabla1[[#This Row],[Socio comercial]],"00000000"),'[1]Clientes PT'!$A:$E,4,0)</f>
        <v>PT/63</v>
      </c>
      <c r="D26" t="str">
        <f>+VLOOKUP(TEXT(Tabla1[[#This Row],[Socio comercial]],"00000000"),'[1]Clientes PT'!$A:$E,5,0)</f>
        <v>Braganҫa</v>
      </c>
      <c r="E26" s="1">
        <v>46630010</v>
      </c>
      <c r="F26" s="1" t="s">
        <v>96</v>
      </c>
      <c r="G26" s="1">
        <v>209313158</v>
      </c>
      <c r="H26" s="1" t="s">
        <v>99</v>
      </c>
      <c r="I26" s="2">
        <v>22766.35</v>
      </c>
      <c r="J26" s="1" t="s">
        <v>40</v>
      </c>
      <c r="K26" s="2">
        <v>111000</v>
      </c>
      <c r="L26" s="1" t="s">
        <v>40</v>
      </c>
      <c r="M26" s="1" t="s">
        <v>41</v>
      </c>
      <c r="N26" s="2">
        <v>205782.91</v>
      </c>
      <c r="O26" s="2">
        <v>60752.68</v>
      </c>
      <c r="P26" s="1" t="s">
        <v>39</v>
      </c>
      <c r="Q26" s="2">
        <v>243594.88</v>
      </c>
      <c r="R26" s="3">
        <v>219.5</v>
      </c>
      <c r="S26" s="1" t="s">
        <v>100</v>
      </c>
      <c r="T26" s="1">
        <v>2</v>
      </c>
      <c r="U26" s="1" t="s">
        <v>57</v>
      </c>
      <c r="V26" s="1" t="b">
        <v>1</v>
      </c>
      <c r="W26" s="1" t="b">
        <v>0</v>
      </c>
      <c r="X26" s="1" t="b">
        <v>0</v>
      </c>
      <c r="Y26" s="1" t="b">
        <v>1</v>
      </c>
      <c r="Z26" s="1" t="b">
        <v>0</v>
      </c>
      <c r="AA26" s="1" t="s">
        <v>58</v>
      </c>
      <c r="AB26" s="2">
        <v>5471.69</v>
      </c>
      <c r="AC26" s="2">
        <v>2368.2800000000002</v>
      </c>
      <c r="AD26" s="2">
        <v>7749.58</v>
      </c>
      <c r="AE26" s="2">
        <v>190193.36</v>
      </c>
      <c r="AF26" s="1">
        <v>1</v>
      </c>
      <c r="AG26" s="1"/>
      <c r="AH26" s="1" t="s">
        <v>55</v>
      </c>
      <c r="AI26" s="1">
        <v>1</v>
      </c>
      <c r="AJ26" s="1"/>
      <c r="AK26" s="2">
        <v>10751.94</v>
      </c>
      <c r="AL26" s="2">
        <v>0</v>
      </c>
    </row>
    <row r="27" spans="1:38" x14ac:dyDescent="0.2">
      <c r="A27" t="str">
        <f>+VLOOKUP(TEXT(Tabla1[[#This Row],[Socio comercial]],"00000000"),'[1]Clientes PT'!$A:$G,7,0)</f>
        <v>Zona 1</v>
      </c>
      <c r="B27" t="str">
        <f>+VLOOKUP(TEXT(Tabla1[[#This Row],[Socio comercial]],"00000000"),'[1]Clientes PT'!$A:$G,6,0)</f>
        <v>JOSE PINTO (STIHL)</v>
      </c>
      <c r="C27" t="str">
        <f>+VLOOKUP(TEXT(Tabla1[[#This Row],[Socio comercial]],"00000000"),'[1]Clientes PT'!$A:$E,4,0)</f>
        <v>PT/63</v>
      </c>
      <c r="D27" t="str">
        <f>+VLOOKUP(TEXT(Tabla1[[#This Row],[Socio comercial]],"00000000"),'[1]Clientes PT'!$A:$E,5,0)</f>
        <v>Braganҫa</v>
      </c>
      <c r="E27" s="1">
        <v>46630020</v>
      </c>
      <c r="F27" s="1" t="s">
        <v>101</v>
      </c>
      <c r="G27" s="1">
        <v>209306470</v>
      </c>
      <c r="H27" s="11">
        <v>45713</v>
      </c>
      <c r="I27" s="2">
        <v>4693.74</v>
      </c>
      <c r="J27" s="1" t="s">
        <v>40</v>
      </c>
      <c r="K27" s="2">
        <v>33000</v>
      </c>
      <c r="L27" s="1" t="s">
        <v>40</v>
      </c>
      <c r="M27" s="1" t="s">
        <v>41</v>
      </c>
      <c r="N27" s="2">
        <v>11951.02</v>
      </c>
      <c r="O27" s="2">
        <v>17680.63</v>
      </c>
      <c r="P27" s="1" t="s">
        <v>39</v>
      </c>
      <c r="Q27" s="2">
        <v>23408.87</v>
      </c>
      <c r="R27" s="3">
        <v>70.900000000000006</v>
      </c>
      <c r="S27" s="1" t="s">
        <v>102</v>
      </c>
      <c r="T27" s="1">
        <v>2</v>
      </c>
      <c r="U27" s="1" t="s">
        <v>57</v>
      </c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 t="s">
        <v>58</v>
      </c>
      <c r="AB27" s="2">
        <v>7589.45</v>
      </c>
      <c r="AC27" s="2">
        <v>381.16</v>
      </c>
      <c r="AD27" s="2">
        <v>0</v>
      </c>
      <c r="AE27" s="2">
        <v>3980.41</v>
      </c>
      <c r="AF27" s="1">
        <v>1</v>
      </c>
      <c r="AG27" s="1"/>
      <c r="AH27" s="1" t="s">
        <v>55</v>
      </c>
      <c r="AI27" s="1">
        <v>1</v>
      </c>
      <c r="AJ27" s="1"/>
      <c r="AK27" s="2">
        <v>330.04</v>
      </c>
      <c r="AL27" s="2">
        <v>0</v>
      </c>
    </row>
    <row r="28" spans="1:38" x14ac:dyDescent="0.2">
      <c r="A28" t="str">
        <f>+VLOOKUP(TEXT(Tabla1[[#This Row],[Socio comercial]],"00000000"),'[1]Clientes PT'!$A:$G,7,0)</f>
        <v>Zona 1</v>
      </c>
      <c r="B28" t="str">
        <f>+VLOOKUP(TEXT(Tabla1[[#This Row],[Socio comercial]],"00000000"),'[1]Clientes PT'!$A:$G,6,0)</f>
        <v>JOSE PINTO (STIHL)</v>
      </c>
      <c r="C28" t="str">
        <f>+VLOOKUP(TEXT(Tabla1[[#This Row],[Socio comercial]],"00000000"),'[1]Clientes PT'!$A:$E,4,0)</f>
        <v>PT/63</v>
      </c>
      <c r="D28" t="str">
        <f>+VLOOKUP(TEXT(Tabla1[[#This Row],[Socio comercial]],"00000000"),'[1]Clientes PT'!$A:$E,5,0)</f>
        <v>Braganҫa</v>
      </c>
      <c r="E28" s="1">
        <v>46630050</v>
      </c>
      <c r="F28" s="1" t="s">
        <v>103</v>
      </c>
      <c r="G28" s="1">
        <v>209232008</v>
      </c>
      <c r="H28" s="1" t="s">
        <v>104</v>
      </c>
      <c r="I28" s="2">
        <v>11.36</v>
      </c>
      <c r="J28" s="1" t="s">
        <v>40</v>
      </c>
      <c r="K28" s="2">
        <v>27000</v>
      </c>
      <c r="L28" s="1" t="s">
        <v>40</v>
      </c>
      <c r="M28" s="1" t="s">
        <v>41</v>
      </c>
      <c r="N28" s="2">
        <v>71080.5</v>
      </c>
      <c r="O28" s="2">
        <v>33801.89</v>
      </c>
      <c r="P28" s="1" t="s">
        <v>39</v>
      </c>
      <c r="Q28" s="2">
        <v>76202.12</v>
      </c>
      <c r="R28" s="3">
        <v>282.2</v>
      </c>
      <c r="S28" s="1" t="s">
        <v>105</v>
      </c>
      <c r="T28" s="1">
        <v>2</v>
      </c>
      <c r="U28" s="1"/>
      <c r="V28" s="1" t="b">
        <v>1</v>
      </c>
      <c r="W28" s="1" t="b">
        <v>0</v>
      </c>
      <c r="X28" s="1" t="b">
        <v>0</v>
      </c>
      <c r="Y28" s="1" t="b">
        <v>1</v>
      </c>
      <c r="Z28" s="1" t="b">
        <v>0</v>
      </c>
      <c r="AA28" s="1"/>
      <c r="AB28" s="2">
        <v>7495.05</v>
      </c>
      <c r="AC28" s="2">
        <v>-1372.4</v>
      </c>
      <c r="AD28" s="2">
        <v>10323.459999999999</v>
      </c>
      <c r="AE28" s="2">
        <v>54634.39</v>
      </c>
      <c r="AF28" s="1">
        <v>2</v>
      </c>
      <c r="AG28" s="1"/>
      <c r="AH28" s="1" t="s">
        <v>55</v>
      </c>
      <c r="AI28" s="1">
        <v>1</v>
      </c>
      <c r="AJ28" s="1"/>
      <c r="AK28" s="2">
        <v>0</v>
      </c>
      <c r="AL28" s="2">
        <v>0</v>
      </c>
    </row>
    <row r="29" spans="1:38" x14ac:dyDescent="0.2">
      <c r="A29" t="str">
        <f>+VLOOKUP(TEXT(Tabla1[[#This Row],[Socio comercial]],"00000000"),'[1]Clientes PT'!$A:$G,7,0)</f>
        <v>Zona 1</v>
      </c>
      <c r="B29" t="str">
        <f>+VLOOKUP(TEXT(Tabla1[[#This Row],[Socio comercial]],"00000000"),'[1]Clientes PT'!$A:$G,6,0)</f>
        <v>JOSE PINTO (STIHL)</v>
      </c>
      <c r="C29" t="str">
        <f>+VLOOKUP(TEXT(Tabla1[[#This Row],[Socio comercial]],"00000000"),'[1]Clientes PT'!$A:$E,4,0)</f>
        <v>PT/63</v>
      </c>
      <c r="D29" t="str">
        <f>+VLOOKUP(TEXT(Tabla1[[#This Row],[Socio comercial]],"00000000"),'[1]Clientes PT'!$A:$E,5,0)</f>
        <v>Braganҫa</v>
      </c>
      <c r="E29" s="1">
        <v>46630050</v>
      </c>
      <c r="F29" s="1" t="s">
        <v>103</v>
      </c>
      <c r="G29" s="1">
        <v>209223899</v>
      </c>
      <c r="H29" s="1" t="s">
        <v>106</v>
      </c>
      <c r="I29" s="2">
        <v>3457.84</v>
      </c>
      <c r="J29" s="1" t="s">
        <v>40</v>
      </c>
      <c r="K29" s="2">
        <v>27000</v>
      </c>
      <c r="L29" s="1" t="s">
        <v>40</v>
      </c>
      <c r="M29" s="1" t="s">
        <v>41</v>
      </c>
      <c r="N29" s="2">
        <v>71080.5</v>
      </c>
      <c r="O29" s="2">
        <v>33801.89</v>
      </c>
      <c r="P29" s="1" t="s">
        <v>39</v>
      </c>
      <c r="Q29" s="2">
        <v>76202.12</v>
      </c>
      <c r="R29" s="3">
        <v>282.2</v>
      </c>
      <c r="S29" s="1" t="s">
        <v>107</v>
      </c>
      <c r="T29" s="1">
        <v>2</v>
      </c>
      <c r="U29" s="1" t="s">
        <v>53</v>
      </c>
      <c r="V29" s="1" t="b">
        <v>1</v>
      </c>
      <c r="W29" s="1" t="b">
        <v>0</v>
      </c>
      <c r="X29" s="1" t="b">
        <v>0</v>
      </c>
      <c r="Y29" s="1" t="b">
        <v>1</v>
      </c>
      <c r="Z29" s="1" t="b">
        <v>0</v>
      </c>
      <c r="AA29" s="1" t="s">
        <v>54</v>
      </c>
      <c r="AB29" s="2">
        <v>7495.05</v>
      </c>
      <c r="AC29" s="2">
        <v>-1372.4</v>
      </c>
      <c r="AD29" s="2">
        <v>10323.459999999999</v>
      </c>
      <c r="AE29" s="2">
        <v>54634.39</v>
      </c>
      <c r="AF29" s="1">
        <v>2</v>
      </c>
      <c r="AG29" s="1"/>
      <c r="AH29" s="1" t="s">
        <v>55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+VLOOKUP(TEXT(Tabla1[[#This Row],[Socio comercial]],"00000000"),'[1]Clientes PT'!$A:$G,7,0)</f>
        <v>Zona 1</v>
      </c>
      <c r="B30" t="str">
        <f>+VLOOKUP(TEXT(Tabla1[[#This Row],[Socio comercial]],"00000000"),'[1]Clientes PT'!$A:$G,6,0)</f>
        <v>JOSE PINTO (STIHL)</v>
      </c>
      <c r="C30" t="str">
        <f>+VLOOKUP(TEXT(Tabla1[[#This Row],[Socio comercial]],"00000000"),'[1]Clientes PT'!$A:$E,4,0)</f>
        <v>PT/63</v>
      </c>
      <c r="D30" t="str">
        <f>+VLOOKUP(TEXT(Tabla1[[#This Row],[Socio comercial]],"00000000"),'[1]Clientes PT'!$A:$E,5,0)</f>
        <v>Braganҫa</v>
      </c>
      <c r="E30" s="1">
        <v>46630050</v>
      </c>
      <c r="F30" s="1" t="s">
        <v>103</v>
      </c>
      <c r="G30" s="1">
        <v>209299033</v>
      </c>
      <c r="H30" s="1" t="s">
        <v>108</v>
      </c>
      <c r="I30" s="2">
        <v>1961.32</v>
      </c>
      <c r="J30" s="1" t="s">
        <v>40</v>
      </c>
      <c r="K30" s="2">
        <v>27000</v>
      </c>
      <c r="L30" s="1" t="s">
        <v>40</v>
      </c>
      <c r="M30" s="1" t="s">
        <v>41</v>
      </c>
      <c r="N30" s="2">
        <v>71080.5</v>
      </c>
      <c r="O30" s="2">
        <v>33801.89</v>
      </c>
      <c r="P30" s="1" t="s">
        <v>39</v>
      </c>
      <c r="Q30" s="2">
        <v>76202.12</v>
      </c>
      <c r="R30" s="3">
        <v>282.2</v>
      </c>
      <c r="S30" s="1" t="s">
        <v>109</v>
      </c>
      <c r="T30" s="1">
        <v>2</v>
      </c>
      <c r="U30" s="1" t="s">
        <v>57</v>
      </c>
      <c r="V30" s="1" t="b">
        <v>1</v>
      </c>
      <c r="W30" s="1" t="b">
        <v>0</v>
      </c>
      <c r="X30" s="1" t="b">
        <v>0</v>
      </c>
      <c r="Y30" s="1" t="b">
        <v>1</v>
      </c>
      <c r="Z30" s="1" t="b">
        <v>0</v>
      </c>
      <c r="AA30" s="1" t="s">
        <v>58</v>
      </c>
      <c r="AB30" s="2">
        <v>7495.05</v>
      </c>
      <c r="AC30" s="2">
        <v>-1372.4</v>
      </c>
      <c r="AD30" s="2">
        <v>10323.459999999999</v>
      </c>
      <c r="AE30" s="2">
        <v>54634.39</v>
      </c>
      <c r="AF30" s="1">
        <v>2</v>
      </c>
      <c r="AG30" s="1"/>
      <c r="AH30" s="1" t="s">
        <v>55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+VLOOKUP(TEXT(Tabla1[[#This Row],[Socio comercial]],"00000000"),'[1]Clientes PT'!$A:$G,7,0)</f>
        <v>Zona 1</v>
      </c>
      <c r="B31" t="str">
        <f>+VLOOKUP(TEXT(Tabla1[[#This Row],[Socio comercial]],"00000000"),'[1]Clientes PT'!$A:$G,6,0)</f>
        <v>JOSE PINTO (STIHL)</v>
      </c>
      <c r="C31" t="str">
        <f>+VLOOKUP(TEXT(Tabla1[[#This Row],[Socio comercial]],"00000000"),'[1]Clientes PT'!$A:$E,4,0)</f>
        <v>PT/63</v>
      </c>
      <c r="D31" t="str">
        <f>+VLOOKUP(TEXT(Tabla1[[#This Row],[Socio comercial]],"00000000"),'[1]Clientes PT'!$A:$E,5,0)</f>
        <v>Braganҫa</v>
      </c>
      <c r="E31" s="1">
        <v>46630060</v>
      </c>
      <c r="F31" s="1" t="s">
        <v>110</v>
      </c>
      <c r="G31" s="1">
        <v>209161375</v>
      </c>
      <c r="H31" s="1">
        <v>9122024</v>
      </c>
      <c r="I31" s="2">
        <v>309.85000000000002</v>
      </c>
      <c r="J31" s="1" t="s">
        <v>40</v>
      </c>
      <c r="K31" s="2">
        <v>133000</v>
      </c>
      <c r="L31" s="1" t="s">
        <v>40</v>
      </c>
      <c r="M31" s="1" t="s">
        <v>41</v>
      </c>
      <c r="N31" s="2">
        <v>420653.67</v>
      </c>
      <c r="O31" s="2">
        <v>40421.26</v>
      </c>
      <c r="P31" s="1" t="s">
        <v>39</v>
      </c>
      <c r="Q31" s="2">
        <v>447586.05</v>
      </c>
      <c r="R31" s="3">
        <v>336.5</v>
      </c>
      <c r="S31" s="1" t="s">
        <v>111</v>
      </c>
      <c r="T31" s="1">
        <v>2</v>
      </c>
      <c r="U31" s="1"/>
      <c r="V31" s="1" t="b">
        <v>1</v>
      </c>
      <c r="W31" s="1" t="b">
        <v>0</v>
      </c>
      <c r="X31" s="1" t="b">
        <v>0</v>
      </c>
      <c r="Y31" s="1" t="b">
        <v>1</v>
      </c>
      <c r="Z31" s="1" t="b">
        <v>0</v>
      </c>
      <c r="AA31" s="1"/>
      <c r="AB31" s="2">
        <v>6031.55</v>
      </c>
      <c r="AC31" s="2">
        <v>19448.03</v>
      </c>
      <c r="AD31" s="2">
        <v>13917.89</v>
      </c>
      <c r="AE31" s="2">
        <v>381256.2</v>
      </c>
      <c r="AF31" s="1">
        <v>1</v>
      </c>
      <c r="AG31" s="1"/>
      <c r="AH31" s="1" t="s">
        <v>55</v>
      </c>
      <c r="AI31" s="1">
        <v>1</v>
      </c>
      <c r="AJ31" s="1"/>
      <c r="AK31" s="2">
        <v>0</v>
      </c>
      <c r="AL31" s="2">
        <v>0</v>
      </c>
    </row>
    <row r="32" spans="1:38" x14ac:dyDescent="0.2">
      <c r="A32" t="str">
        <f>+VLOOKUP(TEXT(Tabla1[[#This Row],[Socio comercial]],"00000000"),'[1]Clientes PT'!$A:$G,7,0)</f>
        <v>Zona 1</v>
      </c>
      <c r="B32" t="str">
        <f>+VLOOKUP(TEXT(Tabla1[[#This Row],[Socio comercial]],"00000000"),'[1]Clientes PT'!$A:$G,6,0)</f>
        <v>JOSE PINTO (STIHL)</v>
      </c>
      <c r="C32" t="str">
        <f>+VLOOKUP(TEXT(Tabla1[[#This Row],[Socio comercial]],"00000000"),'[1]Clientes PT'!$A:$E,4,0)</f>
        <v>PT/63</v>
      </c>
      <c r="D32" t="str">
        <f>+VLOOKUP(TEXT(Tabla1[[#This Row],[Socio comercial]],"00000000"),'[1]Clientes PT'!$A:$E,5,0)</f>
        <v>Braganҫa</v>
      </c>
      <c r="E32" s="1">
        <v>46630060</v>
      </c>
      <c r="F32" s="1" t="s">
        <v>110</v>
      </c>
      <c r="G32" s="1">
        <v>209317957</v>
      </c>
      <c r="H32" s="1" t="s">
        <v>112</v>
      </c>
      <c r="I32" s="2">
        <v>27327.87</v>
      </c>
      <c r="J32" s="1" t="s">
        <v>40</v>
      </c>
      <c r="K32" s="2">
        <v>133000</v>
      </c>
      <c r="L32" s="1" t="s">
        <v>40</v>
      </c>
      <c r="M32" s="1" t="s">
        <v>41</v>
      </c>
      <c r="N32" s="2">
        <v>420653.67</v>
      </c>
      <c r="O32" s="2">
        <v>40421.26</v>
      </c>
      <c r="P32" s="1" t="s">
        <v>39</v>
      </c>
      <c r="Q32" s="2">
        <v>447586.05</v>
      </c>
      <c r="R32" s="3">
        <v>336.5</v>
      </c>
      <c r="S32" s="1" t="s">
        <v>113</v>
      </c>
      <c r="T32" s="1">
        <v>2</v>
      </c>
      <c r="U32" s="1" t="s">
        <v>57</v>
      </c>
      <c r="V32" s="1" t="b">
        <v>1</v>
      </c>
      <c r="W32" s="1" t="b">
        <v>0</v>
      </c>
      <c r="X32" s="1" t="b">
        <v>0</v>
      </c>
      <c r="Y32" s="1" t="b">
        <v>1</v>
      </c>
      <c r="Z32" s="1" t="b">
        <v>0</v>
      </c>
      <c r="AA32" s="1" t="s">
        <v>58</v>
      </c>
      <c r="AB32" s="2">
        <v>6031.55</v>
      </c>
      <c r="AC32" s="2">
        <v>19448.03</v>
      </c>
      <c r="AD32" s="2">
        <v>13917.89</v>
      </c>
      <c r="AE32" s="2">
        <v>381256.2</v>
      </c>
      <c r="AF32" s="1">
        <v>1</v>
      </c>
      <c r="AG32" s="1"/>
      <c r="AH32" s="1" t="s">
        <v>55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+VLOOKUP(TEXT(Tabla1[[#This Row],[Socio comercial]],"00000000"),'[1]Clientes PT'!$A:$G,7,0)</f>
        <v>Zona 1</v>
      </c>
      <c r="B33" t="str">
        <f>+VLOOKUP(TEXT(Tabla1[[#This Row],[Socio comercial]],"00000000"),'[1]Clientes PT'!$A:$G,6,0)</f>
        <v>JOSE PINTO (STIHL)</v>
      </c>
      <c r="C33" t="str">
        <f>+VLOOKUP(TEXT(Tabla1[[#This Row],[Socio comercial]],"00000000"),'[1]Clientes PT'!$A:$E,4,0)</f>
        <v>PT/63</v>
      </c>
      <c r="D33" t="str">
        <f>+VLOOKUP(TEXT(Tabla1[[#This Row],[Socio comercial]],"00000000"),'[1]Clientes PT'!$A:$E,5,0)</f>
        <v>Braganҫa</v>
      </c>
      <c r="E33" s="1">
        <v>46630060</v>
      </c>
      <c r="F33" s="1" t="s">
        <v>110</v>
      </c>
      <c r="G33" s="1">
        <v>209266084</v>
      </c>
      <c r="H33" s="1">
        <v>8012024</v>
      </c>
      <c r="I33" s="2">
        <v>6947.1</v>
      </c>
      <c r="J33" s="1" t="s">
        <v>40</v>
      </c>
      <c r="K33" s="2">
        <v>133000</v>
      </c>
      <c r="L33" s="1" t="s">
        <v>40</v>
      </c>
      <c r="M33" s="1" t="s">
        <v>41</v>
      </c>
      <c r="N33" s="2">
        <v>420653.67</v>
      </c>
      <c r="O33" s="2">
        <v>40421.26</v>
      </c>
      <c r="P33" s="1" t="s">
        <v>39</v>
      </c>
      <c r="Q33" s="2">
        <v>447586.05</v>
      </c>
      <c r="R33" s="3">
        <v>336.5</v>
      </c>
      <c r="S33" s="1" t="s">
        <v>114</v>
      </c>
      <c r="T33" s="1">
        <v>2</v>
      </c>
      <c r="U33" s="1" t="s">
        <v>57</v>
      </c>
      <c r="V33" s="1" t="b">
        <v>1</v>
      </c>
      <c r="W33" s="1" t="b">
        <v>0</v>
      </c>
      <c r="X33" s="1" t="b">
        <v>0</v>
      </c>
      <c r="Y33" s="1" t="b">
        <v>1</v>
      </c>
      <c r="Z33" s="1" t="b">
        <v>0</v>
      </c>
      <c r="AA33" s="1" t="s">
        <v>58</v>
      </c>
      <c r="AB33" s="2">
        <v>6031.55</v>
      </c>
      <c r="AC33" s="2">
        <v>19448.03</v>
      </c>
      <c r="AD33" s="2">
        <v>13917.89</v>
      </c>
      <c r="AE33" s="2">
        <v>381256.2</v>
      </c>
      <c r="AF33" s="1">
        <v>1</v>
      </c>
      <c r="AG33" s="1"/>
      <c r="AH33" s="1" t="s">
        <v>55</v>
      </c>
      <c r="AI33" s="1">
        <v>1</v>
      </c>
      <c r="AJ33" s="1"/>
      <c r="AK33" s="2">
        <v>0</v>
      </c>
      <c r="AL33" s="2">
        <v>0</v>
      </c>
    </row>
    <row r="34" spans="1:38" x14ac:dyDescent="0.2">
      <c r="A34" t="str">
        <f>+VLOOKUP(TEXT(Tabla1[[#This Row],[Socio comercial]],"00000000"),'[1]Clientes PT'!$A:$G,7,0)</f>
        <v>Zona 1</v>
      </c>
      <c r="B34" t="str">
        <f>+VLOOKUP(TEXT(Tabla1[[#This Row],[Socio comercial]],"00000000"),'[1]Clientes PT'!$A:$G,6,0)</f>
        <v>JOSE PINTO (STIHL)</v>
      </c>
      <c r="C34" t="str">
        <f>+VLOOKUP(TEXT(Tabla1[[#This Row],[Socio comercial]],"00000000"),'[1]Clientes PT'!$A:$E,4,0)</f>
        <v>PT/63</v>
      </c>
      <c r="D34" t="str">
        <f>+VLOOKUP(TEXT(Tabla1[[#This Row],[Socio comercial]],"00000000"),'[1]Clientes PT'!$A:$E,5,0)</f>
        <v>Braganҫa</v>
      </c>
      <c r="E34" s="1">
        <v>46630130</v>
      </c>
      <c r="F34" s="1" t="s">
        <v>115</v>
      </c>
      <c r="G34" s="1">
        <v>209312866</v>
      </c>
      <c r="H34" s="1">
        <v>2</v>
      </c>
      <c r="I34" s="2">
        <v>5833.17</v>
      </c>
      <c r="J34" s="1" t="s">
        <v>40</v>
      </c>
      <c r="K34" s="2">
        <v>50000</v>
      </c>
      <c r="L34" s="1" t="s">
        <v>40</v>
      </c>
      <c r="M34" s="1" t="s">
        <v>41</v>
      </c>
      <c r="N34" s="2">
        <v>63767.97</v>
      </c>
      <c r="O34" s="2">
        <v>5504.53</v>
      </c>
      <c r="P34" s="1" t="s">
        <v>39</v>
      </c>
      <c r="Q34" s="2">
        <v>66552.600000000006</v>
      </c>
      <c r="R34" s="3">
        <v>133.1</v>
      </c>
      <c r="S34" s="1" t="s">
        <v>116</v>
      </c>
      <c r="T34" s="1">
        <v>2</v>
      </c>
      <c r="U34" s="1" t="s">
        <v>57</v>
      </c>
      <c r="V34" s="1" t="b">
        <v>1</v>
      </c>
      <c r="W34" s="1" t="b">
        <v>0</v>
      </c>
      <c r="X34" s="1" t="b">
        <v>0</v>
      </c>
      <c r="Y34" s="1" t="b">
        <v>1</v>
      </c>
      <c r="Z34" s="1" t="b">
        <v>0</v>
      </c>
      <c r="AA34" s="1" t="s">
        <v>58</v>
      </c>
      <c r="AB34" s="2">
        <v>10328.82</v>
      </c>
      <c r="AC34" s="2">
        <v>11647.22</v>
      </c>
      <c r="AD34" s="2">
        <v>19421.82</v>
      </c>
      <c r="AE34" s="2">
        <v>22370.11</v>
      </c>
      <c r="AF34" s="1">
        <v>1</v>
      </c>
      <c r="AG34" s="1"/>
      <c r="AH34" s="1" t="s">
        <v>55</v>
      </c>
      <c r="AI34" s="1">
        <v>1</v>
      </c>
      <c r="AJ34" s="1"/>
      <c r="AK34" s="2">
        <v>1186.58</v>
      </c>
      <c r="AL34" s="2">
        <v>0</v>
      </c>
    </row>
    <row r="35" spans="1:38" x14ac:dyDescent="0.2">
      <c r="A35" t="str">
        <f>+VLOOKUP(TEXT(Tabla1[[#This Row],[Socio comercial]],"00000000"),'[1]Clientes PT'!$A:$G,7,0)</f>
        <v>Zona 1</v>
      </c>
      <c r="B35" t="str">
        <f>+VLOOKUP(TEXT(Tabla1[[#This Row],[Socio comercial]],"00000000"),'[1]Clientes PT'!$A:$G,6,0)</f>
        <v>JOSE PINTO (STIHL)</v>
      </c>
      <c r="C35" t="str">
        <f>+VLOOKUP(TEXT(Tabla1[[#This Row],[Socio comercial]],"00000000"),'[1]Clientes PT'!$A:$E,4,0)</f>
        <v>PT/64</v>
      </c>
      <c r="D35" t="str">
        <f>+VLOOKUP(TEXT(Tabla1[[#This Row],[Socio comercial]],"00000000"),'[1]Clientes PT'!$A:$E,5,0)</f>
        <v>Porto</v>
      </c>
      <c r="E35" s="1">
        <v>46640050</v>
      </c>
      <c r="F35" s="1" t="s">
        <v>117</v>
      </c>
      <c r="G35" s="1">
        <v>209222949</v>
      </c>
      <c r="H35" s="1" t="s">
        <v>118</v>
      </c>
      <c r="I35" s="2">
        <v>242.61</v>
      </c>
      <c r="J35" s="1" t="s">
        <v>40</v>
      </c>
      <c r="K35" s="2">
        <v>16000</v>
      </c>
      <c r="L35" s="1" t="s">
        <v>40</v>
      </c>
      <c r="M35" s="1" t="s">
        <v>41</v>
      </c>
      <c r="N35" s="2">
        <v>11399.74</v>
      </c>
      <c r="O35" s="2">
        <v>20.86</v>
      </c>
      <c r="P35" s="1" t="s">
        <v>39</v>
      </c>
      <c r="Q35" s="2">
        <v>11420.6</v>
      </c>
      <c r="R35" s="3">
        <v>71.400000000000006</v>
      </c>
      <c r="S35" s="1" t="s">
        <v>119</v>
      </c>
      <c r="T35" s="1">
        <v>2</v>
      </c>
      <c r="U35" s="1"/>
      <c r="V35" s="1" t="b">
        <v>0</v>
      </c>
      <c r="W35" s="1" t="b">
        <v>0</v>
      </c>
      <c r="X35" s="1" t="b">
        <v>0</v>
      </c>
      <c r="Y35" s="1" t="b">
        <v>1</v>
      </c>
      <c r="Z35" s="1" t="b">
        <v>0</v>
      </c>
      <c r="AA35" s="1"/>
      <c r="AB35" s="2">
        <v>-266.08999999999997</v>
      </c>
      <c r="AC35" s="2">
        <v>10601.82</v>
      </c>
      <c r="AD35" s="2">
        <v>953.31</v>
      </c>
      <c r="AE35" s="2">
        <v>110.7</v>
      </c>
      <c r="AF35" s="1">
        <v>1</v>
      </c>
      <c r="AG35" s="1"/>
      <c r="AH35" s="1" t="s">
        <v>55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+VLOOKUP(TEXT(Tabla1[[#This Row],[Socio comercial]],"00000000"),'[1]Clientes PT'!$A:$G,7,0)</f>
        <v>Zona 1</v>
      </c>
      <c r="B36" t="str">
        <f>+VLOOKUP(TEXT(Tabla1[[#This Row],[Socio comercial]],"00000000"),'[1]Clientes PT'!$A:$G,6,0)</f>
        <v>JOSE PINTO (STIHL)</v>
      </c>
      <c r="C36" t="str">
        <f>+VLOOKUP(TEXT(Tabla1[[#This Row],[Socio comercial]],"00000000"),'[1]Clientes PT'!$A:$E,4,0)</f>
        <v>PT/64</v>
      </c>
      <c r="D36" t="str">
        <f>+VLOOKUP(TEXT(Tabla1[[#This Row],[Socio comercial]],"00000000"),'[1]Clientes PT'!$A:$E,5,0)</f>
        <v>Porto</v>
      </c>
      <c r="E36" s="1">
        <v>46640050</v>
      </c>
      <c r="F36" s="1" t="s">
        <v>117</v>
      </c>
      <c r="G36" s="1">
        <v>209250343</v>
      </c>
      <c r="H36" s="10">
        <v>45809</v>
      </c>
      <c r="I36" s="2">
        <v>119.81</v>
      </c>
      <c r="J36" s="1" t="s">
        <v>40</v>
      </c>
      <c r="K36" s="2">
        <v>16000</v>
      </c>
      <c r="L36" s="1" t="s">
        <v>40</v>
      </c>
      <c r="M36" s="1" t="s">
        <v>41</v>
      </c>
      <c r="N36" s="2">
        <v>11399.74</v>
      </c>
      <c r="O36" s="2">
        <v>20.86</v>
      </c>
      <c r="P36" s="1" t="s">
        <v>39</v>
      </c>
      <c r="Q36" s="2">
        <v>11420.6</v>
      </c>
      <c r="R36" s="3">
        <v>71.400000000000006</v>
      </c>
      <c r="S36" s="1" t="s">
        <v>120</v>
      </c>
      <c r="T36" s="1">
        <v>2</v>
      </c>
      <c r="U36" s="1"/>
      <c r="V36" s="1" t="b">
        <v>0</v>
      </c>
      <c r="W36" s="1" t="b">
        <v>0</v>
      </c>
      <c r="X36" s="1" t="b">
        <v>0</v>
      </c>
      <c r="Y36" s="1" t="b">
        <v>1</v>
      </c>
      <c r="Z36" s="1" t="b">
        <v>0</v>
      </c>
      <c r="AA36" s="1"/>
      <c r="AB36" s="2">
        <v>-266.08999999999997</v>
      </c>
      <c r="AC36" s="2">
        <v>10601.82</v>
      </c>
      <c r="AD36" s="2">
        <v>953.31</v>
      </c>
      <c r="AE36" s="2">
        <v>110.7</v>
      </c>
      <c r="AF36" s="1">
        <v>1</v>
      </c>
      <c r="AG36" s="1"/>
      <c r="AH36" s="1" t="s">
        <v>55</v>
      </c>
      <c r="AI36" s="1">
        <v>1</v>
      </c>
      <c r="AJ36" s="1"/>
      <c r="AK36" s="2">
        <v>0</v>
      </c>
      <c r="AL36" s="2">
        <v>0</v>
      </c>
    </row>
    <row r="37" spans="1:38" x14ac:dyDescent="0.2">
      <c r="A37" t="str">
        <f>+VLOOKUP(TEXT(Tabla1[[#This Row],[Socio comercial]],"00000000"),'[1]Clientes PT'!$A:$G,7,0)</f>
        <v>Zona 1</v>
      </c>
      <c r="B37" t="str">
        <f>+VLOOKUP(TEXT(Tabla1[[#This Row],[Socio comercial]],"00000000"),'[1]Clientes PT'!$A:$G,6,0)</f>
        <v>JOSE PINTO (STIHL)</v>
      </c>
      <c r="C37" t="str">
        <f>+VLOOKUP(TEXT(Tabla1[[#This Row],[Socio comercial]],"00000000"),'[1]Clientes PT'!$A:$E,4,0)</f>
        <v>PT/64</v>
      </c>
      <c r="D37" t="str">
        <f>+VLOOKUP(TEXT(Tabla1[[#This Row],[Socio comercial]],"00000000"),'[1]Clientes PT'!$A:$E,5,0)</f>
        <v>Porto</v>
      </c>
      <c r="E37" s="1">
        <v>46640050</v>
      </c>
      <c r="F37" s="1" t="s">
        <v>117</v>
      </c>
      <c r="G37" s="1">
        <v>209305432</v>
      </c>
      <c r="H37" s="1" t="s">
        <v>121</v>
      </c>
      <c r="I37" s="2">
        <v>2641.1</v>
      </c>
      <c r="J37" s="1" t="s">
        <v>40</v>
      </c>
      <c r="K37" s="2">
        <v>16000</v>
      </c>
      <c r="L37" s="1" t="s">
        <v>40</v>
      </c>
      <c r="M37" s="1" t="s">
        <v>41</v>
      </c>
      <c r="N37" s="2">
        <v>11399.74</v>
      </c>
      <c r="O37" s="2">
        <v>20.86</v>
      </c>
      <c r="P37" s="1" t="s">
        <v>39</v>
      </c>
      <c r="Q37" s="2">
        <v>11420.6</v>
      </c>
      <c r="R37" s="3">
        <v>71.400000000000006</v>
      </c>
      <c r="S37" s="1" t="s">
        <v>122</v>
      </c>
      <c r="T37" s="1">
        <v>2</v>
      </c>
      <c r="U37" s="1"/>
      <c r="V37" s="1" t="b">
        <v>0</v>
      </c>
      <c r="W37" s="1" t="b">
        <v>0</v>
      </c>
      <c r="X37" s="1" t="b">
        <v>0</v>
      </c>
      <c r="Y37" s="1" t="b">
        <v>1</v>
      </c>
      <c r="Z37" s="1" t="b">
        <v>0</v>
      </c>
      <c r="AA37" s="1"/>
      <c r="AB37" s="2">
        <v>-266.08999999999997</v>
      </c>
      <c r="AC37" s="2">
        <v>10601.82</v>
      </c>
      <c r="AD37" s="2">
        <v>953.31</v>
      </c>
      <c r="AE37" s="2">
        <v>110.7</v>
      </c>
      <c r="AF37" s="1">
        <v>1</v>
      </c>
      <c r="AG37" s="1"/>
      <c r="AH37" s="1" t="s">
        <v>55</v>
      </c>
      <c r="AI37" s="1">
        <v>1</v>
      </c>
      <c r="AJ37" s="1"/>
      <c r="AK37" s="2">
        <v>0</v>
      </c>
      <c r="AL37" s="2">
        <v>0</v>
      </c>
    </row>
    <row r="38" spans="1:38" x14ac:dyDescent="0.2">
      <c r="A38" t="str">
        <f>+VLOOKUP(TEXT(Tabla1[[#This Row],[Socio comercial]],"00000000"),'[1]Clientes PT'!$A:$G,7,0)</f>
        <v>Zona 1</v>
      </c>
      <c r="B38" t="str">
        <f>+VLOOKUP(TEXT(Tabla1[[#This Row],[Socio comercial]],"00000000"),'[1]Clientes PT'!$A:$G,6,0)</f>
        <v>JOSE PINTO (STIHL)</v>
      </c>
      <c r="C38" t="str">
        <f>+VLOOKUP(TEXT(Tabla1[[#This Row],[Socio comercial]],"00000000"),'[1]Clientes PT'!$A:$E,4,0)</f>
        <v>PT/64</v>
      </c>
      <c r="D38" t="str">
        <f>+VLOOKUP(TEXT(Tabla1[[#This Row],[Socio comercial]],"00000000"),'[1]Clientes PT'!$A:$E,5,0)</f>
        <v>Porto</v>
      </c>
      <c r="E38" s="1">
        <v>46640170</v>
      </c>
      <c r="F38" s="1" t="s">
        <v>123</v>
      </c>
      <c r="G38" s="1">
        <v>209214831</v>
      </c>
      <c r="H38" s="1" t="s">
        <v>124</v>
      </c>
      <c r="I38" s="2">
        <v>12.56</v>
      </c>
      <c r="J38" s="1" t="s">
        <v>40</v>
      </c>
      <c r="K38" s="2">
        <v>112000</v>
      </c>
      <c r="L38" s="1" t="s">
        <v>40</v>
      </c>
      <c r="M38" s="1" t="s">
        <v>41</v>
      </c>
      <c r="N38" s="2">
        <v>24584.55</v>
      </c>
      <c r="O38" s="2">
        <v>75308.58</v>
      </c>
      <c r="P38" s="1" t="s">
        <v>39</v>
      </c>
      <c r="Q38" s="2">
        <v>34094.78</v>
      </c>
      <c r="R38" s="3">
        <v>30.4</v>
      </c>
      <c r="S38" s="1" t="s">
        <v>125</v>
      </c>
      <c r="T38" s="1">
        <v>2</v>
      </c>
      <c r="U38" s="1"/>
      <c r="V38" s="1" t="b">
        <v>0</v>
      </c>
      <c r="W38" s="1" t="b">
        <v>0</v>
      </c>
      <c r="X38" s="1" t="b">
        <v>0</v>
      </c>
      <c r="Y38" s="1" t="b">
        <v>1</v>
      </c>
      <c r="Z38" s="1" t="b">
        <v>0</v>
      </c>
      <c r="AA38" s="1"/>
      <c r="AB38" s="2">
        <v>45715.1</v>
      </c>
      <c r="AC38" s="2">
        <v>341.47</v>
      </c>
      <c r="AD38" s="2">
        <v>-1838.99</v>
      </c>
      <c r="AE38" s="2">
        <v>-19633.03</v>
      </c>
      <c r="AF38" s="1">
        <v>1</v>
      </c>
      <c r="AG38" s="1"/>
      <c r="AH38" s="1" t="s">
        <v>55</v>
      </c>
      <c r="AI38" s="1">
        <v>1</v>
      </c>
      <c r="AJ38" s="1"/>
      <c r="AK38" s="2">
        <v>1423.08</v>
      </c>
      <c r="AL38" s="2">
        <v>0</v>
      </c>
    </row>
    <row r="39" spans="1:38" x14ac:dyDescent="0.2">
      <c r="A39" t="str">
        <f>+VLOOKUP(TEXT(Tabla1[[#This Row],[Socio comercial]],"00000000"),'[1]Clientes PT'!$A:$G,7,0)</f>
        <v>Zona 1</v>
      </c>
      <c r="B39" t="str">
        <f>+VLOOKUP(TEXT(Tabla1[[#This Row],[Socio comercial]],"00000000"),'[1]Clientes PT'!$A:$G,6,0)</f>
        <v>JOSE PINTO (STIHL)</v>
      </c>
      <c r="C39" t="str">
        <f>+VLOOKUP(TEXT(Tabla1[[#This Row],[Socio comercial]],"00000000"),'[1]Clientes PT'!$A:$E,4,0)</f>
        <v>PT/64</v>
      </c>
      <c r="D39" t="str">
        <f>+VLOOKUP(TEXT(Tabla1[[#This Row],[Socio comercial]],"00000000"),'[1]Clientes PT'!$A:$E,5,0)</f>
        <v>Porto</v>
      </c>
      <c r="E39" s="1">
        <v>46640170</v>
      </c>
      <c r="F39" s="1" t="s">
        <v>123</v>
      </c>
      <c r="G39" s="1">
        <v>209239954</v>
      </c>
      <c r="H39" s="1" t="s">
        <v>126</v>
      </c>
      <c r="I39" s="2">
        <v>42.67</v>
      </c>
      <c r="J39" s="1" t="s">
        <v>40</v>
      </c>
      <c r="K39" s="2">
        <v>112000</v>
      </c>
      <c r="L39" s="1" t="s">
        <v>40</v>
      </c>
      <c r="M39" s="1" t="s">
        <v>41</v>
      </c>
      <c r="N39" s="2">
        <v>24584.55</v>
      </c>
      <c r="O39" s="2">
        <v>75308.58</v>
      </c>
      <c r="P39" s="1" t="s">
        <v>39</v>
      </c>
      <c r="Q39" s="2">
        <v>34094.78</v>
      </c>
      <c r="R39" s="3">
        <v>30.4</v>
      </c>
      <c r="S39" s="1" t="s">
        <v>127</v>
      </c>
      <c r="T39" s="1">
        <v>2</v>
      </c>
      <c r="U39" s="1"/>
      <c r="V39" s="1" t="b">
        <v>0</v>
      </c>
      <c r="W39" s="1" t="b">
        <v>0</v>
      </c>
      <c r="X39" s="1" t="b">
        <v>0</v>
      </c>
      <c r="Y39" s="1" t="b">
        <v>1</v>
      </c>
      <c r="Z39" s="1" t="b">
        <v>0</v>
      </c>
      <c r="AA39" s="1"/>
      <c r="AB39" s="2">
        <v>45715.1</v>
      </c>
      <c r="AC39" s="2">
        <v>341.47</v>
      </c>
      <c r="AD39" s="2">
        <v>-1838.99</v>
      </c>
      <c r="AE39" s="2">
        <v>-19633.03</v>
      </c>
      <c r="AF39" s="1">
        <v>1</v>
      </c>
      <c r="AG39" s="1"/>
      <c r="AH39" s="1" t="s">
        <v>55</v>
      </c>
      <c r="AI39" s="1">
        <v>1</v>
      </c>
      <c r="AJ39" s="1"/>
      <c r="AK39" s="2">
        <v>1423.08</v>
      </c>
      <c r="AL39" s="2">
        <v>0</v>
      </c>
    </row>
    <row r="40" spans="1:38" x14ac:dyDescent="0.2">
      <c r="A40" t="str">
        <f>+VLOOKUP(TEXT(Tabla1[[#This Row],[Socio comercial]],"00000000"),'[1]Clientes PT'!$A:$G,7,0)</f>
        <v>Zona 1</v>
      </c>
      <c r="B40" t="str">
        <f>+VLOOKUP(TEXT(Tabla1[[#This Row],[Socio comercial]],"00000000"),'[1]Clientes PT'!$A:$G,6,0)</f>
        <v>JOSE PINTO (STIHL)</v>
      </c>
      <c r="C40" t="str">
        <f>+VLOOKUP(TEXT(Tabla1[[#This Row],[Socio comercial]],"00000000"),'[1]Clientes PT'!$A:$E,4,0)</f>
        <v>PT/64</v>
      </c>
      <c r="D40" t="str">
        <f>+VLOOKUP(TEXT(Tabla1[[#This Row],[Socio comercial]],"00000000"),'[1]Clientes PT'!$A:$E,5,0)</f>
        <v>Porto</v>
      </c>
      <c r="E40" s="1">
        <v>46640170</v>
      </c>
      <c r="F40" s="1" t="s">
        <v>123</v>
      </c>
      <c r="G40" s="1">
        <v>209314664</v>
      </c>
      <c r="H40" s="1" t="s">
        <v>128</v>
      </c>
      <c r="I40" s="2">
        <v>6337.08</v>
      </c>
      <c r="J40" s="1" t="s">
        <v>40</v>
      </c>
      <c r="K40" s="2">
        <v>112000</v>
      </c>
      <c r="L40" s="1" t="s">
        <v>40</v>
      </c>
      <c r="M40" s="1" t="s">
        <v>41</v>
      </c>
      <c r="N40" s="2">
        <v>24584.55</v>
      </c>
      <c r="O40" s="2">
        <v>75308.58</v>
      </c>
      <c r="P40" s="1" t="s">
        <v>39</v>
      </c>
      <c r="Q40" s="2">
        <v>34094.78</v>
      </c>
      <c r="R40" s="3">
        <v>30.4</v>
      </c>
      <c r="S40" s="1" t="s">
        <v>129</v>
      </c>
      <c r="T40" s="1">
        <v>2</v>
      </c>
      <c r="U40" s="1" t="s">
        <v>57</v>
      </c>
      <c r="V40" s="1" t="b">
        <v>0</v>
      </c>
      <c r="W40" s="1" t="b">
        <v>0</v>
      </c>
      <c r="X40" s="1" t="b">
        <v>0</v>
      </c>
      <c r="Y40" s="1" t="b">
        <v>1</v>
      </c>
      <c r="Z40" s="1" t="b">
        <v>0</v>
      </c>
      <c r="AA40" s="1" t="s">
        <v>58</v>
      </c>
      <c r="AB40" s="2">
        <v>45715.1</v>
      </c>
      <c r="AC40" s="2">
        <v>341.47</v>
      </c>
      <c r="AD40" s="2">
        <v>-1838.99</v>
      </c>
      <c r="AE40" s="2">
        <v>-19633.03</v>
      </c>
      <c r="AF40" s="1">
        <v>1</v>
      </c>
      <c r="AG40" s="1"/>
      <c r="AH40" s="1" t="s">
        <v>50</v>
      </c>
      <c r="AI40" s="1">
        <v>1</v>
      </c>
      <c r="AJ40" s="1"/>
      <c r="AK40" s="2">
        <v>1423.08</v>
      </c>
      <c r="AL40" s="2">
        <v>0</v>
      </c>
    </row>
    <row r="41" spans="1:38" x14ac:dyDescent="0.2">
      <c r="A41" t="str">
        <f>+VLOOKUP(TEXT(Tabla1[[#This Row],[Socio comercial]],"00000000"),'[1]Clientes PT'!$A:$G,7,0)</f>
        <v>Zona 1</v>
      </c>
      <c r="B41" t="str">
        <f>+VLOOKUP(TEXT(Tabla1[[#This Row],[Socio comercial]],"00000000"),'[1]Clientes PT'!$A:$G,6,0)</f>
        <v>JOSE PINTO (STIHL)</v>
      </c>
      <c r="C41" t="str">
        <f>+VLOOKUP(TEXT(Tabla1[[#This Row],[Socio comercial]],"00000000"),'[1]Clientes PT'!$A:$E,4,0)</f>
        <v>PT/64</v>
      </c>
      <c r="D41" t="str">
        <f>+VLOOKUP(TEXT(Tabla1[[#This Row],[Socio comercial]],"00000000"),'[1]Clientes PT'!$A:$E,5,0)</f>
        <v>Porto</v>
      </c>
      <c r="E41" s="1">
        <v>46640170</v>
      </c>
      <c r="F41" s="1" t="s">
        <v>123</v>
      </c>
      <c r="G41" s="1">
        <v>209321171</v>
      </c>
      <c r="H41" s="1" t="s">
        <v>130</v>
      </c>
      <c r="I41" s="2">
        <v>405.85</v>
      </c>
      <c r="J41" s="1" t="s">
        <v>40</v>
      </c>
      <c r="K41" s="2">
        <v>112000</v>
      </c>
      <c r="L41" s="1" t="s">
        <v>40</v>
      </c>
      <c r="M41" s="1" t="s">
        <v>41</v>
      </c>
      <c r="N41" s="2">
        <v>24584.55</v>
      </c>
      <c r="O41" s="2">
        <v>75308.58</v>
      </c>
      <c r="P41" s="1" t="s">
        <v>39</v>
      </c>
      <c r="Q41" s="2">
        <v>34094.78</v>
      </c>
      <c r="R41" s="3">
        <v>30.4</v>
      </c>
      <c r="S41" s="1" t="s">
        <v>131</v>
      </c>
      <c r="T41" s="1">
        <v>2</v>
      </c>
      <c r="U41" s="1"/>
      <c r="V41" s="1" t="b">
        <v>0</v>
      </c>
      <c r="W41" s="1" t="b">
        <v>0</v>
      </c>
      <c r="X41" s="1" t="b">
        <v>0</v>
      </c>
      <c r="Y41" s="1" t="b">
        <v>1</v>
      </c>
      <c r="Z41" s="1" t="b">
        <v>0</v>
      </c>
      <c r="AA41" s="1"/>
      <c r="AB41" s="2">
        <v>45715.1</v>
      </c>
      <c r="AC41" s="2">
        <v>341.47</v>
      </c>
      <c r="AD41" s="2">
        <v>-1838.99</v>
      </c>
      <c r="AE41" s="2">
        <v>-19633.03</v>
      </c>
      <c r="AF41" s="1">
        <v>1</v>
      </c>
      <c r="AG41" s="1"/>
      <c r="AH41" s="1" t="s">
        <v>55</v>
      </c>
      <c r="AI41" s="1">
        <v>1</v>
      </c>
      <c r="AJ41" s="1"/>
      <c r="AK41" s="2">
        <v>1423.08</v>
      </c>
      <c r="AL41" s="2">
        <v>0</v>
      </c>
    </row>
    <row r="42" spans="1:38" x14ac:dyDescent="0.2">
      <c r="A42" t="str">
        <f>+VLOOKUP(TEXT(Tabla1[[#This Row],[Socio comercial]],"00000000"),'[1]Clientes PT'!$A:$G,7,0)</f>
        <v>Zona 1</v>
      </c>
      <c r="B42" t="str">
        <f>+VLOOKUP(TEXT(Tabla1[[#This Row],[Socio comercial]],"00000000"),'[1]Clientes PT'!$A:$G,6,0)</f>
        <v>JOSE PINTO (STIHL)</v>
      </c>
      <c r="C42" t="str">
        <f>+VLOOKUP(TEXT(Tabla1[[#This Row],[Socio comercial]],"00000000"),'[1]Clientes PT'!$A:$E,4,0)</f>
        <v>PT/64</v>
      </c>
      <c r="D42" t="str">
        <f>+VLOOKUP(TEXT(Tabla1[[#This Row],[Socio comercial]],"00000000"),'[1]Clientes PT'!$A:$E,5,0)</f>
        <v>Porto</v>
      </c>
      <c r="E42" s="1">
        <v>46640170</v>
      </c>
      <c r="F42" s="1" t="s">
        <v>123</v>
      </c>
      <c r="G42" s="1">
        <v>209305599</v>
      </c>
      <c r="H42" s="1" t="s">
        <v>132</v>
      </c>
      <c r="I42" s="2">
        <v>1807.6</v>
      </c>
      <c r="J42" s="1" t="s">
        <v>40</v>
      </c>
      <c r="K42" s="2">
        <v>112000</v>
      </c>
      <c r="L42" s="1" t="s">
        <v>40</v>
      </c>
      <c r="M42" s="1" t="s">
        <v>41</v>
      </c>
      <c r="N42" s="2">
        <v>24584.55</v>
      </c>
      <c r="O42" s="2">
        <v>75308.58</v>
      </c>
      <c r="P42" s="1" t="s">
        <v>39</v>
      </c>
      <c r="Q42" s="2">
        <v>34094.78</v>
      </c>
      <c r="R42" s="3">
        <v>30.4</v>
      </c>
      <c r="S42" s="1" t="s">
        <v>133</v>
      </c>
      <c r="T42" s="1">
        <v>2</v>
      </c>
      <c r="U42" s="1" t="s">
        <v>57</v>
      </c>
      <c r="V42" s="1" t="b">
        <v>0</v>
      </c>
      <c r="W42" s="1" t="b">
        <v>0</v>
      </c>
      <c r="X42" s="1" t="b">
        <v>0</v>
      </c>
      <c r="Y42" s="1" t="b">
        <v>1</v>
      </c>
      <c r="Z42" s="1" t="b">
        <v>0</v>
      </c>
      <c r="AA42" s="1" t="s">
        <v>58</v>
      </c>
      <c r="AB42" s="2">
        <v>45715.1</v>
      </c>
      <c r="AC42" s="2">
        <v>341.47</v>
      </c>
      <c r="AD42" s="2">
        <v>-1838.99</v>
      </c>
      <c r="AE42" s="2">
        <v>-19633.03</v>
      </c>
      <c r="AF42" s="1">
        <v>1</v>
      </c>
      <c r="AG42" s="1"/>
      <c r="AH42" s="1" t="s">
        <v>55</v>
      </c>
      <c r="AI42" s="1">
        <v>1</v>
      </c>
      <c r="AJ42" s="1"/>
      <c r="AK42" s="2">
        <v>1423.08</v>
      </c>
      <c r="AL42" s="2">
        <v>0</v>
      </c>
    </row>
    <row r="43" spans="1:38" x14ac:dyDescent="0.2">
      <c r="A43" t="str">
        <f>+VLOOKUP(TEXT(Tabla1[[#This Row],[Socio comercial]],"00000000"),'[1]Clientes PT'!$A:$G,7,0)</f>
        <v>Zona 1</v>
      </c>
      <c r="B43" t="str">
        <f>+VLOOKUP(TEXT(Tabla1[[#This Row],[Socio comercial]],"00000000"),'[1]Clientes PT'!$A:$G,6,0)</f>
        <v>JOSE PINTO (STIHL)</v>
      </c>
      <c r="C43" t="str">
        <f>+VLOOKUP(TEXT(Tabla1[[#This Row],[Socio comercial]],"00000000"),'[1]Clientes PT'!$A:$E,4,0)</f>
        <v>PT/64</v>
      </c>
      <c r="D43" t="str">
        <f>+VLOOKUP(TEXT(Tabla1[[#This Row],[Socio comercial]],"00000000"),'[1]Clientes PT'!$A:$E,5,0)</f>
        <v>Porto</v>
      </c>
      <c r="E43" s="1">
        <v>46640170</v>
      </c>
      <c r="F43" s="1" t="s">
        <v>123</v>
      </c>
      <c r="G43" s="1">
        <v>209313299</v>
      </c>
      <c r="H43" s="1" t="s">
        <v>134</v>
      </c>
      <c r="I43" s="2">
        <v>4905.8900000000003</v>
      </c>
      <c r="J43" s="1" t="s">
        <v>40</v>
      </c>
      <c r="K43" s="2">
        <v>112000</v>
      </c>
      <c r="L43" s="1" t="s">
        <v>40</v>
      </c>
      <c r="M43" s="1" t="s">
        <v>41</v>
      </c>
      <c r="N43" s="2">
        <v>24584.55</v>
      </c>
      <c r="O43" s="2">
        <v>75308.58</v>
      </c>
      <c r="P43" s="1" t="s">
        <v>39</v>
      </c>
      <c r="Q43" s="2">
        <v>34094.78</v>
      </c>
      <c r="R43" s="3">
        <v>30.4</v>
      </c>
      <c r="S43" s="1" t="s">
        <v>135</v>
      </c>
      <c r="T43" s="1">
        <v>2</v>
      </c>
      <c r="U43" s="1" t="s">
        <v>57</v>
      </c>
      <c r="V43" s="1" t="b">
        <v>0</v>
      </c>
      <c r="W43" s="1" t="b">
        <v>0</v>
      </c>
      <c r="X43" s="1" t="b">
        <v>0</v>
      </c>
      <c r="Y43" s="1" t="b">
        <v>1</v>
      </c>
      <c r="Z43" s="1" t="b">
        <v>0</v>
      </c>
      <c r="AA43" s="1" t="s">
        <v>58</v>
      </c>
      <c r="AB43" s="2">
        <v>45715.1</v>
      </c>
      <c r="AC43" s="2">
        <v>341.47</v>
      </c>
      <c r="AD43" s="2">
        <v>-1838.99</v>
      </c>
      <c r="AE43" s="2">
        <v>-19633.03</v>
      </c>
      <c r="AF43" s="1">
        <v>1</v>
      </c>
      <c r="AG43" s="1"/>
      <c r="AH43" s="1" t="s">
        <v>55</v>
      </c>
      <c r="AI43" s="1">
        <v>1</v>
      </c>
      <c r="AJ43" s="1"/>
      <c r="AK43" s="2">
        <v>1423.08</v>
      </c>
      <c r="AL43" s="2">
        <v>0</v>
      </c>
    </row>
    <row r="44" spans="1:38" x14ac:dyDescent="0.2">
      <c r="A44" t="str">
        <f>+VLOOKUP(TEXT(Tabla1[[#This Row],[Socio comercial]],"00000000"),'[1]Clientes PT'!$A:$G,7,0)</f>
        <v>Zona 1</v>
      </c>
      <c r="B44" t="str">
        <f>+VLOOKUP(TEXT(Tabla1[[#This Row],[Socio comercial]],"00000000"),'[1]Clientes PT'!$A:$G,6,0)</f>
        <v>JOSE PINTO (STIHL)</v>
      </c>
      <c r="C44" t="str">
        <f>+VLOOKUP(TEXT(Tabla1[[#This Row],[Socio comercial]],"00000000"),'[1]Clientes PT'!$A:$E,4,0)</f>
        <v>PT/64</v>
      </c>
      <c r="D44" t="str">
        <f>+VLOOKUP(TEXT(Tabla1[[#This Row],[Socio comercial]],"00000000"),'[1]Clientes PT'!$A:$E,5,0)</f>
        <v>Porto</v>
      </c>
      <c r="E44" s="1">
        <v>46640200</v>
      </c>
      <c r="F44" s="1" t="s">
        <v>136</v>
      </c>
      <c r="G44" s="1">
        <v>209313142</v>
      </c>
      <c r="H44" s="1" t="s">
        <v>137</v>
      </c>
      <c r="I44" s="2">
        <v>11460.83</v>
      </c>
      <c r="J44" s="1" t="s">
        <v>40</v>
      </c>
      <c r="K44" s="2">
        <v>107000</v>
      </c>
      <c r="L44" s="1" t="s">
        <v>40</v>
      </c>
      <c r="M44" s="1" t="s">
        <v>41</v>
      </c>
      <c r="N44" s="2">
        <v>114888.91</v>
      </c>
      <c r="O44" s="2">
        <v>75455.009999999995</v>
      </c>
      <c r="P44" s="1" t="s">
        <v>39</v>
      </c>
      <c r="Q44" s="2">
        <v>131886.18</v>
      </c>
      <c r="R44" s="3">
        <v>123.3</v>
      </c>
      <c r="S44" s="1" t="s">
        <v>138</v>
      </c>
      <c r="T44" s="1">
        <v>2</v>
      </c>
      <c r="U44" s="1" t="s">
        <v>57</v>
      </c>
      <c r="V44" s="1" t="b">
        <v>1</v>
      </c>
      <c r="W44" s="1" t="b">
        <v>0</v>
      </c>
      <c r="X44" s="1" t="b">
        <v>0</v>
      </c>
      <c r="Y44" s="1" t="b">
        <v>1</v>
      </c>
      <c r="Z44" s="1" t="b">
        <v>0</v>
      </c>
      <c r="AA44" s="1" t="s">
        <v>58</v>
      </c>
      <c r="AB44" s="2">
        <v>33710.36</v>
      </c>
      <c r="AC44" s="2">
        <v>37903.120000000003</v>
      </c>
      <c r="AD44" s="2">
        <v>28121.55</v>
      </c>
      <c r="AE44" s="2">
        <v>15153.88</v>
      </c>
      <c r="AF44" s="1">
        <v>2</v>
      </c>
      <c r="AG44" s="1"/>
      <c r="AH44" s="1" t="s">
        <v>50</v>
      </c>
      <c r="AI44" s="1">
        <v>1</v>
      </c>
      <c r="AJ44" s="1"/>
      <c r="AK44" s="2">
        <v>230.52</v>
      </c>
      <c r="AL44" s="2">
        <v>0</v>
      </c>
    </row>
    <row r="45" spans="1:38" x14ac:dyDescent="0.2">
      <c r="A45" t="str">
        <f>+VLOOKUP(TEXT(Tabla1[[#This Row],[Socio comercial]],"00000000"),'[1]Clientes PT'!$A:$G,7,0)</f>
        <v>Zona 1</v>
      </c>
      <c r="B45" t="str">
        <f>+VLOOKUP(TEXT(Tabla1[[#This Row],[Socio comercial]],"00000000"),'[1]Clientes PT'!$A:$G,6,0)</f>
        <v>JOSE PINTO (STIHL)</v>
      </c>
      <c r="C45" t="str">
        <f>+VLOOKUP(TEXT(Tabla1[[#This Row],[Socio comercial]],"00000000"),'[1]Clientes PT'!$A:$E,4,0)</f>
        <v>PT/64</v>
      </c>
      <c r="D45" t="str">
        <f>+VLOOKUP(TEXT(Tabla1[[#This Row],[Socio comercial]],"00000000"),'[1]Clientes PT'!$A:$E,5,0)</f>
        <v>Porto</v>
      </c>
      <c r="E45" s="1">
        <v>46640200</v>
      </c>
      <c r="F45" s="1" t="s">
        <v>136</v>
      </c>
      <c r="G45" s="1">
        <v>209199027</v>
      </c>
      <c r="H45" s="1" t="s">
        <v>139</v>
      </c>
      <c r="I45" s="2">
        <v>16.36</v>
      </c>
      <c r="J45" s="1" t="s">
        <v>40</v>
      </c>
      <c r="K45" s="2">
        <v>107000</v>
      </c>
      <c r="L45" s="1" t="s">
        <v>40</v>
      </c>
      <c r="M45" s="1" t="s">
        <v>41</v>
      </c>
      <c r="N45" s="2">
        <v>114888.91</v>
      </c>
      <c r="O45" s="2">
        <v>75455.009999999995</v>
      </c>
      <c r="P45" s="1" t="s">
        <v>39</v>
      </c>
      <c r="Q45" s="2">
        <v>131886.18</v>
      </c>
      <c r="R45" s="3">
        <v>123.3</v>
      </c>
      <c r="S45" s="1" t="s">
        <v>140</v>
      </c>
      <c r="T45" s="1">
        <v>2</v>
      </c>
      <c r="U45" s="1"/>
      <c r="V45" s="1" t="b">
        <v>1</v>
      </c>
      <c r="W45" s="1" t="b">
        <v>0</v>
      </c>
      <c r="X45" s="1" t="b">
        <v>0</v>
      </c>
      <c r="Y45" s="1" t="b">
        <v>1</v>
      </c>
      <c r="Z45" s="1" t="b">
        <v>0</v>
      </c>
      <c r="AA45" s="1"/>
      <c r="AB45" s="2">
        <v>33710.36</v>
      </c>
      <c r="AC45" s="2">
        <v>37903.120000000003</v>
      </c>
      <c r="AD45" s="2">
        <v>28121.55</v>
      </c>
      <c r="AE45" s="2">
        <v>15153.88</v>
      </c>
      <c r="AF45" s="1">
        <v>2</v>
      </c>
      <c r="AG45" s="1"/>
      <c r="AH45" s="1" t="s">
        <v>55</v>
      </c>
      <c r="AI45" s="1">
        <v>1</v>
      </c>
      <c r="AJ45" s="1"/>
      <c r="AK45" s="2">
        <v>230.52</v>
      </c>
      <c r="AL45" s="2">
        <v>0</v>
      </c>
    </row>
    <row r="46" spans="1:38" x14ac:dyDescent="0.2">
      <c r="A46" t="str">
        <f>+VLOOKUP(TEXT(Tabla1[[#This Row],[Socio comercial]],"00000000"),'[1]Clientes PT'!$A:$G,7,0)</f>
        <v>Zona 1</v>
      </c>
      <c r="B46" t="str">
        <f>+VLOOKUP(TEXT(Tabla1[[#This Row],[Socio comercial]],"00000000"),'[1]Clientes PT'!$A:$G,6,0)</f>
        <v>JOSE PINTO (STIHL)</v>
      </c>
      <c r="C46" t="str">
        <f>+VLOOKUP(TEXT(Tabla1[[#This Row],[Socio comercial]],"00000000"),'[1]Clientes PT'!$A:$E,4,0)</f>
        <v>PT/64</v>
      </c>
      <c r="D46" t="str">
        <f>+VLOOKUP(TEXT(Tabla1[[#This Row],[Socio comercial]],"00000000"),'[1]Clientes PT'!$A:$E,5,0)</f>
        <v>Porto</v>
      </c>
      <c r="E46" s="1">
        <v>46640200</v>
      </c>
      <c r="F46" s="1" t="s">
        <v>136</v>
      </c>
      <c r="G46" s="1">
        <v>209250530</v>
      </c>
      <c r="H46" s="1" t="s">
        <v>141</v>
      </c>
      <c r="I46" s="2">
        <v>22.11</v>
      </c>
      <c r="J46" s="1" t="s">
        <v>40</v>
      </c>
      <c r="K46" s="2">
        <v>107000</v>
      </c>
      <c r="L46" s="1" t="s">
        <v>40</v>
      </c>
      <c r="M46" s="1" t="s">
        <v>41</v>
      </c>
      <c r="N46" s="2">
        <v>114888.91</v>
      </c>
      <c r="O46" s="2">
        <v>75455.009999999995</v>
      </c>
      <c r="P46" s="1" t="s">
        <v>39</v>
      </c>
      <c r="Q46" s="2">
        <v>131886.18</v>
      </c>
      <c r="R46" s="3">
        <v>123.3</v>
      </c>
      <c r="S46" s="1" t="s">
        <v>142</v>
      </c>
      <c r="T46" s="1">
        <v>2</v>
      </c>
      <c r="U46" s="1"/>
      <c r="V46" s="1" t="b">
        <v>1</v>
      </c>
      <c r="W46" s="1" t="b">
        <v>0</v>
      </c>
      <c r="X46" s="1" t="b">
        <v>0</v>
      </c>
      <c r="Y46" s="1" t="b">
        <v>1</v>
      </c>
      <c r="Z46" s="1" t="b">
        <v>0</v>
      </c>
      <c r="AA46" s="1"/>
      <c r="AB46" s="2">
        <v>33710.36</v>
      </c>
      <c r="AC46" s="2">
        <v>37903.120000000003</v>
      </c>
      <c r="AD46" s="2">
        <v>28121.55</v>
      </c>
      <c r="AE46" s="2">
        <v>15153.88</v>
      </c>
      <c r="AF46" s="1">
        <v>2</v>
      </c>
      <c r="AG46" s="1"/>
      <c r="AH46" s="1" t="s">
        <v>50</v>
      </c>
      <c r="AI46" s="1">
        <v>1</v>
      </c>
      <c r="AJ46" s="1"/>
      <c r="AK46" s="2">
        <v>230.52</v>
      </c>
      <c r="AL46" s="2">
        <v>0</v>
      </c>
    </row>
    <row r="47" spans="1:38" x14ac:dyDescent="0.2">
      <c r="A47" t="str">
        <f>+VLOOKUP(TEXT(Tabla1[[#This Row],[Socio comercial]],"00000000"),'[1]Clientes PT'!$A:$G,7,0)</f>
        <v>Zona 1</v>
      </c>
      <c r="B47" t="str">
        <f>+VLOOKUP(TEXT(Tabla1[[#This Row],[Socio comercial]],"00000000"),'[1]Clientes PT'!$A:$G,6,0)</f>
        <v>JOSE PINTO (STIHL)</v>
      </c>
      <c r="C47" t="str">
        <f>+VLOOKUP(TEXT(Tabla1[[#This Row],[Socio comercial]],"00000000"),'[1]Clientes PT'!$A:$E,4,0)</f>
        <v>PT/64</v>
      </c>
      <c r="D47" t="str">
        <f>+VLOOKUP(TEXT(Tabla1[[#This Row],[Socio comercial]],"00000000"),'[1]Clientes PT'!$A:$E,5,0)</f>
        <v>Porto</v>
      </c>
      <c r="E47" s="1">
        <v>46640200</v>
      </c>
      <c r="F47" s="1" t="s">
        <v>136</v>
      </c>
      <c r="G47" s="1">
        <v>330045137</v>
      </c>
      <c r="H47" s="1"/>
      <c r="I47" s="2">
        <v>0</v>
      </c>
      <c r="J47" s="1" t="s">
        <v>40</v>
      </c>
      <c r="K47" s="2">
        <v>107000</v>
      </c>
      <c r="L47" s="1" t="s">
        <v>40</v>
      </c>
      <c r="M47" s="1" t="s">
        <v>41</v>
      </c>
      <c r="N47" s="2">
        <v>114888.91</v>
      </c>
      <c r="O47" s="2">
        <v>75455.009999999995</v>
      </c>
      <c r="P47" s="1" t="s">
        <v>39</v>
      </c>
      <c r="Q47" s="2">
        <v>131886.18</v>
      </c>
      <c r="R47" s="3">
        <v>123.3</v>
      </c>
      <c r="S47" s="1" t="s">
        <v>143</v>
      </c>
      <c r="T47" s="1">
        <v>2</v>
      </c>
      <c r="U47" s="1"/>
      <c r="V47" s="1" t="b">
        <v>0</v>
      </c>
      <c r="W47" s="1" t="b">
        <v>0</v>
      </c>
      <c r="X47" s="1" t="b">
        <v>0</v>
      </c>
      <c r="Y47" s="1" t="b">
        <v>0</v>
      </c>
      <c r="Z47" s="1" t="b">
        <v>0</v>
      </c>
      <c r="AA47" s="1"/>
      <c r="AB47" s="2">
        <v>33710.36</v>
      </c>
      <c r="AC47" s="2">
        <v>37903.120000000003</v>
      </c>
      <c r="AD47" s="2">
        <v>28121.55</v>
      </c>
      <c r="AE47" s="2">
        <v>15153.88</v>
      </c>
      <c r="AF47" s="1">
        <v>2</v>
      </c>
      <c r="AG47" s="1"/>
      <c r="AH47" s="1"/>
      <c r="AI47" s="1"/>
      <c r="AJ47" s="1"/>
      <c r="AK47" s="2">
        <v>230.52</v>
      </c>
      <c r="AL47" s="2">
        <v>0</v>
      </c>
    </row>
    <row r="48" spans="1:38" x14ac:dyDescent="0.2">
      <c r="A48" t="str">
        <f>+VLOOKUP(TEXT(Tabla1[[#This Row],[Socio comercial]],"00000000"),'[1]Clientes PT'!$A:$G,7,0)</f>
        <v>Zona 1</v>
      </c>
      <c r="B48" t="str">
        <f>+VLOOKUP(TEXT(Tabla1[[#This Row],[Socio comercial]],"00000000"),'[1]Clientes PT'!$A:$G,6,0)</f>
        <v>JOSE PINTO (STIHL)</v>
      </c>
      <c r="C48" t="str">
        <f>+VLOOKUP(TEXT(Tabla1[[#This Row],[Socio comercial]],"00000000"),'[1]Clientes PT'!$A:$E,4,0)</f>
        <v>PT/64</v>
      </c>
      <c r="D48" t="str">
        <f>+VLOOKUP(TEXT(Tabla1[[#This Row],[Socio comercial]],"00000000"),'[1]Clientes PT'!$A:$E,5,0)</f>
        <v>Porto</v>
      </c>
      <c r="E48" s="1">
        <v>46640210</v>
      </c>
      <c r="F48" s="1" t="s">
        <v>144</v>
      </c>
      <c r="G48" s="1">
        <v>209307503</v>
      </c>
      <c r="H48" s="1">
        <v>1</v>
      </c>
      <c r="I48" s="2">
        <v>8387.64</v>
      </c>
      <c r="J48" s="1" t="s">
        <v>40</v>
      </c>
      <c r="K48" s="2">
        <v>22000</v>
      </c>
      <c r="L48" s="1" t="s">
        <v>40</v>
      </c>
      <c r="M48" s="1" t="s">
        <v>41</v>
      </c>
      <c r="N48" s="2">
        <v>12444.49</v>
      </c>
      <c r="O48" s="2">
        <v>26352.36</v>
      </c>
      <c r="P48" s="1" t="s">
        <v>39</v>
      </c>
      <c r="Q48" s="2">
        <v>13634.33</v>
      </c>
      <c r="R48" s="3">
        <v>62</v>
      </c>
      <c r="S48" s="1" t="s">
        <v>145</v>
      </c>
      <c r="T48" s="1">
        <v>2</v>
      </c>
      <c r="U48" s="1" t="s">
        <v>57</v>
      </c>
      <c r="V48" s="1" t="b">
        <v>0</v>
      </c>
      <c r="W48" s="1" t="b">
        <v>0</v>
      </c>
      <c r="X48" s="1" t="b">
        <v>0</v>
      </c>
      <c r="Y48" s="1" t="b">
        <v>1</v>
      </c>
      <c r="Z48" s="1" t="b">
        <v>0</v>
      </c>
      <c r="AA48" s="1" t="s">
        <v>58</v>
      </c>
      <c r="AB48" s="2">
        <v>13894.31</v>
      </c>
      <c r="AC48" s="2">
        <v>1021.04</v>
      </c>
      <c r="AD48" s="2">
        <v>-2224.38</v>
      </c>
      <c r="AE48" s="2">
        <v>-246.48</v>
      </c>
      <c r="AF48" s="1">
        <v>1</v>
      </c>
      <c r="AG48" s="1"/>
      <c r="AH48" s="1" t="s">
        <v>55</v>
      </c>
      <c r="AI48" s="1">
        <v>1</v>
      </c>
      <c r="AJ48" s="1"/>
      <c r="AK48" s="2">
        <v>1058.94</v>
      </c>
      <c r="AL48" s="2">
        <v>0</v>
      </c>
    </row>
    <row r="49" spans="1:38" x14ac:dyDescent="0.2">
      <c r="A49" t="str">
        <f>+VLOOKUP(TEXT(Tabla1[[#This Row],[Socio comercial]],"00000000"),'[1]Clientes PT'!$A:$G,7,0)</f>
        <v>Zona 1</v>
      </c>
      <c r="B49" t="str">
        <f>+VLOOKUP(TEXT(Tabla1[[#This Row],[Socio comercial]],"00000000"),'[1]Clientes PT'!$A:$G,6,0)</f>
        <v>JOSE PINTO (STIHL)</v>
      </c>
      <c r="C49" t="str">
        <f>+VLOOKUP(TEXT(Tabla1[[#This Row],[Socio comercial]],"00000000"),'[1]Clientes PT'!$A:$E,4,0)</f>
        <v>PT/64</v>
      </c>
      <c r="D49" t="str">
        <f>+VLOOKUP(TEXT(Tabla1[[#This Row],[Socio comercial]],"00000000"),'[1]Clientes PT'!$A:$E,5,0)</f>
        <v>Porto</v>
      </c>
      <c r="E49" s="1">
        <v>46640250</v>
      </c>
      <c r="F49" s="1" t="s">
        <v>146</v>
      </c>
      <c r="G49" s="1">
        <v>209095296</v>
      </c>
      <c r="H49" s="1">
        <v>1</v>
      </c>
      <c r="I49" s="2">
        <v>3601.74</v>
      </c>
      <c r="J49" s="1" t="s">
        <v>40</v>
      </c>
      <c r="K49" s="2">
        <v>34000</v>
      </c>
      <c r="L49" s="1" t="s">
        <v>40</v>
      </c>
      <c r="M49" s="1" t="s">
        <v>41</v>
      </c>
      <c r="N49" s="2">
        <v>43900.78</v>
      </c>
      <c r="O49" s="2">
        <v>7743.72</v>
      </c>
      <c r="P49" s="1" t="s">
        <v>39</v>
      </c>
      <c r="Q49" s="2">
        <v>45097.48</v>
      </c>
      <c r="R49" s="3">
        <v>132.6</v>
      </c>
      <c r="S49" s="1" t="s">
        <v>147</v>
      </c>
      <c r="T49" s="1">
        <v>2</v>
      </c>
      <c r="U49" s="1" t="s">
        <v>57</v>
      </c>
      <c r="V49" s="1" t="b">
        <v>1</v>
      </c>
      <c r="W49" s="1" t="b">
        <v>0</v>
      </c>
      <c r="X49" s="1" t="b">
        <v>0</v>
      </c>
      <c r="Y49" s="1" t="b">
        <v>0</v>
      </c>
      <c r="Z49" s="1" t="b">
        <v>0</v>
      </c>
      <c r="AA49" s="1" t="s">
        <v>58</v>
      </c>
      <c r="AB49" s="2">
        <v>3519.26</v>
      </c>
      <c r="AC49" s="2">
        <v>25006.71</v>
      </c>
      <c r="AD49" s="2">
        <v>15734</v>
      </c>
      <c r="AE49" s="2">
        <v>-359.19</v>
      </c>
      <c r="AF49" s="1">
        <v>2</v>
      </c>
      <c r="AG49" s="1"/>
      <c r="AH49" s="1" t="s">
        <v>55</v>
      </c>
      <c r="AI49" s="1">
        <v>1</v>
      </c>
      <c r="AJ49" s="1"/>
      <c r="AK49" s="2">
        <v>0</v>
      </c>
      <c r="AL49" s="2">
        <v>0</v>
      </c>
    </row>
    <row r="50" spans="1:38" x14ac:dyDescent="0.2">
      <c r="A50" t="str">
        <f>+VLOOKUP(TEXT(Tabla1[[#This Row],[Socio comercial]],"00000000"),'[1]Clientes PT'!$A:$G,7,0)</f>
        <v>Zona 1</v>
      </c>
      <c r="B50" t="str">
        <f>+VLOOKUP(TEXT(Tabla1[[#This Row],[Socio comercial]],"00000000"),'[1]Clientes PT'!$A:$G,6,0)</f>
        <v>JOSE PINTO (STIHL)</v>
      </c>
      <c r="C50" t="str">
        <f>+VLOOKUP(TEXT(Tabla1[[#This Row],[Socio comercial]],"00000000"),'[1]Clientes PT'!$A:$E,4,0)</f>
        <v>PT/64</v>
      </c>
      <c r="D50" t="str">
        <f>+VLOOKUP(TEXT(Tabla1[[#This Row],[Socio comercial]],"00000000"),'[1]Clientes PT'!$A:$E,5,0)</f>
        <v>Porto</v>
      </c>
      <c r="E50" s="1">
        <v>46640250</v>
      </c>
      <c r="F50" s="1" t="s">
        <v>146</v>
      </c>
      <c r="G50" s="1">
        <v>209208898</v>
      </c>
      <c r="H50" s="1">
        <v>1</v>
      </c>
      <c r="I50" s="2">
        <v>4580.76</v>
      </c>
      <c r="J50" s="1" t="s">
        <v>40</v>
      </c>
      <c r="K50" s="2">
        <v>34000</v>
      </c>
      <c r="L50" s="1" t="s">
        <v>40</v>
      </c>
      <c r="M50" s="1" t="s">
        <v>41</v>
      </c>
      <c r="N50" s="2">
        <v>43900.78</v>
      </c>
      <c r="O50" s="2">
        <v>7743.72</v>
      </c>
      <c r="P50" s="1" t="s">
        <v>39</v>
      </c>
      <c r="Q50" s="2">
        <v>45097.48</v>
      </c>
      <c r="R50" s="3">
        <v>132.6</v>
      </c>
      <c r="S50" s="1" t="s">
        <v>148</v>
      </c>
      <c r="T50" s="1">
        <v>2</v>
      </c>
      <c r="U50" s="1" t="s">
        <v>57</v>
      </c>
      <c r="V50" s="1" t="b">
        <v>1</v>
      </c>
      <c r="W50" s="1" t="b">
        <v>0</v>
      </c>
      <c r="X50" s="1" t="b">
        <v>0</v>
      </c>
      <c r="Y50" s="1" t="b">
        <v>1</v>
      </c>
      <c r="Z50" s="1" t="b">
        <v>0</v>
      </c>
      <c r="AA50" s="1" t="s">
        <v>58</v>
      </c>
      <c r="AB50" s="2">
        <v>3519.26</v>
      </c>
      <c r="AC50" s="2">
        <v>25006.71</v>
      </c>
      <c r="AD50" s="2">
        <v>15734</v>
      </c>
      <c r="AE50" s="2">
        <v>-359.19</v>
      </c>
      <c r="AF50" s="1">
        <v>2</v>
      </c>
      <c r="AG50" s="1"/>
      <c r="AH50" s="1" t="s">
        <v>55</v>
      </c>
      <c r="AI50" s="1">
        <v>1</v>
      </c>
      <c r="AJ50" s="1"/>
      <c r="AK50" s="2">
        <v>0</v>
      </c>
      <c r="AL50" s="2">
        <v>0</v>
      </c>
    </row>
    <row r="51" spans="1:38" x14ac:dyDescent="0.2">
      <c r="A51" t="str">
        <f>+VLOOKUP(TEXT(Tabla1[[#This Row],[Socio comercial]],"00000000"),'[1]Clientes PT'!$A:$G,7,0)</f>
        <v>Zona 1</v>
      </c>
      <c r="B51" t="str">
        <f>+VLOOKUP(TEXT(Tabla1[[#This Row],[Socio comercial]],"00000000"),'[1]Clientes PT'!$A:$G,6,0)</f>
        <v>JOSE PINTO (STIHL)</v>
      </c>
      <c r="C51" t="str">
        <f>+VLOOKUP(TEXT(Tabla1[[#This Row],[Socio comercial]],"00000000"),'[1]Clientes PT'!$A:$E,4,0)</f>
        <v>PT/64</v>
      </c>
      <c r="D51" t="str">
        <f>+VLOOKUP(TEXT(Tabla1[[#This Row],[Socio comercial]],"00000000"),'[1]Clientes PT'!$A:$E,5,0)</f>
        <v>Porto</v>
      </c>
      <c r="E51" s="1">
        <v>46640260</v>
      </c>
      <c r="F51" s="1" t="s">
        <v>149</v>
      </c>
      <c r="G51" s="1">
        <v>209234369</v>
      </c>
      <c r="H51" s="1">
        <v>30122024</v>
      </c>
      <c r="I51" s="2">
        <v>39.99</v>
      </c>
      <c r="J51" s="1" t="s">
        <v>40</v>
      </c>
      <c r="K51" s="2">
        <v>26000</v>
      </c>
      <c r="L51" s="1" t="s">
        <v>40</v>
      </c>
      <c r="M51" s="1" t="s">
        <v>41</v>
      </c>
      <c r="N51" s="2">
        <v>10328.15</v>
      </c>
      <c r="O51" s="2">
        <v>19750.43</v>
      </c>
      <c r="P51" s="1" t="s">
        <v>39</v>
      </c>
      <c r="Q51" s="2">
        <v>16046.13</v>
      </c>
      <c r="R51" s="3">
        <v>61.7</v>
      </c>
      <c r="S51" s="1" t="s">
        <v>150</v>
      </c>
      <c r="T51" s="1"/>
      <c r="U51" s="1"/>
      <c r="V51" s="1" t="b">
        <v>0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11533.33</v>
      </c>
      <c r="AC51" s="2">
        <v>-1051.1600000000001</v>
      </c>
      <c r="AD51" s="2">
        <v>-637.61</v>
      </c>
      <c r="AE51" s="2">
        <v>483.59</v>
      </c>
      <c r="AF51" s="1">
        <v>0</v>
      </c>
      <c r="AG51" s="1"/>
      <c r="AH51" s="1" t="s">
        <v>55</v>
      </c>
      <c r="AI51" s="1">
        <v>1</v>
      </c>
      <c r="AJ51" s="1"/>
      <c r="AK51" s="2">
        <v>156.83000000000001</v>
      </c>
      <c r="AL51" s="2">
        <v>0</v>
      </c>
    </row>
    <row r="52" spans="1:38" x14ac:dyDescent="0.2">
      <c r="A52" t="str">
        <f>+VLOOKUP(TEXT(Tabla1[[#This Row],[Socio comercial]],"00000000"),'[1]Clientes PT'!$A:$G,7,0)</f>
        <v>Zona 1</v>
      </c>
      <c r="B52" t="str">
        <f>+VLOOKUP(TEXT(Tabla1[[#This Row],[Socio comercial]],"00000000"),'[1]Clientes PT'!$A:$G,6,0)</f>
        <v>JOSE PINTO (STIHL)</v>
      </c>
      <c r="C52" t="str">
        <f>+VLOOKUP(TEXT(Tabla1[[#This Row],[Socio comercial]],"00000000"),'[1]Clientes PT'!$A:$E,4,0)</f>
        <v>PT/64</v>
      </c>
      <c r="D52" t="str">
        <f>+VLOOKUP(TEXT(Tabla1[[#This Row],[Socio comercial]],"00000000"),'[1]Clientes PT'!$A:$E,5,0)</f>
        <v>Porto</v>
      </c>
      <c r="E52" s="1">
        <v>46640260</v>
      </c>
      <c r="F52" s="1" t="s">
        <v>149</v>
      </c>
      <c r="G52" s="1">
        <v>209300292</v>
      </c>
      <c r="H52" s="1" t="s">
        <v>151</v>
      </c>
      <c r="I52" s="2">
        <v>1835.75</v>
      </c>
      <c r="J52" s="1" t="s">
        <v>40</v>
      </c>
      <c r="K52" s="2">
        <v>26000</v>
      </c>
      <c r="L52" s="1" t="s">
        <v>40</v>
      </c>
      <c r="M52" s="1" t="s">
        <v>41</v>
      </c>
      <c r="N52" s="2">
        <v>10328.15</v>
      </c>
      <c r="O52" s="2">
        <v>19750.43</v>
      </c>
      <c r="P52" s="1" t="s">
        <v>39</v>
      </c>
      <c r="Q52" s="2">
        <v>16046.13</v>
      </c>
      <c r="R52" s="3">
        <v>61.7</v>
      </c>
      <c r="S52" s="1" t="s">
        <v>152</v>
      </c>
      <c r="T52" s="1"/>
      <c r="U52" s="1" t="s">
        <v>57</v>
      </c>
      <c r="V52" s="1" t="b">
        <v>0</v>
      </c>
      <c r="W52" s="1" t="b">
        <v>0</v>
      </c>
      <c r="X52" s="1" t="b">
        <v>0</v>
      </c>
      <c r="Y52" s="1" t="b">
        <v>1</v>
      </c>
      <c r="Z52" s="1" t="b">
        <v>0</v>
      </c>
      <c r="AA52" s="1" t="s">
        <v>58</v>
      </c>
      <c r="AB52" s="2">
        <v>11533.33</v>
      </c>
      <c r="AC52" s="2">
        <v>-1051.1600000000001</v>
      </c>
      <c r="AD52" s="2">
        <v>-637.61</v>
      </c>
      <c r="AE52" s="2">
        <v>483.59</v>
      </c>
      <c r="AF52" s="1">
        <v>0</v>
      </c>
      <c r="AG52" s="1"/>
      <c r="AH52" s="1" t="s">
        <v>55</v>
      </c>
      <c r="AI52" s="1">
        <v>1</v>
      </c>
      <c r="AJ52" s="1"/>
      <c r="AK52" s="2">
        <v>156.83000000000001</v>
      </c>
      <c r="AL52" s="2">
        <v>0</v>
      </c>
    </row>
    <row r="53" spans="1:38" x14ac:dyDescent="0.2">
      <c r="A53" t="str">
        <f>+VLOOKUP(TEXT(Tabla1[[#This Row],[Socio comercial]],"00000000"),'[1]Clientes PT'!$A:$G,7,0)</f>
        <v>Zona 1</v>
      </c>
      <c r="B53" t="str">
        <f>+VLOOKUP(TEXT(Tabla1[[#This Row],[Socio comercial]],"00000000"),'[1]Clientes PT'!$A:$G,6,0)</f>
        <v>JOSE PINTO (STIHL)</v>
      </c>
      <c r="C53" t="str">
        <f>+VLOOKUP(TEXT(Tabla1[[#This Row],[Socio comercial]],"00000000"),'[1]Clientes PT'!$A:$E,4,0)</f>
        <v>PT/64</v>
      </c>
      <c r="D53" t="str">
        <f>+VLOOKUP(TEXT(Tabla1[[#This Row],[Socio comercial]],"00000000"),'[1]Clientes PT'!$A:$E,5,0)</f>
        <v>Porto</v>
      </c>
      <c r="E53" s="1">
        <v>46640270</v>
      </c>
      <c r="F53" s="1" t="s">
        <v>153</v>
      </c>
      <c r="G53" s="1">
        <v>209200524</v>
      </c>
      <c r="H53" s="1">
        <v>244</v>
      </c>
      <c r="I53" s="2">
        <v>836.89</v>
      </c>
      <c r="J53" s="1" t="s">
        <v>40</v>
      </c>
      <c r="K53" s="2">
        <v>15000</v>
      </c>
      <c r="L53" s="1" t="s">
        <v>40</v>
      </c>
      <c r="M53" s="1" t="s">
        <v>41</v>
      </c>
      <c r="N53" s="2">
        <v>11993.38</v>
      </c>
      <c r="O53" s="2">
        <v>-292.2</v>
      </c>
      <c r="P53" s="1" t="s">
        <v>39</v>
      </c>
      <c r="Q53" s="2">
        <v>11701.18</v>
      </c>
      <c r="R53" s="3">
        <v>78</v>
      </c>
      <c r="S53" s="1" t="s">
        <v>154</v>
      </c>
      <c r="T53" s="1"/>
      <c r="U53" s="1" t="s">
        <v>57</v>
      </c>
      <c r="V53" s="1" t="b">
        <v>1</v>
      </c>
      <c r="W53" s="1" t="b">
        <v>0</v>
      </c>
      <c r="X53" s="1" t="b">
        <v>0</v>
      </c>
      <c r="Y53" s="1" t="b">
        <v>1</v>
      </c>
      <c r="Z53" s="1" t="b">
        <v>0</v>
      </c>
      <c r="AA53" s="1" t="s">
        <v>58</v>
      </c>
      <c r="AB53" s="2">
        <v>1795.18</v>
      </c>
      <c r="AC53" s="2">
        <v>3456.32</v>
      </c>
      <c r="AD53" s="2">
        <v>6731.02</v>
      </c>
      <c r="AE53" s="2">
        <v>10.86</v>
      </c>
      <c r="AF53" s="1">
        <v>0</v>
      </c>
      <c r="AG53" s="1"/>
      <c r="AH53" s="1" t="s">
        <v>55</v>
      </c>
      <c r="AI53" s="1">
        <v>1</v>
      </c>
      <c r="AJ53" s="1"/>
      <c r="AK53" s="2">
        <v>0</v>
      </c>
      <c r="AL53" s="2">
        <v>0</v>
      </c>
    </row>
    <row r="54" spans="1:38" x14ac:dyDescent="0.2">
      <c r="A54" t="str">
        <f>+VLOOKUP(TEXT(Tabla1[[#This Row],[Socio comercial]],"00000000"),'[1]Clientes PT'!$A:$G,7,0)</f>
        <v>Zona 1</v>
      </c>
      <c r="B54" t="str">
        <f>+VLOOKUP(TEXT(Tabla1[[#This Row],[Socio comercial]],"00000000"),'[1]Clientes PT'!$A:$G,6,0)</f>
        <v>JOSE PINTO (STIHL)</v>
      </c>
      <c r="C54" t="str">
        <f>+VLOOKUP(TEXT(Tabla1[[#This Row],[Socio comercial]],"00000000"),'[1]Clientes PT'!$A:$E,4,0)</f>
        <v>PT/64</v>
      </c>
      <c r="D54" t="str">
        <f>+VLOOKUP(TEXT(Tabla1[[#This Row],[Socio comercial]],"00000000"),'[1]Clientes PT'!$A:$E,5,0)</f>
        <v>Porto</v>
      </c>
      <c r="E54" s="1">
        <v>46640290</v>
      </c>
      <c r="F54" s="1" t="s">
        <v>155</v>
      </c>
      <c r="G54" s="1">
        <v>209130462</v>
      </c>
      <c r="H54" s="1" t="s">
        <v>156</v>
      </c>
      <c r="I54" s="2">
        <v>25.19</v>
      </c>
      <c r="J54" s="1" t="s">
        <v>40</v>
      </c>
      <c r="K54" s="2">
        <v>46000</v>
      </c>
      <c r="L54" s="1" t="s">
        <v>40</v>
      </c>
      <c r="M54" s="1" t="s">
        <v>41</v>
      </c>
      <c r="N54" s="2">
        <v>20274.23</v>
      </c>
      <c r="O54" s="2">
        <v>-1875.95</v>
      </c>
      <c r="P54" s="1" t="s">
        <v>39</v>
      </c>
      <c r="Q54" s="2">
        <v>17615.68</v>
      </c>
      <c r="R54" s="3">
        <v>38.299999999999997</v>
      </c>
      <c r="S54" s="1" t="s">
        <v>157</v>
      </c>
      <c r="T54" s="1"/>
      <c r="U54" s="1"/>
      <c r="V54" s="1" t="b">
        <v>0</v>
      </c>
      <c r="W54" s="1" t="b">
        <v>0</v>
      </c>
      <c r="X54" s="1" t="b">
        <v>0</v>
      </c>
      <c r="Y54" s="1" t="b">
        <v>1</v>
      </c>
      <c r="Z54" s="1" t="b">
        <v>0</v>
      </c>
      <c r="AA54" s="1"/>
      <c r="AB54" s="2">
        <v>20081.46</v>
      </c>
      <c r="AC54" s="2">
        <v>80.42</v>
      </c>
      <c r="AD54" s="2">
        <v>-22.95</v>
      </c>
      <c r="AE54" s="2">
        <v>135.30000000000001</v>
      </c>
      <c r="AF54" s="1">
        <v>0</v>
      </c>
      <c r="AG54" s="1"/>
      <c r="AH54" s="1" t="s">
        <v>55</v>
      </c>
      <c r="AI54" s="1">
        <v>1</v>
      </c>
      <c r="AJ54" s="1"/>
      <c r="AK54" s="2">
        <v>0</v>
      </c>
      <c r="AL54" s="2">
        <v>0</v>
      </c>
    </row>
    <row r="55" spans="1:38" x14ac:dyDescent="0.2">
      <c r="A55" t="str">
        <f>+VLOOKUP(TEXT(Tabla1[[#This Row],[Socio comercial]],"00000000"),'[1]Clientes PT'!$A:$G,7,0)</f>
        <v>Zona 1</v>
      </c>
      <c r="B55" t="str">
        <f>+VLOOKUP(TEXT(Tabla1[[#This Row],[Socio comercial]],"00000000"),'[1]Clientes PT'!$A:$G,6,0)</f>
        <v>JOSE PINTO (STIHL)</v>
      </c>
      <c r="C55" t="str">
        <f>+VLOOKUP(TEXT(Tabla1[[#This Row],[Socio comercial]],"00000000"),'[1]Clientes PT'!$A:$E,4,0)</f>
        <v>PT/64</v>
      </c>
      <c r="D55" t="str">
        <f>+VLOOKUP(TEXT(Tabla1[[#This Row],[Socio comercial]],"00000000"),'[1]Clientes PT'!$A:$E,5,0)</f>
        <v>Porto</v>
      </c>
      <c r="E55" s="1">
        <v>46640290</v>
      </c>
      <c r="F55" s="1" t="s">
        <v>155</v>
      </c>
      <c r="G55" s="1">
        <v>209221986</v>
      </c>
      <c r="H55" s="1" t="s">
        <v>158</v>
      </c>
      <c r="I55" s="2">
        <v>216.52</v>
      </c>
      <c r="J55" s="1" t="s">
        <v>40</v>
      </c>
      <c r="K55" s="2">
        <v>46000</v>
      </c>
      <c r="L55" s="1" t="s">
        <v>40</v>
      </c>
      <c r="M55" s="1" t="s">
        <v>41</v>
      </c>
      <c r="N55" s="2">
        <v>20274.23</v>
      </c>
      <c r="O55" s="2">
        <v>-1875.95</v>
      </c>
      <c r="P55" s="1" t="s">
        <v>39</v>
      </c>
      <c r="Q55" s="2">
        <v>17615.68</v>
      </c>
      <c r="R55" s="3">
        <v>38.299999999999997</v>
      </c>
      <c r="S55" s="1" t="s">
        <v>159</v>
      </c>
      <c r="T55" s="1"/>
      <c r="U55" s="1"/>
      <c r="V55" s="1" t="b">
        <v>0</v>
      </c>
      <c r="W55" s="1" t="b">
        <v>0</v>
      </c>
      <c r="X55" s="1" t="b">
        <v>0</v>
      </c>
      <c r="Y55" s="1" t="b">
        <v>1</v>
      </c>
      <c r="Z55" s="1" t="b">
        <v>0</v>
      </c>
      <c r="AA55" s="1"/>
      <c r="AB55" s="2">
        <v>20081.46</v>
      </c>
      <c r="AC55" s="2">
        <v>80.42</v>
      </c>
      <c r="AD55" s="2">
        <v>-22.95</v>
      </c>
      <c r="AE55" s="2">
        <v>135.30000000000001</v>
      </c>
      <c r="AF55" s="1">
        <v>0</v>
      </c>
      <c r="AG55" s="1"/>
      <c r="AH55" s="1" t="s">
        <v>55</v>
      </c>
      <c r="AI55" s="1">
        <v>1</v>
      </c>
      <c r="AJ55" s="1"/>
      <c r="AK55" s="2">
        <v>0</v>
      </c>
      <c r="AL55" s="2">
        <v>0</v>
      </c>
    </row>
    <row r="56" spans="1:38" x14ac:dyDescent="0.2">
      <c r="A56" t="str">
        <f>+VLOOKUP(TEXT(Tabla1[[#This Row],[Socio comercial]],"00000000"),'[1]Clientes PT'!$A:$G,7,0)</f>
        <v>Zona 1</v>
      </c>
      <c r="B56" t="str">
        <f>+VLOOKUP(TEXT(Tabla1[[#This Row],[Socio comercial]],"00000000"),'[1]Clientes PT'!$A:$G,6,0)</f>
        <v>JOSE PINTO (STIHL)</v>
      </c>
      <c r="C56" t="str">
        <f>+VLOOKUP(TEXT(Tabla1[[#This Row],[Socio comercial]],"00000000"),'[1]Clientes PT'!$A:$E,4,0)</f>
        <v>PT/64</v>
      </c>
      <c r="D56" t="str">
        <f>+VLOOKUP(TEXT(Tabla1[[#This Row],[Socio comercial]],"00000000"),'[1]Clientes PT'!$A:$E,5,0)</f>
        <v>Porto</v>
      </c>
      <c r="E56" s="1">
        <v>46640310</v>
      </c>
      <c r="F56" s="1" t="s">
        <v>160</v>
      </c>
      <c r="G56" s="1">
        <v>209126643</v>
      </c>
      <c r="H56" s="1">
        <v>259</v>
      </c>
      <c r="I56" s="2">
        <v>19.940000000000001</v>
      </c>
      <c r="J56" s="1" t="s">
        <v>40</v>
      </c>
      <c r="K56" s="2">
        <v>123000</v>
      </c>
      <c r="L56" s="1" t="s">
        <v>40</v>
      </c>
      <c r="M56" s="1" t="s">
        <v>41</v>
      </c>
      <c r="N56" s="2">
        <v>42330.28</v>
      </c>
      <c r="O56" s="2">
        <v>45818.48</v>
      </c>
      <c r="P56" s="1" t="s">
        <v>39</v>
      </c>
      <c r="Q56" s="2">
        <v>53411.6</v>
      </c>
      <c r="R56" s="3">
        <v>43.4</v>
      </c>
      <c r="S56" s="1" t="s">
        <v>161</v>
      </c>
      <c r="T56" s="1"/>
      <c r="U56" s="1"/>
      <c r="V56" s="1" t="b">
        <v>0</v>
      </c>
      <c r="W56" s="1" t="b">
        <v>0</v>
      </c>
      <c r="X56" s="1" t="b">
        <v>0</v>
      </c>
      <c r="Y56" s="1" t="b">
        <v>1</v>
      </c>
      <c r="Z56" s="1" t="b">
        <v>0</v>
      </c>
      <c r="AA56" s="1"/>
      <c r="AB56" s="2">
        <v>17370.400000000001</v>
      </c>
      <c r="AC56" s="2">
        <v>29591.46</v>
      </c>
      <c r="AD56" s="2">
        <v>22761.02</v>
      </c>
      <c r="AE56" s="2">
        <v>-27392.6</v>
      </c>
      <c r="AF56" s="1">
        <v>0</v>
      </c>
      <c r="AG56" s="1"/>
      <c r="AH56" s="1" t="s">
        <v>55</v>
      </c>
      <c r="AI56" s="1">
        <v>1</v>
      </c>
      <c r="AJ56" s="1"/>
      <c r="AK56" s="2">
        <v>7412.35</v>
      </c>
      <c r="AL56" s="2">
        <v>0</v>
      </c>
    </row>
    <row r="57" spans="1:38" x14ac:dyDescent="0.2">
      <c r="A57" t="str">
        <f>+VLOOKUP(TEXT(Tabla1[[#This Row],[Socio comercial]],"00000000"),'[1]Clientes PT'!$A:$G,7,0)</f>
        <v>Zona 1</v>
      </c>
      <c r="B57" t="str">
        <f>+VLOOKUP(TEXT(Tabla1[[#This Row],[Socio comercial]],"00000000"),'[1]Clientes PT'!$A:$G,6,0)</f>
        <v>JOSE PINTO (STIHL)</v>
      </c>
      <c r="C57" t="str">
        <f>+VLOOKUP(TEXT(Tabla1[[#This Row],[Socio comercial]],"00000000"),'[1]Clientes PT'!$A:$E,4,0)</f>
        <v>PT/64</v>
      </c>
      <c r="D57" t="str">
        <f>+VLOOKUP(TEXT(Tabla1[[#This Row],[Socio comercial]],"00000000"),'[1]Clientes PT'!$A:$E,5,0)</f>
        <v>Porto</v>
      </c>
      <c r="E57" s="1">
        <v>46640320</v>
      </c>
      <c r="F57" s="1" t="s">
        <v>162</v>
      </c>
      <c r="G57" s="1">
        <v>209186303</v>
      </c>
      <c r="H57" s="1" t="s">
        <v>163</v>
      </c>
      <c r="I57" s="2">
        <v>1571.48</v>
      </c>
      <c r="J57" s="1" t="s">
        <v>40</v>
      </c>
      <c r="K57" s="2">
        <v>15000</v>
      </c>
      <c r="L57" s="1" t="s">
        <v>40</v>
      </c>
      <c r="M57" s="1" t="s">
        <v>41</v>
      </c>
      <c r="N57" s="2">
        <v>3836.7</v>
      </c>
      <c r="O57" s="2">
        <v>1084.28</v>
      </c>
      <c r="P57" s="1" t="s">
        <v>39</v>
      </c>
      <c r="Q57" s="2">
        <v>4623.84</v>
      </c>
      <c r="R57" s="3">
        <v>30.8</v>
      </c>
      <c r="S57" s="1" t="s">
        <v>164</v>
      </c>
      <c r="T57" s="1">
        <v>2</v>
      </c>
      <c r="U57" s="1" t="s">
        <v>57</v>
      </c>
      <c r="V57" s="1" t="b">
        <v>0</v>
      </c>
      <c r="W57" s="1" t="b">
        <v>0</v>
      </c>
      <c r="X57" s="1" t="b">
        <v>0</v>
      </c>
      <c r="Y57" s="1" t="b">
        <v>1</v>
      </c>
      <c r="Z57" s="1" t="b">
        <v>0</v>
      </c>
      <c r="AA57" s="1" t="s">
        <v>58</v>
      </c>
      <c r="AB57" s="2">
        <v>1289.04</v>
      </c>
      <c r="AC57" s="2">
        <v>1778.99</v>
      </c>
      <c r="AD57" s="2">
        <v>-76.099999999999994</v>
      </c>
      <c r="AE57" s="2">
        <v>844.77</v>
      </c>
      <c r="AF57" s="1">
        <v>0</v>
      </c>
      <c r="AG57" s="1"/>
      <c r="AH57" s="1" t="s">
        <v>55</v>
      </c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+VLOOKUP(TEXT(Tabla1[[#This Row],[Socio comercial]],"00000000"),'[1]Clientes PT'!$A:$G,7,0)</f>
        <v>Zona 1</v>
      </c>
      <c r="B58" t="str">
        <f>+VLOOKUP(TEXT(Tabla1[[#This Row],[Socio comercial]],"00000000"),'[1]Clientes PT'!$A:$G,6,0)</f>
        <v>JOSE PINTO (STIHL)</v>
      </c>
      <c r="C58" t="str">
        <f>+VLOOKUP(TEXT(Tabla1[[#This Row],[Socio comercial]],"00000000"),'[1]Clientes PT'!$A:$E,4,0)</f>
        <v>PT/64</v>
      </c>
      <c r="D58" t="str">
        <f>+VLOOKUP(TEXT(Tabla1[[#This Row],[Socio comercial]],"00000000"),'[1]Clientes PT'!$A:$E,5,0)</f>
        <v>Porto</v>
      </c>
      <c r="E58" s="1">
        <v>46640320</v>
      </c>
      <c r="F58" s="1" t="s">
        <v>162</v>
      </c>
      <c r="G58" s="1">
        <v>209243473</v>
      </c>
      <c r="H58" s="1" t="s">
        <v>165</v>
      </c>
      <c r="I58" s="2">
        <v>938.58</v>
      </c>
      <c r="J58" s="1" t="s">
        <v>40</v>
      </c>
      <c r="K58" s="2">
        <v>15000</v>
      </c>
      <c r="L58" s="1" t="s">
        <v>40</v>
      </c>
      <c r="M58" s="1" t="s">
        <v>41</v>
      </c>
      <c r="N58" s="2">
        <v>3836.7</v>
      </c>
      <c r="O58" s="2">
        <v>1084.28</v>
      </c>
      <c r="P58" s="1" t="s">
        <v>39</v>
      </c>
      <c r="Q58" s="2">
        <v>4623.84</v>
      </c>
      <c r="R58" s="3">
        <v>30.8</v>
      </c>
      <c r="S58" s="1" t="s">
        <v>166</v>
      </c>
      <c r="T58" s="1">
        <v>2</v>
      </c>
      <c r="U58" s="1" t="s">
        <v>57</v>
      </c>
      <c r="V58" s="1" t="b">
        <v>0</v>
      </c>
      <c r="W58" s="1" t="b">
        <v>0</v>
      </c>
      <c r="X58" s="1" t="b">
        <v>0</v>
      </c>
      <c r="Y58" s="1" t="b">
        <v>1</v>
      </c>
      <c r="Z58" s="1" t="b">
        <v>0</v>
      </c>
      <c r="AA58" s="1" t="s">
        <v>58</v>
      </c>
      <c r="AB58" s="2">
        <v>1289.04</v>
      </c>
      <c r="AC58" s="2">
        <v>1778.99</v>
      </c>
      <c r="AD58" s="2">
        <v>-76.099999999999994</v>
      </c>
      <c r="AE58" s="2">
        <v>844.77</v>
      </c>
      <c r="AF58" s="1">
        <v>0</v>
      </c>
      <c r="AG58" s="1"/>
      <c r="AH58" s="1" t="s">
        <v>55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+VLOOKUP(TEXT(Tabla1[[#This Row],[Socio comercial]],"00000000"),'[1]Clientes PT'!$A:$G,7,0)</f>
        <v>Zona 1</v>
      </c>
      <c r="B59" t="str">
        <f>+VLOOKUP(TEXT(Tabla1[[#This Row],[Socio comercial]],"00000000"),'[1]Clientes PT'!$A:$G,6,0)</f>
        <v>JOSE PINTO (STIHL)</v>
      </c>
      <c r="C59" t="str">
        <f>+VLOOKUP(TEXT(Tabla1[[#This Row],[Socio comercial]],"00000000"),'[1]Clientes PT'!$A:$E,4,0)</f>
        <v>PT/65</v>
      </c>
      <c r="D59" t="str">
        <f>+VLOOKUP(TEXT(Tabla1[[#This Row],[Socio comercial]],"00000000"),'[1]Clientes PT'!$A:$E,5,0)</f>
        <v>Aveiro</v>
      </c>
      <c r="E59" s="1">
        <v>46650010</v>
      </c>
      <c r="F59" s="1" t="s">
        <v>167</v>
      </c>
      <c r="G59" s="1">
        <v>209216925</v>
      </c>
      <c r="H59" s="1">
        <v>19122024</v>
      </c>
      <c r="I59" s="2">
        <v>3.79</v>
      </c>
      <c r="J59" s="1" t="s">
        <v>40</v>
      </c>
      <c r="K59" s="2">
        <v>31000</v>
      </c>
      <c r="L59" s="1" t="s">
        <v>40</v>
      </c>
      <c r="M59" s="1" t="s">
        <v>41</v>
      </c>
      <c r="N59" s="2">
        <v>13235.5</v>
      </c>
      <c r="O59" s="2">
        <v>16602.54</v>
      </c>
      <c r="P59" s="1" t="s">
        <v>39</v>
      </c>
      <c r="Q59" s="2">
        <v>15509.22</v>
      </c>
      <c r="R59" s="3">
        <v>50</v>
      </c>
      <c r="S59" s="1" t="s">
        <v>168</v>
      </c>
      <c r="T59" s="1">
        <v>2</v>
      </c>
      <c r="U59" s="1"/>
      <c r="V59" s="1" t="b">
        <v>0</v>
      </c>
      <c r="W59" s="1" t="b">
        <v>0</v>
      </c>
      <c r="X59" s="1" t="b">
        <v>0</v>
      </c>
      <c r="Y59" s="1" t="b">
        <v>1</v>
      </c>
      <c r="Z59" s="1" t="b">
        <v>0</v>
      </c>
      <c r="AA59" s="1"/>
      <c r="AB59" s="2">
        <v>1237.8</v>
      </c>
      <c r="AC59" s="2">
        <v>6591.25</v>
      </c>
      <c r="AD59" s="2">
        <v>4954.3100000000004</v>
      </c>
      <c r="AE59" s="2">
        <v>452.14</v>
      </c>
      <c r="AF59" s="1">
        <v>1</v>
      </c>
      <c r="AG59" s="1"/>
      <c r="AH59" s="1" t="s">
        <v>55</v>
      </c>
      <c r="AI59" s="1">
        <v>1</v>
      </c>
      <c r="AJ59" s="1"/>
      <c r="AK59" s="2">
        <v>1771.15</v>
      </c>
      <c r="AL59" s="2">
        <v>0</v>
      </c>
    </row>
    <row r="60" spans="1:38" x14ac:dyDescent="0.2">
      <c r="A60" t="str">
        <f>+VLOOKUP(TEXT(Tabla1[[#This Row],[Socio comercial]],"00000000"),'[1]Clientes PT'!$A:$G,7,0)</f>
        <v>Zona 1</v>
      </c>
      <c r="B60" t="str">
        <f>+VLOOKUP(TEXT(Tabla1[[#This Row],[Socio comercial]],"00000000"),'[1]Clientes PT'!$A:$G,6,0)</f>
        <v>JOSE PINTO (STIHL)</v>
      </c>
      <c r="C60" t="str">
        <f>+VLOOKUP(TEXT(Tabla1[[#This Row],[Socio comercial]],"00000000"),'[1]Clientes PT'!$A:$E,4,0)</f>
        <v>PT/65</v>
      </c>
      <c r="D60" t="str">
        <f>+VLOOKUP(TEXT(Tabla1[[#This Row],[Socio comercial]],"00000000"),'[1]Clientes PT'!$A:$E,5,0)</f>
        <v>Aveiro</v>
      </c>
      <c r="E60" s="1">
        <v>46650010</v>
      </c>
      <c r="F60" s="1" t="s">
        <v>167</v>
      </c>
      <c r="G60" s="1">
        <v>209127612</v>
      </c>
      <c r="H60" s="1">
        <v>3122024</v>
      </c>
      <c r="I60" s="2">
        <v>1437.21</v>
      </c>
      <c r="J60" s="1" t="s">
        <v>40</v>
      </c>
      <c r="K60" s="2">
        <v>31000</v>
      </c>
      <c r="L60" s="1" t="s">
        <v>40</v>
      </c>
      <c r="M60" s="1" t="s">
        <v>41</v>
      </c>
      <c r="N60" s="2">
        <v>13235.5</v>
      </c>
      <c r="O60" s="2">
        <v>16602.54</v>
      </c>
      <c r="P60" s="1" t="s">
        <v>39</v>
      </c>
      <c r="Q60" s="2">
        <v>15509.22</v>
      </c>
      <c r="R60" s="3">
        <v>50</v>
      </c>
      <c r="S60" s="1" t="s">
        <v>169</v>
      </c>
      <c r="T60" s="1">
        <v>2</v>
      </c>
      <c r="U60" s="1" t="s">
        <v>57</v>
      </c>
      <c r="V60" s="1" t="b">
        <v>0</v>
      </c>
      <c r="W60" s="1" t="b">
        <v>0</v>
      </c>
      <c r="X60" s="1" t="b">
        <v>0</v>
      </c>
      <c r="Y60" s="1" t="b">
        <v>1</v>
      </c>
      <c r="Z60" s="1" t="b">
        <v>0</v>
      </c>
      <c r="AA60" s="1" t="s">
        <v>58</v>
      </c>
      <c r="AB60" s="2">
        <v>1237.8</v>
      </c>
      <c r="AC60" s="2">
        <v>6591.25</v>
      </c>
      <c r="AD60" s="2">
        <v>4954.3100000000004</v>
      </c>
      <c r="AE60" s="2">
        <v>452.14</v>
      </c>
      <c r="AF60" s="1">
        <v>1</v>
      </c>
      <c r="AG60" s="1"/>
      <c r="AH60" s="1" t="s">
        <v>55</v>
      </c>
      <c r="AI60" s="1">
        <v>1</v>
      </c>
      <c r="AJ60" s="1"/>
      <c r="AK60" s="2">
        <v>1771.15</v>
      </c>
      <c r="AL60" s="2">
        <v>0</v>
      </c>
    </row>
    <row r="61" spans="1:38" x14ac:dyDescent="0.2">
      <c r="A61" t="str">
        <f>+VLOOKUP(TEXT(Tabla1[[#This Row],[Socio comercial]],"00000000"),'[1]Clientes PT'!$A:$G,7,0)</f>
        <v>Zona 1</v>
      </c>
      <c r="B61" t="str">
        <f>+VLOOKUP(TEXT(Tabla1[[#This Row],[Socio comercial]],"00000000"),'[1]Clientes PT'!$A:$G,6,0)</f>
        <v>JOSE PINTO (STIHL)</v>
      </c>
      <c r="C61" t="str">
        <f>+VLOOKUP(TEXT(Tabla1[[#This Row],[Socio comercial]],"00000000"),'[1]Clientes PT'!$A:$E,4,0)</f>
        <v>PT/65</v>
      </c>
      <c r="D61" t="str">
        <f>+VLOOKUP(TEXT(Tabla1[[#This Row],[Socio comercial]],"00000000"),'[1]Clientes PT'!$A:$E,5,0)</f>
        <v>Aveiro</v>
      </c>
      <c r="E61" s="1">
        <v>46650040</v>
      </c>
      <c r="F61" s="1" t="s">
        <v>170</v>
      </c>
      <c r="G61" s="1">
        <v>209291526</v>
      </c>
      <c r="H61" s="1" t="s">
        <v>171</v>
      </c>
      <c r="I61" s="2">
        <v>27.04</v>
      </c>
      <c r="J61" s="1" t="s">
        <v>40</v>
      </c>
      <c r="K61" s="2">
        <v>8000</v>
      </c>
      <c r="L61" s="1" t="s">
        <v>40</v>
      </c>
      <c r="M61" s="1" t="s">
        <v>41</v>
      </c>
      <c r="N61" s="2">
        <v>3756.78</v>
      </c>
      <c r="O61" s="2">
        <v>333.25</v>
      </c>
      <c r="P61" s="1" t="s">
        <v>39</v>
      </c>
      <c r="Q61" s="2">
        <v>3807.15</v>
      </c>
      <c r="R61" s="3">
        <v>47.6</v>
      </c>
      <c r="S61" s="1" t="s">
        <v>172</v>
      </c>
      <c r="T61" s="1">
        <v>2</v>
      </c>
      <c r="U61" s="1"/>
      <c r="V61" s="1" t="b">
        <v>0</v>
      </c>
      <c r="W61" s="1" t="b">
        <v>0</v>
      </c>
      <c r="X61" s="1" t="b">
        <v>0</v>
      </c>
      <c r="Y61" s="1" t="b">
        <v>1</v>
      </c>
      <c r="Z61" s="1" t="b">
        <v>0</v>
      </c>
      <c r="AA61" s="1"/>
      <c r="AB61" s="2">
        <v>1504.21</v>
      </c>
      <c r="AC61" s="2">
        <v>1510.96</v>
      </c>
      <c r="AD61" s="2">
        <v>579.6</v>
      </c>
      <c r="AE61" s="2">
        <v>162.01</v>
      </c>
      <c r="AF61" s="1">
        <v>1</v>
      </c>
      <c r="AG61" s="1"/>
      <c r="AH61" s="1" t="s">
        <v>55</v>
      </c>
      <c r="AI61" s="1">
        <v>1</v>
      </c>
      <c r="AJ61" s="1"/>
      <c r="AK61" s="2">
        <v>116.72</v>
      </c>
      <c r="AL61" s="2">
        <v>0</v>
      </c>
    </row>
    <row r="62" spans="1:38" x14ac:dyDescent="0.2">
      <c r="A62" t="str">
        <f>+VLOOKUP(TEXT(Tabla1[[#This Row],[Socio comercial]],"00000000"),'[1]Clientes PT'!$A:$G,7,0)</f>
        <v>Zona 1</v>
      </c>
      <c r="B62" t="str">
        <f>+VLOOKUP(TEXT(Tabla1[[#This Row],[Socio comercial]],"00000000"),'[1]Clientes PT'!$A:$G,6,0)</f>
        <v>JOSE PINTO (STIHL)</v>
      </c>
      <c r="C62" t="str">
        <f>+VLOOKUP(TEXT(Tabla1[[#This Row],[Socio comercial]],"00000000"),'[1]Clientes PT'!$A:$E,4,0)</f>
        <v>PT/65</v>
      </c>
      <c r="D62" t="str">
        <f>+VLOOKUP(TEXT(Tabla1[[#This Row],[Socio comercial]],"00000000"),'[1]Clientes PT'!$A:$E,5,0)</f>
        <v>Aveiro</v>
      </c>
      <c r="E62" s="1">
        <v>46650040</v>
      </c>
      <c r="F62" s="1" t="s">
        <v>170</v>
      </c>
      <c r="G62" s="1">
        <v>209109838</v>
      </c>
      <c r="H62" s="1">
        <v>291124</v>
      </c>
      <c r="I62" s="2">
        <v>1434.74</v>
      </c>
      <c r="J62" s="1" t="s">
        <v>40</v>
      </c>
      <c r="K62" s="2">
        <v>8000</v>
      </c>
      <c r="L62" s="1" t="s">
        <v>40</v>
      </c>
      <c r="M62" s="1" t="s">
        <v>41</v>
      </c>
      <c r="N62" s="2">
        <v>3756.78</v>
      </c>
      <c r="O62" s="2">
        <v>333.25</v>
      </c>
      <c r="P62" s="1" t="s">
        <v>39</v>
      </c>
      <c r="Q62" s="2">
        <v>3807.15</v>
      </c>
      <c r="R62" s="3">
        <v>47.6</v>
      </c>
      <c r="S62" s="1" t="s">
        <v>173</v>
      </c>
      <c r="T62" s="1">
        <v>2</v>
      </c>
      <c r="U62" s="1" t="s">
        <v>53</v>
      </c>
      <c r="V62" s="1" t="b">
        <v>0</v>
      </c>
      <c r="W62" s="1" t="b">
        <v>0</v>
      </c>
      <c r="X62" s="1" t="b">
        <v>0</v>
      </c>
      <c r="Y62" s="1" t="b">
        <v>1</v>
      </c>
      <c r="Z62" s="1" t="b">
        <v>0</v>
      </c>
      <c r="AA62" s="1" t="s">
        <v>54</v>
      </c>
      <c r="AB62" s="2">
        <v>1504.21</v>
      </c>
      <c r="AC62" s="2">
        <v>1510.96</v>
      </c>
      <c r="AD62" s="2">
        <v>579.6</v>
      </c>
      <c r="AE62" s="2">
        <v>162.01</v>
      </c>
      <c r="AF62" s="1">
        <v>1</v>
      </c>
      <c r="AG62" s="1"/>
      <c r="AH62" s="1" t="s">
        <v>55</v>
      </c>
      <c r="AI62" s="1">
        <v>1</v>
      </c>
      <c r="AJ62" s="1"/>
      <c r="AK62" s="2">
        <v>116.72</v>
      </c>
      <c r="AL62" s="2">
        <v>0</v>
      </c>
    </row>
    <row r="63" spans="1:38" x14ac:dyDescent="0.2">
      <c r="A63" t="str">
        <f>+VLOOKUP(TEXT(Tabla1[[#This Row],[Socio comercial]],"00000000"),'[1]Clientes PT'!$A:$G,7,0)</f>
        <v>Zona 1</v>
      </c>
      <c r="B63" t="str">
        <f>+VLOOKUP(TEXT(Tabla1[[#This Row],[Socio comercial]],"00000000"),'[1]Clientes PT'!$A:$G,6,0)</f>
        <v>JOSE PINTO (STIHL)</v>
      </c>
      <c r="C63" t="str">
        <f>+VLOOKUP(TEXT(Tabla1[[#This Row],[Socio comercial]],"00000000"),'[1]Clientes PT'!$A:$E,4,0)</f>
        <v>PT/65</v>
      </c>
      <c r="D63" t="str">
        <f>+VLOOKUP(TEXT(Tabla1[[#This Row],[Socio comercial]],"00000000"),'[1]Clientes PT'!$A:$E,5,0)</f>
        <v>Aveiro</v>
      </c>
      <c r="E63" s="1">
        <v>46650110</v>
      </c>
      <c r="F63" s="1" t="s">
        <v>174</v>
      </c>
      <c r="G63" s="1">
        <v>209312517</v>
      </c>
      <c r="H63" s="1" t="s">
        <v>175</v>
      </c>
      <c r="I63" s="2">
        <v>623.58000000000004</v>
      </c>
      <c r="J63" s="1" t="s">
        <v>40</v>
      </c>
      <c r="K63" s="2">
        <v>23000</v>
      </c>
      <c r="L63" s="1" t="s">
        <v>40</v>
      </c>
      <c r="M63" s="1" t="s">
        <v>41</v>
      </c>
      <c r="N63" s="2">
        <v>14748.95</v>
      </c>
      <c r="O63" s="2">
        <v>17589.63</v>
      </c>
      <c r="P63" s="1" t="s">
        <v>39</v>
      </c>
      <c r="Q63" s="2">
        <v>17383.38</v>
      </c>
      <c r="R63" s="3">
        <v>75.599999999999994</v>
      </c>
      <c r="S63" s="1" t="s">
        <v>176</v>
      </c>
      <c r="T63" s="1">
        <v>2</v>
      </c>
      <c r="U63" s="1"/>
      <c r="V63" s="1" t="b">
        <v>0</v>
      </c>
      <c r="W63" s="1" t="b">
        <v>0</v>
      </c>
      <c r="X63" s="1" t="b">
        <v>0</v>
      </c>
      <c r="Y63" s="1" t="b">
        <v>1</v>
      </c>
      <c r="Z63" s="1" t="b">
        <v>0</v>
      </c>
      <c r="AA63" s="1"/>
      <c r="AB63" s="2">
        <v>5545.22</v>
      </c>
      <c r="AC63" s="2">
        <v>3295.46</v>
      </c>
      <c r="AD63" s="2">
        <v>8966.6</v>
      </c>
      <c r="AE63" s="2">
        <v>-3058.33</v>
      </c>
      <c r="AF63" s="1">
        <v>1</v>
      </c>
      <c r="AG63" s="1"/>
      <c r="AH63" s="1" t="s">
        <v>55</v>
      </c>
      <c r="AI63" s="1">
        <v>1</v>
      </c>
      <c r="AJ63" s="1"/>
      <c r="AK63" s="2">
        <v>1585.53</v>
      </c>
      <c r="AL63" s="2">
        <v>0</v>
      </c>
    </row>
    <row r="64" spans="1:38" x14ac:dyDescent="0.2">
      <c r="A64" t="str">
        <f>+VLOOKUP(TEXT(Tabla1[[#This Row],[Socio comercial]],"00000000"),'[1]Clientes PT'!$A:$G,7,0)</f>
        <v>Zona 1</v>
      </c>
      <c r="B64" t="str">
        <f>+VLOOKUP(TEXT(Tabla1[[#This Row],[Socio comercial]],"00000000"),'[1]Clientes PT'!$A:$G,6,0)</f>
        <v>JOSE PINTO (STIHL)</v>
      </c>
      <c r="C64" t="str">
        <f>+VLOOKUP(TEXT(Tabla1[[#This Row],[Socio comercial]],"00000000"),'[1]Clientes PT'!$A:$E,4,0)</f>
        <v>PT/65</v>
      </c>
      <c r="D64" t="str">
        <f>+VLOOKUP(TEXT(Tabla1[[#This Row],[Socio comercial]],"00000000"),'[1]Clientes PT'!$A:$E,5,0)</f>
        <v>Aveiro</v>
      </c>
      <c r="E64" s="1">
        <v>46650110</v>
      </c>
      <c r="F64" s="1" t="s">
        <v>174</v>
      </c>
      <c r="G64" s="1">
        <v>209156668</v>
      </c>
      <c r="H64" s="1" t="s">
        <v>177</v>
      </c>
      <c r="I64" s="2">
        <v>1069.24</v>
      </c>
      <c r="J64" s="1" t="s">
        <v>40</v>
      </c>
      <c r="K64" s="2">
        <v>23000</v>
      </c>
      <c r="L64" s="1" t="s">
        <v>40</v>
      </c>
      <c r="M64" s="1" t="s">
        <v>41</v>
      </c>
      <c r="N64" s="2">
        <v>14748.95</v>
      </c>
      <c r="O64" s="2">
        <v>17589.63</v>
      </c>
      <c r="P64" s="1" t="s">
        <v>39</v>
      </c>
      <c r="Q64" s="2">
        <v>17383.38</v>
      </c>
      <c r="R64" s="3">
        <v>75.599999999999994</v>
      </c>
      <c r="S64" s="1" t="s">
        <v>178</v>
      </c>
      <c r="T64" s="1">
        <v>2</v>
      </c>
      <c r="U64" s="1" t="s">
        <v>53</v>
      </c>
      <c r="V64" s="1" t="b">
        <v>0</v>
      </c>
      <c r="W64" s="1" t="b">
        <v>0</v>
      </c>
      <c r="X64" s="1" t="b">
        <v>0</v>
      </c>
      <c r="Y64" s="1" t="b">
        <v>1</v>
      </c>
      <c r="Z64" s="1" t="b">
        <v>0</v>
      </c>
      <c r="AA64" s="1" t="s">
        <v>54</v>
      </c>
      <c r="AB64" s="2">
        <v>5545.22</v>
      </c>
      <c r="AC64" s="2">
        <v>3295.46</v>
      </c>
      <c r="AD64" s="2">
        <v>8966.6</v>
      </c>
      <c r="AE64" s="2">
        <v>-3058.33</v>
      </c>
      <c r="AF64" s="1">
        <v>1</v>
      </c>
      <c r="AG64" s="1"/>
      <c r="AH64" s="1" t="s">
        <v>55</v>
      </c>
      <c r="AI64" s="1">
        <v>1</v>
      </c>
      <c r="AJ64" s="1"/>
      <c r="AK64" s="2">
        <v>1585.53</v>
      </c>
      <c r="AL64" s="2">
        <v>0</v>
      </c>
    </row>
    <row r="65" spans="1:38" x14ac:dyDescent="0.2">
      <c r="A65" t="str">
        <f>+VLOOKUP(TEXT(Tabla1[[#This Row],[Socio comercial]],"00000000"),'[1]Clientes PT'!$A:$G,7,0)</f>
        <v>Zona 1</v>
      </c>
      <c r="B65" t="str">
        <f>+VLOOKUP(TEXT(Tabla1[[#This Row],[Socio comercial]],"00000000"),'[1]Clientes PT'!$A:$G,6,0)</f>
        <v>JOSE PINTO (STIHL)</v>
      </c>
      <c r="C65" t="str">
        <f>+VLOOKUP(TEXT(Tabla1[[#This Row],[Socio comercial]],"00000000"),'[1]Clientes PT'!$A:$E,4,0)</f>
        <v>PT/65</v>
      </c>
      <c r="D65" t="str">
        <f>+VLOOKUP(TEXT(Tabla1[[#This Row],[Socio comercial]],"00000000"),'[1]Clientes PT'!$A:$E,5,0)</f>
        <v>Aveiro</v>
      </c>
      <c r="E65" s="1">
        <v>46650110</v>
      </c>
      <c r="F65" s="1" t="s">
        <v>174</v>
      </c>
      <c r="G65" s="1">
        <v>209238474</v>
      </c>
      <c r="H65" s="1" t="s">
        <v>179</v>
      </c>
      <c r="I65" s="2">
        <v>925.39</v>
      </c>
      <c r="J65" s="1" t="s">
        <v>40</v>
      </c>
      <c r="K65" s="2">
        <v>23000</v>
      </c>
      <c r="L65" s="1" t="s">
        <v>40</v>
      </c>
      <c r="M65" s="1" t="s">
        <v>41</v>
      </c>
      <c r="N65" s="2">
        <v>14748.95</v>
      </c>
      <c r="O65" s="2">
        <v>17589.63</v>
      </c>
      <c r="P65" s="1" t="s">
        <v>39</v>
      </c>
      <c r="Q65" s="2">
        <v>17383.38</v>
      </c>
      <c r="R65" s="3">
        <v>75.599999999999994</v>
      </c>
      <c r="S65" s="1" t="s">
        <v>180</v>
      </c>
      <c r="T65" s="1">
        <v>2</v>
      </c>
      <c r="U65" s="1" t="s">
        <v>57</v>
      </c>
      <c r="V65" s="1" t="b">
        <v>0</v>
      </c>
      <c r="W65" s="1" t="b">
        <v>0</v>
      </c>
      <c r="X65" s="1" t="b">
        <v>0</v>
      </c>
      <c r="Y65" s="1" t="b">
        <v>1</v>
      </c>
      <c r="Z65" s="1" t="b">
        <v>0</v>
      </c>
      <c r="AA65" s="1" t="s">
        <v>58</v>
      </c>
      <c r="AB65" s="2">
        <v>5545.22</v>
      </c>
      <c r="AC65" s="2">
        <v>3295.46</v>
      </c>
      <c r="AD65" s="2">
        <v>8966.6</v>
      </c>
      <c r="AE65" s="2">
        <v>-3058.33</v>
      </c>
      <c r="AF65" s="1">
        <v>1</v>
      </c>
      <c r="AG65" s="1"/>
      <c r="AH65" s="1" t="s">
        <v>55</v>
      </c>
      <c r="AI65" s="1">
        <v>1</v>
      </c>
      <c r="AJ65" s="1"/>
      <c r="AK65" s="2">
        <v>1585.53</v>
      </c>
      <c r="AL65" s="2">
        <v>0</v>
      </c>
    </row>
    <row r="66" spans="1:38" x14ac:dyDescent="0.2">
      <c r="A66" t="str">
        <f>+VLOOKUP(TEXT(Tabla1[[#This Row],[Socio comercial]],"00000000"),'[1]Clientes PT'!$A:$G,7,0)</f>
        <v>Zona 1</v>
      </c>
      <c r="B66" t="str">
        <f>+VLOOKUP(TEXT(Tabla1[[#This Row],[Socio comercial]],"00000000"),'[1]Clientes PT'!$A:$G,6,0)</f>
        <v>JOSE PINTO (STIHL)</v>
      </c>
      <c r="C66" t="str">
        <f>+VLOOKUP(TEXT(Tabla1[[#This Row],[Socio comercial]],"00000000"),'[1]Clientes PT'!$A:$E,4,0)</f>
        <v>PT/65</v>
      </c>
      <c r="D66" t="str">
        <f>+VLOOKUP(TEXT(Tabla1[[#This Row],[Socio comercial]],"00000000"),'[1]Clientes PT'!$A:$E,5,0)</f>
        <v>Aveiro</v>
      </c>
      <c r="E66" s="1">
        <v>46650110</v>
      </c>
      <c r="F66" s="1" t="s">
        <v>174</v>
      </c>
      <c r="G66" s="1">
        <v>209303886</v>
      </c>
      <c r="H66" s="1" t="s">
        <v>181</v>
      </c>
      <c r="I66" s="2">
        <v>860.75</v>
      </c>
      <c r="J66" s="1" t="s">
        <v>40</v>
      </c>
      <c r="K66" s="2">
        <v>23000</v>
      </c>
      <c r="L66" s="1" t="s">
        <v>40</v>
      </c>
      <c r="M66" s="1" t="s">
        <v>41</v>
      </c>
      <c r="N66" s="2">
        <v>14748.95</v>
      </c>
      <c r="O66" s="2">
        <v>17589.63</v>
      </c>
      <c r="P66" s="1" t="s">
        <v>39</v>
      </c>
      <c r="Q66" s="2">
        <v>17383.38</v>
      </c>
      <c r="R66" s="3">
        <v>75.599999999999994</v>
      </c>
      <c r="S66" s="1" t="s">
        <v>182</v>
      </c>
      <c r="T66" s="1">
        <v>2</v>
      </c>
      <c r="U66" s="1" t="s">
        <v>57</v>
      </c>
      <c r="V66" s="1" t="b">
        <v>0</v>
      </c>
      <c r="W66" s="1" t="b">
        <v>0</v>
      </c>
      <c r="X66" s="1" t="b">
        <v>0</v>
      </c>
      <c r="Y66" s="1" t="b">
        <v>1</v>
      </c>
      <c r="Z66" s="1" t="b">
        <v>0</v>
      </c>
      <c r="AA66" s="1" t="s">
        <v>58</v>
      </c>
      <c r="AB66" s="2">
        <v>5545.22</v>
      </c>
      <c r="AC66" s="2">
        <v>3295.46</v>
      </c>
      <c r="AD66" s="2">
        <v>8966.6</v>
      </c>
      <c r="AE66" s="2">
        <v>-3058.33</v>
      </c>
      <c r="AF66" s="1">
        <v>1</v>
      </c>
      <c r="AG66" s="1"/>
      <c r="AH66" s="1" t="s">
        <v>55</v>
      </c>
      <c r="AI66" s="1">
        <v>1</v>
      </c>
      <c r="AJ66" s="1"/>
      <c r="AK66" s="2">
        <v>1585.53</v>
      </c>
      <c r="AL66" s="2">
        <v>0</v>
      </c>
    </row>
    <row r="67" spans="1:38" x14ac:dyDescent="0.2">
      <c r="A67" t="str">
        <f>+VLOOKUP(TEXT(Tabla1[[#This Row],[Socio comercial]],"00000000"),'[1]Clientes PT'!$A:$G,7,0)</f>
        <v>Zona 1</v>
      </c>
      <c r="B67" t="str">
        <f>+VLOOKUP(TEXT(Tabla1[[#This Row],[Socio comercial]],"00000000"),'[1]Clientes PT'!$A:$G,6,0)</f>
        <v>JOSE PINTO (STIHL)</v>
      </c>
      <c r="C67" t="str">
        <f>+VLOOKUP(TEXT(Tabla1[[#This Row],[Socio comercial]],"00000000"),'[1]Clientes PT'!$A:$E,4,0)</f>
        <v>PT/65</v>
      </c>
      <c r="D67" t="str">
        <f>+VLOOKUP(TEXT(Tabla1[[#This Row],[Socio comercial]],"00000000"),'[1]Clientes PT'!$A:$E,5,0)</f>
        <v>Aveiro</v>
      </c>
      <c r="E67" s="1">
        <v>46650130</v>
      </c>
      <c r="F67" s="1" t="s">
        <v>183</v>
      </c>
      <c r="G67" s="1">
        <v>209232672</v>
      </c>
      <c r="H67" s="1" t="s">
        <v>184</v>
      </c>
      <c r="I67" s="2">
        <v>1277.55</v>
      </c>
      <c r="J67" s="1" t="s">
        <v>40</v>
      </c>
      <c r="K67" s="2">
        <v>6000</v>
      </c>
      <c r="L67" s="1" t="s">
        <v>40</v>
      </c>
      <c r="M67" s="1" t="s">
        <v>41</v>
      </c>
      <c r="N67" s="2">
        <v>16636.599999999999</v>
      </c>
      <c r="O67" s="2">
        <v>5715.12</v>
      </c>
      <c r="P67" s="1" t="s">
        <v>39</v>
      </c>
      <c r="Q67" s="2">
        <v>20361.45</v>
      </c>
      <c r="R67" s="3">
        <v>339.4</v>
      </c>
      <c r="S67" s="1" t="s">
        <v>185</v>
      </c>
      <c r="T67" s="1">
        <v>2</v>
      </c>
      <c r="U67" s="1" t="s">
        <v>53</v>
      </c>
      <c r="V67" s="1" t="b">
        <v>1</v>
      </c>
      <c r="W67" s="1" t="b">
        <v>0</v>
      </c>
      <c r="X67" s="1" t="b">
        <v>0</v>
      </c>
      <c r="Y67" s="1" t="b">
        <v>1</v>
      </c>
      <c r="Z67" s="1" t="b">
        <v>0</v>
      </c>
      <c r="AA67" s="1" t="s">
        <v>54</v>
      </c>
      <c r="AB67" s="2">
        <v>3478.3</v>
      </c>
      <c r="AC67" s="2">
        <v>4532.8</v>
      </c>
      <c r="AD67" s="2">
        <v>8514.7999999999993</v>
      </c>
      <c r="AE67" s="2">
        <v>110.7</v>
      </c>
      <c r="AF67" s="1">
        <v>2</v>
      </c>
      <c r="AG67" s="1"/>
      <c r="AH67" s="1" t="s">
        <v>55</v>
      </c>
      <c r="AI67" s="1">
        <v>1</v>
      </c>
      <c r="AJ67" s="1"/>
      <c r="AK67" s="2">
        <v>1227.54</v>
      </c>
      <c r="AL67" s="2">
        <v>0</v>
      </c>
    </row>
    <row r="68" spans="1:38" x14ac:dyDescent="0.2">
      <c r="A68" t="str">
        <f>+VLOOKUP(TEXT(Tabla1[[#This Row],[Socio comercial]],"00000000"),'[1]Clientes PT'!$A:$G,7,0)</f>
        <v>Zona 1</v>
      </c>
      <c r="B68" t="str">
        <f>+VLOOKUP(TEXT(Tabla1[[#This Row],[Socio comercial]],"00000000"),'[1]Clientes PT'!$A:$G,6,0)</f>
        <v>JOSE PINTO (STIHL)</v>
      </c>
      <c r="C68" t="str">
        <f>+VLOOKUP(TEXT(Tabla1[[#This Row],[Socio comercial]],"00000000"),'[1]Clientes PT'!$A:$E,4,0)</f>
        <v>PT/65</v>
      </c>
      <c r="D68" t="str">
        <f>+VLOOKUP(TEXT(Tabla1[[#This Row],[Socio comercial]],"00000000"),'[1]Clientes PT'!$A:$E,5,0)</f>
        <v>Aveiro</v>
      </c>
      <c r="E68" s="1">
        <v>46650130</v>
      </c>
      <c r="F68" s="1" t="s">
        <v>183</v>
      </c>
      <c r="G68" s="1">
        <v>209255002</v>
      </c>
      <c r="H68" s="1" t="s">
        <v>186</v>
      </c>
      <c r="I68" s="2">
        <v>620.27</v>
      </c>
      <c r="J68" s="1" t="s">
        <v>40</v>
      </c>
      <c r="K68" s="2">
        <v>6000</v>
      </c>
      <c r="L68" s="1" t="s">
        <v>40</v>
      </c>
      <c r="M68" s="1" t="s">
        <v>41</v>
      </c>
      <c r="N68" s="2">
        <v>16636.599999999999</v>
      </c>
      <c r="O68" s="2">
        <v>5715.12</v>
      </c>
      <c r="P68" s="1" t="s">
        <v>39</v>
      </c>
      <c r="Q68" s="2">
        <v>20361.45</v>
      </c>
      <c r="R68" s="3">
        <v>339.4</v>
      </c>
      <c r="S68" s="1" t="s">
        <v>187</v>
      </c>
      <c r="T68" s="1">
        <v>2</v>
      </c>
      <c r="U68" s="1" t="s">
        <v>57</v>
      </c>
      <c r="V68" s="1" t="b">
        <v>1</v>
      </c>
      <c r="W68" s="1" t="b">
        <v>0</v>
      </c>
      <c r="X68" s="1" t="b">
        <v>0</v>
      </c>
      <c r="Y68" s="1" t="b">
        <v>1</v>
      </c>
      <c r="Z68" s="1" t="b">
        <v>0</v>
      </c>
      <c r="AA68" s="1" t="s">
        <v>58</v>
      </c>
      <c r="AB68" s="2">
        <v>3478.3</v>
      </c>
      <c r="AC68" s="2">
        <v>4532.8</v>
      </c>
      <c r="AD68" s="2">
        <v>8514.7999999999993</v>
      </c>
      <c r="AE68" s="2">
        <v>110.7</v>
      </c>
      <c r="AF68" s="1">
        <v>2</v>
      </c>
      <c r="AG68" s="1"/>
      <c r="AH68" s="1" t="s">
        <v>55</v>
      </c>
      <c r="AI68" s="1">
        <v>1</v>
      </c>
      <c r="AJ68" s="1"/>
      <c r="AK68" s="2">
        <v>1227.54</v>
      </c>
      <c r="AL68" s="2">
        <v>0</v>
      </c>
    </row>
    <row r="69" spans="1:38" x14ac:dyDescent="0.2">
      <c r="A69" t="str">
        <f>+VLOOKUP(TEXT(Tabla1[[#This Row],[Socio comercial]],"00000000"),'[1]Clientes PT'!$A:$G,7,0)</f>
        <v>Zona 1</v>
      </c>
      <c r="B69" t="str">
        <f>+VLOOKUP(TEXT(Tabla1[[#This Row],[Socio comercial]],"00000000"),'[1]Clientes PT'!$A:$G,6,0)</f>
        <v>JOSE PINTO (STIHL)</v>
      </c>
      <c r="C69" t="str">
        <f>+VLOOKUP(TEXT(Tabla1[[#This Row],[Socio comercial]],"00000000"),'[1]Clientes PT'!$A:$E,4,0)</f>
        <v>PT/65</v>
      </c>
      <c r="D69" t="str">
        <f>+VLOOKUP(TEXT(Tabla1[[#This Row],[Socio comercial]],"00000000"),'[1]Clientes PT'!$A:$E,5,0)</f>
        <v>Aveiro</v>
      </c>
      <c r="E69" s="1">
        <v>46650130</v>
      </c>
      <c r="F69" s="1" t="s">
        <v>183</v>
      </c>
      <c r="G69" s="1">
        <v>209293951</v>
      </c>
      <c r="H69" s="1" t="s">
        <v>188</v>
      </c>
      <c r="I69" s="2">
        <v>1519.57</v>
      </c>
      <c r="J69" s="1" t="s">
        <v>40</v>
      </c>
      <c r="K69" s="2">
        <v>6000</v>
      </c>
      <c r="L69" s="1" t="s">
        <v>40</v>
      </c>
      <c r="M69" s="1" t="s">
        <v>41</v>
      </c>
      <c r="N69" s="2">
        <v>16636.599999999999</v>
      </c>
      <c r="O69" s="2">
        <v>5715.12</v>
      </c>
      <c r="P69" s="1" t="s">
        <v>39</v>
      </c>
      <c r="Q69" s="2">
        <v>20361.45</v>
      </c>
      <c r="R69" s="3">
        <v>339.4</v>
      </c>
      <c r="S69" s="1" t="s">
        <v>189</v>
      </c>
      <c r="T69" s="1">
        <v>2</v>
      </c>
      <c r="U69" s="1" t="s">
        <v>57</v>
      </c>
      <c r="V69" s="1" t="b">
        <v>1</v>
      </c>
      <c r="W69" s="1" t="b">
        <v>0</v>
      </c>
      <c r="X69" s="1" t="b">
        <v>0</v>
      </c>
      <c r="Y69" s="1" t="b">
        <v>1</v>
      </c>
      <c r="Z69" s="1" t="b">
        <v>0</v>
      </c>
      <c r="AA69" s="1" t="s">
        <v>58</v>
      </c>
      <c r="AB69" s="2">
        <v>3478.3</v>
      </c>
      <c r="AC69" s="2">
        <v>4532.8</v>
      </c>
      <c r="AD69" s="2">
        <v>8514.7999999999993</v>
      </c>
      <c r="AE69" s="2">
        <v>110.7</v>
      </c>
      <c r="AF69" s="1">
        <v>2</v>
      </c>
      <c r="AG69" s="1"/>
      <c r="AH69" s="1" t="s">
        <v>55</v>
      </c>
      <c r="AI69" s="1">
        <v>1</v>
      </c>
      <c r="AJ69" s="1"/>
      <c r="AK69" s="2">
        <v>1227.54</v>
      </c>
      <c r="AL69" s="2">
        <v>0</v>
      </c>
    </row>
    <row r="70" spans="1:38" x14ac:dyDescent="0.2">
      <c r="A70" t="str">
        <f>+VLOOKUP(TEXT(Tabla1[[#This Row],[Socio comercial]],"00000000"),'[1]Clientes PT'!$A:$G,7,0)</f>
        <v>Zona 1</v>
      </c>
      <c r="B70" t="str">
        <f>+VLOOKUP(TEXT(Tabla1[[#This Row],[Socio comercial]],"00000000"),'[1]Clientes PT'!$A:$G,6,0)</f>
        <v>JOSE PINTO (STIHL)</v>
      </c>
      <c r="C70" t="str">
        <f>+VLOOKUP(TEXT(Tabla1[[#This Row],[Socio comercial]],"00000000"),'[1]Clientes PT'!$A:$E,4,0)</f>
        <v>PT/65</v>
      </c>
      <c r="D70" t="str">
        <f>+VLOOKUP(TEXT(Tabla1[[#This Row],[Socio comercial]],"00000000"),'[1]Clientes PT'!$A:$E,5,0)</f>
        <v>Aveiro</v>
      </c>
      <c r="E70" s="1">
        <v>46650130</v>
      </c>
      <c r="F70" s="1" t="s">
        <v>183</v>
      </c>
      <c r="G70" s="1">
        <v>209311923</v>
      </c>
      <c r="H70" s="1" t="s">
        <v>190</v>
      </c>
      <c r="I70" s="2">
        <v>3676.32</v>
      </c>
      <c r="J70" s="1" t="s">
        <v>40</v>
      </c>
      <c r="K70" s="2">
        <v>6000</v>
      </c>
      <c r="L70" s="1" t="s">
        <v>40</v>
      </c>
      <c r="M70" s="1" t="s">
        <v>41</v>
      </c>
      <c r="N70" s="2">
        <v>16636.599999999999</v>
      </c>
      <c r="O70" s="2">
        <v>5715.12</v>
      </c>
      <c r="P70" s="1" t="s">
        <v>39</v>
      </c>
      <c r="Q70" s="2">
        <v>20361.45</v>
      </c>
      <c r="R70" s="3">
        <v>339.4</v>
      </c>
      <c r="S70" s="1" t="s">
        <v>191</v>
      </c>
      <c r="T70" s="1">
        <v>2</v>
      </c>
      <c r="U70" s="1" t="s">
        <v>57</v>
      </c>
      <c r="V70" s="1" t="b">
        <v>1</v>
      </c>
      <c r="W70" s="1" t="b">
        <v>0</v>
      </c>
      <c r="X70" s="1" t="b">
        <v>0</v>
      </c>
      <c r="Y70" s="1" t="b">
        <v>1</v>
      </c>
      <c r="Z70" s="1" t="b">
        <v>0</v>
      </c>
      <c r="AA70" s="1" t="s">
        <v>58</v>
      </c>
      <c r="AB70" s="2">
        <v>3478.3</v>
      </c>
      <c r="AC70" s="2">
        <v>4532.8</v>
      </c>
      <c r="AD70" s="2">
        <v>8514.7999999999993</v>
      </c>
      <c r="AE70" s="2">
        <v>110.7</v>
      </c>
      <c r="AF70" s="1">
        <v>2</v>
      </c>
      <c r="AG70" s="1"/>
      <c r="AH70" s="1" t="s">
        <v>55</v>
      </c>
      <c r="AI70" s="1">
        <v>1</v>
      </c>
      <c r="AJ70" s="1"/>
      <c r="AK70" s="2">
        <v>1227.54</v>
      </c>
      <c r="AL70" s="2">
        <v>0</v>
      </c>
    </row>
    <row r="71" spans="1:38" x14ac:dyDescent="0.2">
      <c r="A71" t="str">
        <f>+VLOOKUP(TEXT(Tabla1[[#This Row],[Socio comercial]],"00000000"),'[1]Clientes PT'!$A:$G,7,0)</f>
        <v>Zona 1</v>
      </c>
      <c r="B71" t="str">
        <f>+VLOOKUP(TEXT(Tabla1[[#This Row],[Socio comercial]],"00000000"),'[1]Clientes PT'!$A:$G,6,0)</f>
        <v>JOSE PINTO (STIHL)</v>
      </c>
      <c r="C71" t="str">
        <f>+VLOOKUP(TEXT(Tabla1[[#This Row],[Socio comercial]],"00000000"),'[1]Clientes PT'!$A:$E,4,0)</f>
        <v>PT/65</v>
      </c>
      <c r="D71" t="str">
        <f>+VLOOKUP(TEXT(Tabla1[[#This Row],[Socio comercial]],"00000000"),'[1]Clientes PT'!$A:$E,5,0)</f>
        <v>Aveiro</v>
      </c>
      <c r="E71" s="1">
        <v>46650160</v>
      </c>
      <c r="F71" s="1" t="s">
        <v>192</v>
      </c>
      <c r="G71" s="1">
        <v>209236060</v>
      </c>
      <c r="H71" s="1">
        <v>3261</v>
      </c>
      <c r="I71" s="2">
        <v>1400.39</v>
      </c>
      <c r="J71" s="1" t="s">
        <v>40</v>
      </c>
      <c r="K71" s="2">
        <v>250000</v>
      </c>
      <c r="L71" s="1" t="s">
        <v>40</v>
      </c>
      <c r="M71" s="1" t="s">
        <v>41</v>
      </c>
      <c r="N71" s="2">
        <v>190526.65</v>
      </c>
      <c r="O71" s="2">
        <v>59294.19</v>
      </c>
      <c r="P71" s="1" t="s">
        <v>39</v>
      </c>
      <c r="Q71" s="2">
        <v>198606.52</v>
      </c>
      <c r="R71" s="3">
        <v>79.400000000000006</v>
      </c>
      <c r="S71" s="1" t="s">
        <v>193</v>
      </c>
      <c r="T71" s="1">
        <v>2</v>
      </c>
      <c r="U71" s="1" t="s">
        <v>57</v>
      </c>
      <c r="V71" s="1" t="b">
        <v>0</v>
      </c>
      <c r="W71" s="1" t="b">
        <v>0</v>
      </c>
      <c r="X71" s="1" t="b">
        <v>0</v>
      </c>
      <c r="Y71" s="1" t="b">
        <v>1</v>
      </c>
      <c r="Z71" s="1" t="b">
        <v>0</v>
      </c>
      <c r="AA71" s="1" t="s">
        <v>58</v>
      </c>
      <c r="AB71" s="2">
        <v>37451.660000000003</v>
      </c>
      <c r="AC71" s="2">
        <v>75340.75</v>
      </c>
      <c r="AD71" s="2">
        <v>58527.75</v>
      </c>
      <c r="AE71" s="2">
        <v>19206.490000000002</v>
      </c>
      <c r="AF71" s="1">
        <v>1</v>
      </c>
      <c r="AG71" s="1"/>
      <c r="AH71" s="1" t="s">
        <v>55</v>
      </c>
      <c r="AI71" s="1">
        <v>1</v>
      </c>
      <c r="AJ71" s="1"/>
      <c r="AK71" s="2">
        <v>50.91</v>
      </c>
      <c r="AL71" s="2">
        <v>0</v>
      </c>
    </row>
    <row r="72" spans="1:38" x14ac:dyDescent="0.2">
      <c r="A72" t="str">
        <f>+VLOOKUP(TEXT(Tabla1[[#This Row],[Socio comercial]],"00000000"),'[1]Clientes PT'!$A:$G,7,0)</f>
        <v>Zona 1</v>
      </c>
      <c r="B72" t="str">
        <f>+VLOOKUP(TEXT(Tabla1[[#This Row],[Socio comercial]],"00000000"),'[1]Clientes PT'!$A:$G,6,0)</f>
        <v>JOSE PINTO (STIHL)</v>
      </c>
      <c r="C72" t="str">
        <f>+VLOOKUP(TEXT(Tabla1[[#This Row],[Socio comercial]],"00000000"),'[1]Clientes PT'!$A:$E,4,0)</f>
        <v>PT/65</v>
      </c>
      <c r="D72" t="str">
        <f>+VLOOKUP(TEXT(Tabla1[[#This Row],[Socio comercial]],"00000000"),'[1]Clientes PT'!$A:$E,5,0)</f>
        <v>Aveiro</v>
      </c>
      <c r="E72" s="1">
        <v>46650160</v>
      </c>
      <c r="F72" s="1" t="s">
        <v>192</v>
      </c>
      <c r="G72" s="1">
        <v>209301117</v>
      </c>
      <c r="H72" s="1">
        <v>3267</v>
      </c>
      <c r="I72" s="2">
        <v>6395.98</v>
      </c>
      <c r="J72" s="1" t="s">
        <v>40</v>
      </c>
      <c r="K72" s="2">
        <v>250000</v>
      </c>
      <c r="L72" s="1" t="s">
        <v>40</v>
      </c>
      <c r="M72" s="1" t="s">
        <v>41</v>
      </c>
      <c r="N72" s="2">
        <v>190526.65</v>
      </c>
      <c r="O72" s="2">
        <v>59294.19</v>
      </c>
      <c r="P72" s="1" t="s">
        <v>39</v>
      </c>
      <c r="Q72" s="2">
        <v>198606.52</v>
      </c>
      <c r="R72" s="3">
        <v>79.400000000000006</v>
      </c>
      <c r="S72" s="1" t="s">
        <v>194</v>
      </c>
      <c r="T72" s="1">
        <v>2</v>
      </c>
      <c r="U72" s="1" t="s">
        <v>57</v>
      </c>
      <c r="V72" s="1" t="b">
        <v>0</v>
      </c>
      <c r="W72" s="1" t="b">
        <v>0</v>
      </c>
      <c r="X72" s="1" t="b">
        <v>0</v>
      </c>
      <c r="Y72" s="1" t="b">
        <v>1</v>
      </c>
      <c r="Z72" s="1" t="b">
        <v>0</v>
      </c>
      <c r="AA72" s="1" t="s">
        <v>58</v>
      </c>
      <c r="AB72" s="2">
        <v>37451.660000000003</v>
      </c>
      <c r="AC72" s="2">
        <v>75340.75</v>
      </c>
      <c r="AD72" s="2">
        <v>58527.75</v>
      </c>
      <c r="AE72" s="2">
        <v>19206.490000000002</v>
      </c>
      <c r="AF72" s="1">
        <v>1</v>
      </c>
      <c r="AG72" s="1"/>
      <c r="AH72" s="1" t="s">
        <v>55</v>
      </c>
      <c r="AI72" s="1">
        <v>1</v>
      </c>
      <c r="AJ72" s="1"/>
      <c r="AK72" s="2">
        <v>50.91</v>
      </c>
      <c r="AL72" s="2">
        <v>0</v>
      </c>
    </row>
    <row r="73" spans="1:38" x14ac:dyDescent="0.2">
      <c r="A73" t="str">
        <f>+VLOOKUP(TEXT(Tabla1[[#This Row],[Socio comercial]],"00000000"),'[1]Clientes PT'!$A:$G,7,0)</f>
        <v>Zona 1</v>
      </c>
      <c r="B73" t="str">
        <f>+VLOOKUP(TEXT(Tabla1[[#This Row],[Socio comercial]],"00000000"),'[1]Clientes PT'!$A:$G,6,0)</f>
        <v>JOSE PINTO (STIHL)</v>
      </c>
      <c r="C73" t="str">
        <f>+VLOOKUP(TEXT(Tabla1[[#This Row],[Socio comercial]],"00000000"),'[1]Clientes PT'!$A:$E,4,0)</f>
        <v>PT/66</v>
      </c>
      <c r="D73" t="str">
        <f>+VLOOKUP(TEXT(Tabla1[[#This Row],[Socio comercial]],"00000000"),'[1]Clientes PT'!$A:$E,5,0)</f>
        <v>Viseu</v>
      </c>
      <c r="E73" s="1">
        <v>46660020</v>
      </c>
      <c r="F73" s="1" t="s">
        <v>195</v>
      </c>
      <c r="G73" s="1">
        <v>209110197</v>
      </c>
      <c r="H73" s="1">
        <v>1706</v>
      </c>
      <c r="I73" s="2">
        <v>1133.75</v>
      </c>
      <c r="J73" s="1" t="s">
        <v>40</v>
      </c>
      <c r="K73" s="2">
        <v>22000</v>
      </c>
      <c r="L73" s="1" t="s">
        <v>40</v>
      </c>
      <c r="M73" s="1" t="s">
        <v>41</v>
      </c>
      <c r="N73" s="2">
        <v>12047.78</v>
      </c>
      <c r="O73" s="2">
        <v>8501.16</v>
      </c>
      <c r="P73" s="1" t="s">
        <v>39</v>
      </c>
      <c r="Q73" s="2">
        <v>15738.6</v>
      </c>
      <c r="R73" s="3">
        <v>71.5</v>
      </c>
      <c r="S73" s="1" t="s">
        <v>196</v>
      </c>
      <c r="T73" s="1">
        <v>2</v>
      </c>
      <c r="U73" s="1"/>
      <c r="V73" s="1" t="b">
        <v>0</v>
      </c>
      <c r="W73" s="1" t="b">
        <v>0</v>
      </c>
      <c r="X73" s="1" t="b">
        <v>0</v>
      </c>
      <c r="Y73" s="1" t="b">
        <v>1</v>
      </c>
      <c r="Z73" s="1" t="b">
        <v>0</v>
      </c>
      <c r="AA73" s="1"/>
      <c r="AB73" s="2">
        <v>9387.9699999999993</v>
      </c>
      <c r="AC73" s="2">
        <v>2671.29</v>
      </c>
      <c r="AD73" s="2">
        <v>0</v>
      </c>
      <c r="AE73" s="2">
        <v>-11.48</v>
      </c>
      <c r="AF73" s="1">
        <v>1</v>
      </c>
      <c r="AG73" s="1"/>
      <c r="AH73" s="1" t="s">
        <v>55</v>
      </c>
      <c r="AI73" s="1">
        <v>1</v>
      </c>
      <c r="AJ73" s="1"/>
      <c r="AK73" s="2">
        <v>1866.57</v>
      </c>
      <c r="AL73" s="2">
        <v>0</v>
      </c>
    </row>
    <row r="74" spans="1:38" x14ac:dyDescent="0.2">
      <c r="A74" t="str">
        <f>+VLOOKUP(TEXT(Tabla1[[#This Row],[Socio comercial]],"00000000"),'[1]Clientes PT'!$A:$G,7,0)</f>
        <v>Zona 1</v>
      </c>
      <c r="B74" t="str">
        <f>+VLOOKUP(TEXT(Tabla1[[#This Row],[Socio comercial]],"00000000"),'[1]Clientes PT'!$A:$G,6,0)</f>
        <v>JOSE PINTO (STIHL)</v>
      </c>
      <c r="C74" t="str">
        <f>+VLOOKUP(TEXT(Tabla1[[#This Row],[Socio comercial]],"00000000"),'[1]Clientes PT'!$A:$E,4,0)</f>
        <v>PT/66</v>
      </c>
      <c r="D74" t="str">
        <f>+VLOOKUP(TEXT(Tabla1[[#This Row],[Socio comercial]],"00000000"),'[1]Clientes PT'!$A:$E,5,0)</f>
        <v>Viseu</v>
      </c>
      <c r="E74" s="1">
        <v>46660020</v>
      </c>
      <c r="F74" s="1" t="s">
        <v>195</v>
      </c>
      <c r="G74" s="1">
        <v>209233108</v>
      </c>
      <c r="H74" s="1">
        <v>1716</v>
      </c>
      <c r="I74" s="2">
        <v>1135.21</v>
      </c>
      <c r="J74" s="1" t="s">
        <v>40</v>
      </c>
      <c r="K74" s="2">
        <v>22000</v>
      </c>
      <c r="L74" s="1" t="s">
        <v>40</v>
      </c>
      <c r="M74" s="1" t="s">
        <v>41</v>
      </c>
      <c r="N74" s="2">
        <v>12047.78</v>
      </c>
      <c r="O74" s="2">
        <v>8501.16</v>
      </c>
      <c r="P74" s="1" t="s">
        <v>39</v>
      </c>
      <c r="Q74" s="2">
        <v>15738.6</v>
      </c>
      <c r="R74" s="3">
        <v>71.5</v>
      </c>
      <c r="S74" s="1" t="s">
        <v>197</v>
      </c>
      <c r="T74" s="1">
        <v>2</v>
      </c>
      <c r="U74" s="1"/>
      <c r="V74" s="1" t="b">
        <v>0</v>
      </c>
      <c r="W74" s="1" t="b">
        <v>0</v>
      </c>
      <c r="X74" s="1" t="b">
        <v>0</v>
      </c>
      <c r="Y74" s="1" t="b">
        <v>1</v>
      </c>
      <c r="Z74" s="1" t="b">
        <v>0</v>
      </c>
      <c r="AA74" s="1"/>
      <c r="AB74" s="2">
        <v>9387.9699999999993</v>
      </c>
      <c r="AC74" s="2">
        <v>2671.29</v>
      </c>
      <c r="AD74" s="2">
        <v>0</v>
      </c>
      <c r="AE74" s="2">
        <v>-11.48</v>
      </c>
      <c r="AF74" s="1">
        <v>1</v>
      </c>
      <c r="AG74" s="1"/>
      <c r="AH74" s="1" t="s">
        <v>55</v>
      </c>
      <c r="AI74" s="1">
        <v>1</v>
      </c>
      <c r="AJ74" s="1"/>
      <c r="AK74" s="2">
        <v>1866.57</v>
      </c>
      <c r="AL74" s="2">
        <v>0</v>
      </c>
    </row>
    <row r="75" spans="1:38" x14ac:dyDescent="0.2">
      <c r="A75" t="str">
        <f>+VLOOKUP(TEXT(Tabla1[[#This Row],[Socio comercial]],"00000000"),'[1]Clientes PT'!$A:$G,7,0)</f>
        <v>Zona 1</v>
      </c>
      <c r="B75" t="str">
        <f>+VLOOKUP(TEXT(Tabla1[[#This Row],[Socio comercial]],"00000000"),'[1]Clientes PT'!$A:$G,6,0)</f>
        <v>JOSE PINTO (STIHL)</v>
      </c>
      <c r="C75" t="str">
        <f>+VLOOKUP(TEXT(Tabla1[[#This Row],[Socio comercial]],"00000000"),'[1]Clientes PT'!$A:$E,4,0)</f>
        <v>PT/66</v>
      </c>
      <c r="D75" t="str">
        <f>+VLOOKUP(TEXT(Tabla1[[#This Row],[Socio comercial]],"00000000"),'[1]Clientes PT'!$A:$E,5,0)</f>
        <v>Viseu</v>
      </c>
      <c r="E75" s="1">
        <v>46660020</v>
      </c>
      <c r="F75" s="1" t="s">
        <v>195</v>
      </c>
      <c r="G75" s="1">
        <v>330044969</v>
      </c>
      <c r="H75" s="1"/>
      <c r="I75" s="2">
        <v>58.62</v>
      </c>
      <c r="J75" s="1" t="s">
        <v>40</v>
      </c>
      <c r="K75" s="2">
        <v>22000</v>
      </c>
      <c r="L75" s="1" t="s">
        <v>40</v>
      </c>
      <c r="M75" s="1" t="s">
        <v>41</v>
      </c>
      <c r="N75" s="2">
        <v>12047.78</v>
      </c>
      <c r="O75" s="2">
        <v>8501.16</v>
      </c>
      <c r="P75" s="1" t="s">
        <v>39</v>
      </c>
      <c r="Q75" s="2">
        <v>15738.6</v>
      </c>
      <c r="R75" s="3">
        <v>71.5</v>
      </c>
      <c r="S75" s="1" t="s">
        <v>198</v>
      </c>
      <c r="T75" s="1">
        <v>2</v>
      </c>
      <c r="U75" s="1"/>
      <c r="V75" s="1" t="b">
        <v>0</v>
      </c>
      <c r="W75" s="1" t="b">
        <v>0</v>
      </c>
      <c r="X75" s="1" t="b">
        <v>0</v>
      </c>
      <c r="Y75" s="1" t="b">
        <v>0</v>
      </c>
      <c r="Z75" s="1" t="b">
        <v>0</v>
      </c>
      <c r="AA75" s="1"/>
      <c r="AB75" s="2">
        <v>9387.9699999999993</v>
      </c>
      <c r="AC75" s="2">
        <v>2671.29</v>
      </c>
      <c r="AD75" s="2">
        <v>0</v>
      </c>
      <c r="AE75" s="2">
        <v>-11.48</v>
      </c>
      <c r="AF75" s="1">
        <v>1</v>
      </c>
      <c r="AG75" s="1"/>
      <c r="AH75" s="1"/>
      <c r="AI75" s="1"/>
      <c r="AJ75" s="1"/>
      <c r="AK75" s="2">
        <v>1866.57</v>
      </c>
      <c r="AL75" s="2">
        <v>0</v>
      </c>
    </row>
    <row r="76" spans="1:38" x14ac:dyDescent="0.2">
      <c r="A76" t="str">
        <f>+VLOOKUP(TEXT(Tabla1[[#This Row],[Socio comercial]],"00000000"),'[1]Clientes PT'!$A:$G,7,0)</f>
        <v>Zona 1</v>
      </c>
      <c r="B76" t="str">
        <f>+VLOOKUP(TEXT(Tabla1[[#This Row],[Socio comercial]],"00000000"),'[1]Clientes PT'!$A:$G,6,0)</f>
        <v>JOSE PINTO (STIHL)</v>
      </c>
      <c r="C76" t="str">
        <f>+VLOOKUP(TEXT(Tabla1[[#This Row],[Socio comercial]],"00000000"),'[1]Clientes PT'!$A:$E,4,0)</f>
        <v>PT/66</v>
      </c>
      <c r="D76" t="str">
        <f>+VLOOKUP(TEXT(Tabla1[[#This Row],[Socio comercial]],"00000000"),'[1]Clientes PT'!$A:$E,5,0)</f>
        <v>Viseu</v>
      </c>
      <c r="E76" s="1">
        <v>46660020</v>
      </c>
      <c r="F76" s="1" t="s">
        <v>195</v>
      </c>
      <c r="G76" s="1">
        <v>209299176</v>
      </c>
      <c r="H76" s="1">
        <v>1720</v>
      </c>
      <c r="I76" s="2">
        <v>1242.79</v>
      </c>
      <c r="J76" s="1" t="s">
        <v>40</v>
      </c>
      <c r="K76" s="2">
        <v>22000</v>
      </c>
      <c r="L76" s="1" t="s">
        <v>40</v>
      </c>
      <c r="M76" s="1" t="s">
        <v>41</v>
      </c>
      <c r="N76" s="2">
        <v>12047.78</v>
      </c>
      <c r="O76" s="2">
        <v>8501.16</v>
      </c>
      <c r="P76" s="1" t="s">
        <v>39</v>
      </c>
      <c r="Q76" s="2">
        <v>15738.6</v>
      </c>
      <c r="R76" s="3">
        <v>71.5</v>
      </c>
      <c r="S76" s="1" t="s">
        <v>199</v>
      </c>
      <c r="T76" s="1">
        <v>2</v>
      </c>
      <c r="U76" s="1" t="s">
        <v>57</v>
      </c>
      <c r="V76" s="1" t="b">
        <v>0</v>
      </c>
      <c r="W76" s="1" t="b">
        <v>0</v>
      </c>
      <c r="X76" s="1" t="b">
        <v>0</v>
      </c>
      <c r="Y76" s="1" t="b">
        <v>1</v>
      </c>
      <c r="Z76" s="1" t="b">
        <v>0</v>
      </c>
      <c r="AA76" s="1" t="s">
        <v>58</v>
      </c>
      <c r="AB76" s="2">
        <v>9387.9699999999993</v>
      </c>
      <c r="AC76" s="2">
        <v>2671.29</v>
      </c>
      <c r="AD76" s="2">
        <v>0</v>
      </c>
      <c r="AE76" s="2">
        <v>-11.48</v>
      </c>
      <c r="AF76" s="1">
        <v>1</v>
      </c>
      <c r="AG76" s="1"/>
      <c r="AH76" s="1" t="s">
        <v>55</v>
      </c>
      <c r="AI76" s="1">
        <v>1</v>
      </c>
      <c r="AJ76" s="1"/>
      <c r="AK76" s="2">
        <v>1866.57</v>
      </c>
      <c r="AL76" s="2">
        <v>0</v>
      </c>
    </row>
    <row r="77" spans="1:38" x14ac:dyDescent="0.2">
      <c r="A77" t="str">
        <f>+VLOOKUP(TEXT(Tabla1[[#This Row],[Socio comercial]],"00000000"),'[1]Clientes PT'!$A:$G,7,0)</f>
        <v>Zona 1</v>
      </c>
      <c r="B77" t="str">
        <f>+VLOOKUP(TEXT(Tabla1[[#This Row],[Socio comercial]],"00000000"),'[1]Clientes PT'!$A:$G,6,0)</f>
        <v>JOSE PINTO (STIHL)</v>
      </c>
      <c r="C77" t="str">
        <f>+VLOOKUP(TEXT(Tabla1[[#This Row],[Socio comercial]],"00000000"),'[1]Clientes PT'!$A:$E,4,0)</f>
        <v>PT/66</v>
      </c>
      <c r="D77" t="str">
        <f>+VLOOKUP(TEXT(Tabla1[[#This Row],[Socio comercial]],"00000000"),'[1]Clientes PT'!$A:$E,5,0)</f>
        <v>Viseu</v>
      </c>
      <c r="E77" s="1">
        <v>46660020</v>
      </c>
      <c r="F77" s="1" t="s">
        <v>195</v>
      </c>
      <c r="G77" s="1">
        <v>209307509</v>
      </c>
      <c r="H77" s="1">
        <v>1721</v>
      </c>
      <c r="I77" s="2">
        <v>3290.52</v>
      </c>
      <c r="J77" s="1" t="s">
        <v>40</v>
      </c>
      <c r="K77" s="2">
        <v>22000</v>
      </c>
      <c r="L77" s="1" t="s">
        <v>40</v>
      </c>
      <c r="M77" s="1" t="s">
        <v>41</v>
      </c>
      <c r="N77" s="2">
        <v>12047.78</v>
      </c>
      <c r="O77" s="2">
        <v>8501.16</v>
      </c>
      <c r="P77" s="1" t="s">
        <v>39</v>
      </c>
      <c r="Q77" s="2">
        <v>15738.6</v>
      </c>
      <c r="R77" s="3">
        <v>71.5</v>
      </c>
      <c r="S77" s="1" t="s">
        <v>200</v>
      </c>
      <c r="T77" s="1">
        <v>2</v>
      </c>
      <c r="U77" s="1" t="s">
        <v>57</v>
      </c>
      <c r="V77" s="1" t="b">
        <v>0</v>
      </c>
      <c r="W77" s="1" t="b">
        <v>0</v>
      </c>
      <c r="X77" s="1" t="b">
        <v>0</v>
      </c>
      <c r="Y77" s="1" t="b">
        <v>1</v>
      </c>
      <c r="Z77" s="1" t="b">
        <v>0</v>
      </c>
      <c r="AA77" s="1" t="s">
        <v>58</v>
      </c>
      <c r="AB77" s="2">
        <v>9387.9699999999993</v>
      </c>
      <c r="AC77" s="2">
        <v>2671.29</v>
      </c>
      <c r="AD77" s="2">
        <v>0</v>
      </c>
      <c r="AE77" s="2">
        <v>-11.48</v>
      </c>
      <c r="AF77" s="1">
        <v>1</v>
      </c>
      <c r="AG77" s="1"/>
      <c r="AH77" s="1" t="s">
        <v>55</v>
      </c>
      <c r="AI77" s="1">
        <v>1</v>
      </c>
      <c r="AJ77" s="1"/>
      <c r="AK77" s="2">
        <v>1866.57</v>
      </c>
      <c r="AL77" s="2">
        <v>0</v>
      </c>
    </row>
    <row r="78" spans="1:38" x14ac:dyDescent="0.2">
      <c r="A78" t="str">
        <f>+VLOOKUP(TEXT(Tabla1[[#This Row],[Socio comercial]],"00000000"),'[1]Clientes PT'!$A:$G,7,0)</f>
        <v>Zona 1</v>
      </c>
      <c r="B78" t="str">
        <f>+VLOOKUP(TEXT(Tabla1[[#This Row],[Socio comercial]],"00000000"),'[1]Clientes PT'!$A:$G,6,0)</f>
        <v>JOSE PINTO (STIHL)</v>
      </c>
      <c r="C78" t="str">
        <f>+VLOOKUP(TEXT(Tabla1[[#This Row],[Socio comercial]],"00000000"),'[1]Clientes PT'!$A:$E,4,0)</f>
        <v>PT/66</v>
      </c>
      <c r="D78" t="str">
        <f>+VLOOKUP(TEXT(Tabla1[[#This Row],[Socio comercial]],"00000000"),'[1]Clientes PT'!$A:$E,5,0)</f>
        <v>Viseu</v>
      </c>
      <c r="E78" s="1">
        <v>46660060</v>
      </c>
      <c r="F78" s="1" t="s">
        <v>201</v>
      </c>
      <c r="G78" s="1">
        <v>209223993</v>
      </c>
      <c r="H78" s="1">
        <v>2012</v>
      </c>
      <c r="I78" s="2">
        <v>2601.92</v>
      </c>
      <c r="J78" s="1" t="s">
        <v>40</v>
      </c>
      <c r="K78" s="2">
        <v>16000</v>
      </c>
      <c r="L78" s="1" t="s">
        <v>40</v>
      </c>
      <c r="M78" s="1" t="s">
        <v>41</v>
      </c>
      <c r="N78" s="2">
        <v>30078.75</v>
      </c>
      <c r="O78" s="2">
        <v>6946.38</v>
      </c>
      <c r="P78" s="1" t="s">
        <v>39</v>
      </c>
      <c r="Q78" s="2">
        <v>30612.13</v>
      </c>
      <c r="R78" s="3">
        <v>191.3</v>
      </c>
      <c r="S78" s="1" t="s">
        <v>202</v>
      </c>
      <c r="T78" s="1">
        <v>2</v>
      </c>
      <c r="U78" s="1" t="s">
        <v>53</v>
      </c>
      <c r="V78" s="1" t="b">
        <v>1</v>
      </c>
      <c r="W78" s="1" t="b">
        <v>0</v>
      </c>
      <c r="X78" s="1" t="b">
        <v>0</v>
      </c>
      <c r="Y78" s="1" t="b">
        <v>0</v>
      </c>
      <c r="Z78" s="1" t="b">
        <v>0</v>
      </c>
      <c r="AA78" s="1" t="s">
        <v>54</v>
      </c>
      <c r="AB78" s="2">
        <v>18250.79</v>
      </c>
      <c r="AC78" s="2">
        <v>19007.919999999998</v>
      </c>
      <c r="AD78" s="2">
        <v>-1317.18</v>
      </c>
      <c r="AE78" s="2">
        <v>-5862.78</v>
      </c>
      <c r="AF78" s="1">
        <v>1</v>
      </c>
      <c r="AG78" s="1"/>
      <c r="AH78" s="1" t="s">
        <v>55</v>
      </c>
      <c r="AI78" s="1">
        <v>1</v>
      </c>
      <c r="AJ78" s="1"/>
      <c r="AK78" s="2">
        <v>162.24</v>
      </c>
      <c r="AL78" s="2">
        <v>0</v>
      </c>
    </row>
    <row r="79" spans="1:38" x14ac:dyDescent="0.2">
      <c r="A79" t="str">
        <f>+VLOOKUP(TEXT(Tabla1[[#This Row],[Socio comercial]],"00000000"),'[1]Clientes PT'!$A:$G,7,0)</f>
        <v>Zona 1</v>
      </c>
      <c r="B79" t="str">
        <f>+VLOOKUP(TEXT(Tabla1[[#This Row],[Socio comercial]],"00000000"),'[1]Clientes PT'!$A:$G,6,0)</f>
        <v>JOSE PINTO (STIHL)</v>
      </c>
      <c r="C79" t="str">
        <f>+VLOOKUP(TEXT(Tabla1[[#This Row],[Socio comercial]],"00000000"),'[1]Clientes PT'!$A:$E,4,0)</f>
        <v>PT/66</v>
      </c>
      <c r="D79" t="str">
        <f>+VLOOKUP(TEXT(Tabla1[[#This Row],[Socio comercial]],"00000000"),'[1]Clientes PT'!$A:$E,5,0)</f>
        <v>Viseu</v>
      </c>
      <c r="E79" s="1">
        <v>46660090</v>
      </c>
      <c r="F79" s="1" t="s">
        <v>203</v>
      </c>
      <c r="G79" s="1">
        <v>209313208</v>
      </c>
      <c r="H79" s="1">
        <v>25011701</v>
      </c>
      <c r="I79" s="2">
        <v>2392.09</v>
      </c>
      <c r="J79" s="1" t="s">
        <v>40</v>
      </c>
      <c r="K79" s="2">
        <v>61000</v>
      </c>
      <c r="L79" s="1" t="s">
        <v>40</v>
      </c>
      <c r="M79" s="1" t="s">
        <v>41</v>
      </c>
      <c r="N79" s="2">
        <v>27169.87</v>
      </c>
      <c r="O79" s="2">
        <v>37542.910000000003</v>
      </c>
      <c r="P79" s="1" t="s">
        <v>39</v>
      </c>
      <c r="Q79" s="2">
        <v>31423.57</v>
      </c>
      <c r="R79" s="3">
        <v>51.5</v>
      </c>
      <c r="S79" s="1" t="s">
        <v>204</v>
      </c>
      <c r="T79" s="1">
        <v>2</v>
      </c>
      <c r="U79" s="1" t="s">
        <v>57</v>
      </c>
      <c r="V79" s="1" t="b">
        <v>0</v>
      </c>
      <c r="W79" s="1" t="b">
        <v>0</v>
      </c>
      <c r="X79" s="1" t="b">
        <v>0</v>
      </c>
      <c r="Y79" s="1" t="b">
        <v>1</v>
      </c>
      <c r="Z79" s="1" t="b">
        <v>0</v>
      </c>
      <c r="AA79" s="1" t="s">
        <v>58</v>
      </c>
      <c r="AB79" s="2">
        <v>7557.66</v>
      </c>
      <c r="AC79" s="2">
        <v>7882.65</v>
      </c>
      <c r="AD79" s="2">
        <v>11592.35</v>
      </c>
      <c r="AE79" s="2">
        <v>137.21</v>
      </c>
      <c r="AF79" s="1">
        <v>1</v>
      </c>
      <c r="AG79" s="1"/>
      <c r="AH79" s="1" t="s">
        <v>55</v>
      </c>
      <c r="AI79" s="1">
        <v>1</v>
      </c>
      <c r="AJ79" s="1"/>
      <c r="AK79" s="2">
        <v>0</v>
      </c>
      <c r="AL79" s="2">
        <v>0</v>
      </c>
    </row>
    <row r="80" spans="1:38" x14ac:dyDescent="0.2">
      <c r="A80" t="str">
        <f>+VLOOKUP(TEXT(Tabla1[[#This Row],[Socio comercial]],"00000000"),'[1]Clientes PT'!$A:$G,7,0)</f>
        <v>Zona 1</v>
      </c>
      <c r="B80" t="str">
        <f>+VLOOKUP(TEXT(Tabla1[[#This Row],[Socio comercial]],"00000000"),'[1]Clientes PT'!$A:$G,6,0)</f>
        <v>JOSE PINTO (STIHL)</v>
      </c>
      <c r="C80" t="str">
        <f>+VLOOKUP(TEXT(Tabla1[[#This Row],[Socio comercial]],"00000000"),'[1]Clientes PT'!$A:$E,4,0)</f>
        <v>PT/66</v>
      </c>
      <c r="D80" t="str">
        <f>+VLOOKUP(TEXT(Tabla1[[#This Row],[Socio comercial]],"00000000"),'[1]Clientes PT'!$A:$E,5,0)</f>
        <v>Viseu</v>
      </c>
      <c r="E80" s="1">
        <v>46660100</v>
      </c>
      <c r="F80" s="1" t="s">
        <v>205</v>
      </c>
      <c r="G80" s="1">
        <v>209233141</v>
      </c>
      <c r="H80" s="1">
        <v>26122024</v>
      </c>
      <c r="I80" s="2">
        <v>12.08</v>
      </c>
      <c r="J80" s="1" t="s">
        <v>40</v>
      </c>
      <c r="K80" s="2">
        <v>71000</v>
      </c>
      <c r="L80" s="1" t="s">
        <v>40</v>
      </c>
      <c r="M80" s="1" t="s">
        <v>41</v>
      </c>
      <c r="N80" s="2">
        <v>15341.59</v>
      </c>
      <c r="O80" s="2">
        <v>3514.6</v>
      </c>
      <c r="P80" s="1" t="s">
        <v>39</v>
      </c>
      <c r="Q80" s="2">
        <v>17290.259999999998</v>
      </c>
      <c r="R80" s="3">
        <v>24.4</v>
      </c>
      <c r="S80" s="1" t="s">
        <v>206</v>
      </c>
      <c r="T80" s="1">
        <v>2</v>
      </c>
      <c r="U80" s="1"/>
      <c r="V80" s="1" t="b">
        <v>0</v>
      </c>
      <c r="W80" s="1" t="b">
        <v>0</v>
      </c>
      <c r="X80" s="1" t="b">
        <v>0</v>
      </c>
      <c r="Y80" s="1" t="b">
        <v>1</v>
      </c>
      <c r="Z80" s="1" t="b">
        <v>0</v>
      </c>
      <c r="AA80" s="1"/>
      <c r="AB80" s="2">
        <v>11500.81</v>
      </c>
      <c r="AC80" s="2">
        <v>123.52</v>
      </c>
      <c r="AD80" s="2">
        <v>0</v>
      </c>
      <c r="AE80" s="2">
        <v>3717.26</v>
      </c>
      <c r="AF80" s="1">
        <v>1</v>
      </c>
      <c r="AG80" s="1"/>
      <c r="AH80" s="1" t="s">
        <v>55</v>
      </c>
      <c r="AI80" s="1">
        <v>1</v>
      </c>
      <c r="AJ80" s="1"/>
      <c r="AK80" s="2">
        <v>0</v>
      </c>
      <c r="AL80" s="2">
        <v>0</v>
      </c>
    </row>
    <row r="81" spans="1:38" x14ac:dyDescent="0.2">
      <c r="A81" t="str">
        <f>+VLOOKUP(TEXT(Tabla1[[#This Row],[Socio comercial]],"00000000"),'[1]Clientes PT'!$A:$G,7,0)</f>
        <v>Zona 1</v>
      </c>
      <c r="B81" t="str">
        <f>+VLOOKUP(TEXT(Tabla1[[#This Row],[Socio comercial]],"00000000"),'[1]Clientes PT'!$A:$G,6,0)</f>
        <v>JOSE PINTO (STIHL)</v>
      </c>
      <c r="C81" t="str">
        <f>+VLOOKUP(TEXT(Tabla1[[#This Row],[Socio comercial]],"00000000"),'[1]Clientes PT'!$A:$E,4,0)</f>
        <v>PT/66</v>
      </c>
      <c r="D81" t="str">
        <f>+VLOOKUP(TEXT(Tabla1[[#This Row],[Socio comercial]],"00000000"),'[1]Clientes PT'!$A:$E,5,0)</f>
        <v>Viseu</v>
      </c>
      <c r="E81" s="1">
        <v>46660100</v>
      </c>
      <c r="F81" s="1" t="s">
        <v>205</v>
      </c>
      <c r="G81" s="1">
        <v>209307554</v>
      </c>
      <c r="H81" s="1">
        <v>14012025</v>
      </c>
      <c r="I81" s="2">
        <v>2736.66</v>
      </c>
      <c r="J81" s="1" t="s">
        <v>40</v>
      </c>
      <c r="K81" s="2">
        <v>71000</v>
      </c>
      <c r="L81" s="1" t="s">
        <v>40</v>
      </c>
      <c r="M81" s="1" t="s">
        <v>41</v>
      </c>
      <c r="N81" s="2">
        <v>15341.59</v>
      </c>
      <c r="O81" s="2">
        <v>3514.6</v>
      </c>
      <c r="P81" s="1" t="s">
        <v>39</v>
      </c>
      <c r="Q81" s="2">
        <v>17290.259999999998</v>
      </c>
      <c r="R81" s="3">
        <v>24.4</v>
      </c>
      <c r="S81" s="1" t="s">
        <v>207</v>
      </c>
      <c r="T81" s="1">
        <v>2</v>
      </c>
      <c r="U81" s="1" t="s">
        <v>57</v>
      </c>
      <c r="V81" s="1" t="b">
        <v>0</v>
      </c>
      <c r="W81" s="1" t="b">
        <v>0</v>
      </c>
      <c r="X81" s="1" t="b">
        <v>0</v>
      </c>
      <c r="Y81" s="1" t="b">
        <v>1</v>
      </c>
      <c r="Z81" s="1" t="b">
        <v>0</v>
      </c>
      <c r="AA81" s="1" t="s">
        <v>58</v>
      </c>
      <c r="AB81" s="2">
        <v>11500.81</v>
      </c>
      <c r="AC81" s="2">
        <v>123.52</v>
      </c>
      <c r="AD81" s="2">
        <v>0</v>
      </c>
      <c r="AE81" s="2">
        <v>3717.26</v>
      </c>
      <c r="AF81" s="1">
        <v>1</v>
      </c>
      <c r="AG81" s="1"/>
      <c r="AH81" s="1" t="s">
        <v>55</v>
      </c>
      <c r="AI81" s="1">
        <v>1</v>
      </c>
      <c r="AJ81" s="1"/>
      <c r="AK81" s="2">
        <v>0</v>
      </c>
      <c r="AL81" s="2">
        <v>0</v>
      </c>
    </row>
    <row r="82" spans="1:38" x14ac:dyDescent="0.2">
      <c r="A82" t="str">
        <f>+VLOOKUP(TEXT(Tabla1[[#This Row],[Socio comercial]],"00000000"),'[1]Clientes PT'!$A:$G,7,0)</f>
        <v>Zona 1</v>
      </c>
      <c r="B82" t="str">
        <f>+VLOOKUP(TEXT(Tabla1[[#This Row],[Socio comercial]],"00000000"),'[1]Clientes PT'!$A:$G,6,0)</f>
        <v>JOSE PINTO (STIHL)</v>
      </c>
      <c r="C82" t="str">
        <f>+VLOOKUP(TEXT(Tabla1[[#This Row],[Socio comercial]],"00000000"),'[1]Clientes PT'!$A:$E,4,0)</f>
        <v>PT/66</v>
      </c>
      <c r="D82" t="str">
        <f>+VLOOKUP(TEXT(Tabla1[[#This Row],[Socio comercial]],"00000000"),'[1]Clientes PT'!$A:$E,5,0)</f>
        <v>Viseu</v>
      </c>
      <c r="E82" s="1">
        <v>46660150</v>
      </c>
      <c r="F82" s="1" t="s">
        <v>208</v>
      </c>
      <c r="G82" s="1">
        <v>209181174</v>
      </c>
      <c r="H82" s="1" t="s">
        <v>209</v>
      </c>
      <c r="I82" s="2">
        <v>1168.19</v>
      </c>
      <c r="J82" s="1" t="s">
        <v>40</v>
      </c>
      <c r="K82" s="2">
        <v>107000</v>
      </c>
      <c r="L82" s="1" t="s">
        <v>40</v>
      </c>
      <c r="M82" s="1" t="s">
        <v>41</v>
      </c>
      <c r="N82" s="2">
        <v>86174.63</v>
      </c>
      <c r="O82" s="2">
        <v>11449.3</v>
      </c>
      <c r="P82" s="1" t="s">
        <v>39</v>
      </c>
      <c r="Q82" s="2">
        <v>94956.33</v>
      </c>
      <c r="R82" s="3">
        <v>88.7</v>
      </c>
      <c r="S82" s="1" t="s">
        <v>210</v>
      </c>
      <c r="T82" s="1">
        <v>2</v>
      </c>
      <c r="U82" s="1"/>
      <c r="V82" s="1" t="b">
        <v>0</v>
      </c>
      <c r="W82" s="1" t="b">
        <v>0</v>
      </c>
      <c r="X82" s="1" t="b">
        <v>0</v>
      </c>
      <c r="Y82" s="1" t="b">
        <v>1</v>
      </c>
      <c r="Z82" s="1" t="b">
        <v>0</v>
      </c>
      <c r="AA82" s="1"/>
      <c r="AB82" s="2">
        <v>20120.91</v>
      </c>
      <c r="AC82" s="2">
        <v>49858.47</v>
      </c>
      <c r="AD82" s="2">
        <v>51946.85</v>
      </c>
      <c r="AE82" s="2">
        <v>-35751.599999999999</v>
      </c>
      <c r="AF82" s="1">
        <v>2</v>
      </c>
      <c r="AG82" s="1"/>
      <c r="AH82" s="1" t="s">
        <v>55</v>
      </c>
      <c r="AI82" s="1">
        <v>1</v>
      </c>
      <c r="AJ82" s="1"/>
      <c r="AK82" s="2">
        <v>1999.96</v>
      </c>
      <c r="AL82" s="2">
        <v>0</v>
      </c>
    </row>
    <row r="83" spans="1:38" x14ac:dyDescent="0.2">
      <c r="A83" t="str">
        <f>+VLOOKUP(TEXT(Tabla1[[#This Row],[Socio comercial]],"00000000"),'[1]Clientes PT'!$A:$G,7,0)</f>
        <v>Zona 1</v>
      </c>
      <c r="B83" t="str">
        <f>+VLOOKUP(TEXT(Tabla1[[#This Row],[Socio comercial]],"00000000"),'[1]Clientes PT'!$A:$G,6,0)</f>
        <v>JOSE PINTO (STIHL)</v>
      </c>
      <c r="C83" t="str">
        <f>+VLOOKUP(TEXT(Tabla1[[#This Row],[Socio comercial]],"00000000"),'[1]Clientes PT'!$A:$E,4,0)</f>
        <v>PT/66</v>
      </c>
      <c r="D83" t="str">
        <f>+VLOOKUP(TEXT(Tabla1[[#This Row],[Socio comercial]],"00000000"),'[1]Clientes PT'!$A:$E,5,0)</f>
        <v>Viseu</v>
      </c>
      <c r="E83" s="1">
        <v>46660150</v>
      </c>
      <c r="F83" s="1" t="s">
        <v>208</v>
      </c>
      <c r="G83" s="1">
        <v>209234478</v>
      </c>
      <c r="H83" s="1" t="s">
        <v>211</v>
      </c>
      <c r="I83" s="2">
        <v>2329.4299999999998</v>
      </c>
      <c r="J83" s="1" t="s">
        <v>40</v>
      </c>
      <c r="K83" s="2">
        <v>107000</v>
      </c>
      <c r="L83" s="1" t="s">
        <v>40</v>
      </c>
      <c r="M83" s="1" t="s">
        <v>41</v>
      </c>
      <c r="N83" s="2">
        <v>86174.63</v>
      </c>
      <c r="O83" s="2">
        <v>11449.3</v>
      </c>
      <c r="P83" s="1" t="s">
        <v>39</v>
      </c>
      <c r="Q83" s="2">
        <v>94956.33</v>
      </c>
      <c r="R83" s="3">
        <v>88.7</v>
      </c>
      <c r="S83" s="1" t="s">
        <v>212</v>
      </c>
      <c r="T83" s="1">
        <v>2</v>
      </c>
      <c r="U83" s="1"/>
      <c r="V83" s="1" t="b">
        <v>0</v>
      </c>
      <c r="W83" s="1" t="b">
        <v>0</v>
      </c>
      <c r="X83" s="1" t="b">
        <v>0</v>
      </c>
      <c r="Y83" s="1" t="b">
        <v>1</v>
      </c>
      <c r="Z83" s="1" t="b">
        <v>0</v>
      </c>
      <c r="AA83" s="1"/>
      <c r="AB83" s="2">
        <v>20120.91</v>
      </c>
      <c r="AC83" s="2">
        <v>49858.47</v>
      </c>
      <c r="AD83" s="2">
        <v>51946.85</v>
      </c>
      <c r="AE83" s="2">
        <v>-35751.599999999999</v>
      </c>
      <c r="AF83" s="1">
        <v>2</v>
      </c>
      <c r="AG83" s="1"/>
      <c r="AH83" s="1" t="s">
        <v>55</v>
      </c>
      <c r="AI83" s="1">
        <v>1</v>
      </c>
      <c r="AJ83" s="1"/>
      <c r="AK83" s="2">
        <v>1999.96</v>
      </c>
      <c r="AL83" s="2">
        <v>0</v>
      </c>
    </row>
    <row r="84" spans="1:38" x14ac:dyDescent="0.2">
      <c r="A84" t="str">
        <f>+VLOOKUP(TEXT(Tabla1[[#This Row],[Socio comercial]],"00000000"),'[1]Clientes PT'!$A:$G,7,0)</f>
        <v>Zona 1</v>
      </c>
      <c r="B84" t="str">
        <f>+VLOOKUP(TEXT(Tabla1[[#This Row],[Socio comercial]],"00000000"),'[1]Clientes PT'!$A:$G,6,0)</f>
        <v>JOSE PINTO (STIHL)</v>
      </c>
      <c r="C84" t="str">
        <f>+VLOOKUP(TEXT(Tabla1[[#This Row],[Socio comercial]],"00000000"),'[1]Clientes PT'!$A:$E,4,0)</f>
        <v>PT/66</v>
      </c>
      <c r="D84" t="str">
        <f>+VLOOKUP(TEXT(Tabla1[[#This Row],[Socio comercial]],"00000000"),'[1]Clientes PT'!$A:$E,5,0)</f>
        <v>Viseu</v>
      </c>
      <c r="E84" s="1">
        <v>46660150</v>
      </c>
      <c r="F84" s="1" t="s">
        <v>208</v>
      </c>
      <c r="G84" s="1">
        <v>209107694</v>
      </c>
      <c r="H84" s="1" t="s">
        <v>213</v>
      </c>
      <c r="I84" s="2">
        <v>2197.64</v>
      </c>
      <c r="J84" s="1" t="s">
        <v>40</v>
      </c>
      <c r="K84" s="2">
        <v>107000</v>
      </c>
      <c r="L84" s="1" t="s">
        <v>40</v>
      </c>
      <c r="M84" s="1" t="s">
        <v>41</v>
      </c>
      <c r="N84" s="2">
        <v>86174.63</v>
      </c>
      <c r="O84" s="2">
        <v>11449.3</v>
      </c>
      <c r="P84" s="1" t="s">
        <v>39</v>
      </c>
      <c r="Q84" s="2">
        <v>94956.33</v>
      </c>
      <c r="R84" s="3">
        <v>88.7</v>
      </c>
      <c r="S84" s="1" t="s">
        <v>214</v>
      </c>
      <c r="T84" s="1">
        <v>2</v>
      </c>
      <c r="U84" s="1" t="s">
        <v>53</v>
      </c>
      <c r="V84" s="1" t="b">
        <v>0</v>
      </c>
      <c r="W84" s="1" t="b">
        <v>0</v>
      </c>
      <c r="X84" s="1" t="b">
        <v>0</v>
      </c>
      <c r="Y84" s="1" t="b">
        <v>1</v>
      </c>
      <c r="Z84" s="1" t="b">
        <v>0</v>
      </c>
      <c r="AA84" s="1" t="s">
        <v>54</v>
      </c>
      <c r="AB84" s="2">
        <v>20120.91</v>
      </c>
      <c r="AC84" s="2">
        <v>49858.47</v>
      </c>
      <c r="AD84" s="2">
        <v>51946.85</v>
      </c>
      <c r="AE84" s="2">
        <v>-35751.599999999999</v>
      </c>
      <c r="AF84" s="1">
        <v>2</v>
      </c>
      <c r="AG84" s="1"/>
      <c r="AH84" s="1" t="s">
        <v>55</v>
      </c>
      <c r="AI84" s="1">
        <v>1</v>
      </c>
      <c r="AJ84" s="1"/>
      <c r="AK84" s="2">
        <v>1999.96</v>
      </c>
      <c r="AL84" s="2">
        <v>0</v>
      </c>
    </row>
    <row r="85" spans="1:38" x14ac:dyDescent="0.2">
      <c r="A85" t="str">
        <f>+VLOOKUP(TEXT(Tabla1[[#This Row],[Socio comercial]],"00000000"),'[1]Clientes PT'!$A:$G,7,0)</f>
        <v>Zona 1</v>
      </c>
      <c r="B85" t="str">
        <f>+VLOOKUP(TEXT(Tabla1[[#This Row],[Socio comercial]],"00000000"),'[1]Clientes PT'!$A:$G,6,0)</f>
        <v>JOSE PINTO (STIHL)</v>
      </c>
      <c r="C85" t="str">
        <f>+VLOOKUP(TEXT(Tabla1[[#This Row],[Socio comercial]],"00000000"),'[1]Clientes PT'!$A:$E,4,0)</f>
        <v>PT/66</v>
      </c>
      <c r="D85" t="str">
        <f>+VLOOKUP(TEXT(Tabla1[[#This Row],[Socio comercial]],"00000000"),'[1]Clientes PT'!$A:$E,5,0)</f>
        <v>Viseu</v>
      </c>
      <c r="E85" s="1">
        <v>46660150</v>
      </c>
      <c r="F85" s="1" t="s">
        <v>208</v>
      </c>
      <c r="G85" s="1">
        <v>209119775</v>
      </c>
      <c r="H85" s="1" t="s">
        <v>215</v>
      </c>
      <c r="I85" s="2">
        <v>5195.7</v>
      </c>
      <c r="J85" s="1" t="s">
        <v>40</v>
      </c>
      <c r="K85" s="2">
        <v>107000</v>
      </c>
      <c r="L85" s="1" t="s">
        <v>40</v>
      </c>
      <c r="M85" s="1" t="s">
        <v>41</v>
      </c>
      <c r="N85" s="2">
        <v>86174.63</v>
      </c>
      <c r="O85" s="2">
        <v>11449.3</v>
      </c>
      <c r="P85" s="1" t="s">
        <v>39</v>
      </c>
      <c r="Q85" s="2">
        <v>94956.33</v>
      </c>
      <c r="R85" s="3">
        <v>88.7</v>
      </c>
      <c r="S85" s="1" t="s">
        <v>216</v>
      </c>
      <c r="T85" s="1">
        <v>2</v>
      </c>
      <c r="U85" s="1" t="s">
        <v>53</v>
      </c>
      <c r="V85" s="1" t="b">
        <v>0</v>
      </c>
      <c r="W85" s="1" t="b">
        <v>0</v>
      </c>
      <c r="X85" s="1" t="b">
        <v>0</v>
      </c>
      <c r="Y85" s="1" t="b">
        <v>1</v>
      </c>
      <c r="Z85" s="1" t="b">
        <v>0</v>
      </c>
      <c r="AA85" s="1" t="s">
        <v>54</v>
      </c>
      <c r="AB85" s="2">
        <v>20120.91</v>
      </c>
      <c r="AC85" s="2">
        <v>49858.47</v>
      </c>
      <c r="AD85" s="2">
        <v>51946.85</v>
      </c>
      <c r="AE85" s="2">
        <v>-35751.599999999999</v>
      </c>
      <c r="AF85" s="1">
        <v>2</v>
      </c>
      <c r="AG85" s="1"/>
      <c r="AH85" s="1" t="s">
        <v>55</v>
      </c>
      <c r="AI85" s="1">
        <v>1</v>
      </c>
      <c r="AJ85" s="1"/>
      <c r="AK85" s="2">
        <v>1999.96</v>
      </c>
      <c r="AL85" s="2">
        <v>0</v>
      </c>
    </row>
    <row r="86" spans="1:38" x14ac:dyDescent="0.2">
      <c r="A86" t="str">
        <f>+VLOOKUP(TEXT(Tabla1[[#This Row],[Socio comercial]],"00000000"),'[1]Clientes PT'!$A:$G,7,0)</f>
        <v>Zona 1</v>
      </c>
      <c r="B86" t="str">
        <f>+VLOOKUP(TEXT(Tabla1[[#This Row],[Socio comercial]],"00000000"),'[1]Clientes PT'!$A:$G,6,0)</f>
        <v>JOSE PINTO (STIHL)</v>
      </c>
      <c r="C86" t="str">
        <f>+VLOOKUP(TEXT(Tabla1[[#This Row],[Socio comercial]],"00000000"),'[1]Clientes PT'!$A:$E,4,0)</f>
        <v>PT/66</v>
      </c>
      <c r="D86" t="str">
        <f>+VLOOKUP(TEXT(Tabla1[[#This Row],[Socio comercial]],"00000000"),'[1]Clientes PT'!$A:$E,5,0)</f>
        <v>Viseu</v>
      </c>
      <c r="E86" s="1">
        <v>46660160</v>
      </c>
      <c r="F86" s="1" t="s">
        <v>217</v>
      </c>
      <c r="G86" s="1">
        <v>209317487</v>
      </c>
      <c r="H86" s="11">
        <v>45713</v>
      </c>
      <c r="I86" s="2">
        <v>2189.5700000000002</v>
      </c>
      <c r="J86" s="1" t="s">
        <v>40</v>
      </c>
      <c r="K86" s="2">
        <v>25000</v>
      </c>
      <c r="L86" s="1" t="s">
        <v>40</v>
      </c>
      <c r="M86" s="1" t="s">
        <v>41</v>
      </c>
      <c r="N86" s="2">
        <v>3243.58</v>
      </c>
      <c r="O86" s="2">
        <v>3425.68</v>
      </c>
      <c r="P86" s="1" t="s">
        <v>39</v>
      </c>
      <c r="Q86" s="2">
        <v>4927.97</v>
      </c>
      <c r="R86" s="3">
        <v>19.7</v>
      </c>
      <c r="S86" s="1" t="s">
        <v>218</v>
      </c>
      <c r="T86" s="1">
        <v>2</v>
      </c>
      <c r="U86" s="1" t="s">
        <v>57</v>
      </c>
      <c r="V86" s="1" t="b">
        <v>0</v>
      </c>
      <c r="W86" s="1" t="b">
        <v>0</v>
      </c>
      <c r="X86" s="1" t="b">
        <v>0</v>
      </c>
      <c r="Y86" s="1" t="b">
        <v>1</v>
      </c>
      <c r="Z86" s="1" t="b">
        <v>0</v>
      </c>
      <c r="AA86" s="1" t="s">
        <v>58</v>
      </c>
      <c r="AB86" s="2">
        <v>3146.61</v>
      </c>
      <c r="AC86" s="2">
        <v>10.87</v>
      </c>
      <c r="AD86" s="2">
        <v>0</v>
      </c>
      <c r="AE86" s="2">
        <v>86.1</v>
      </c>
      <c r="AF86" s="1">
        <v>2</v>
      </c>
      <c r="AG86" s="1"/>
      <c r="AH86" s="1" t="s">
        <v>50</v>
      </c>
      <c r="AI86" s="1">
        <v>1</v>
      </c>
      <c r="AJ86" s="1"/>
      <c r="AK86" s="2">
        <v>0</v>
      </c>
      <c r="AL86" s="2">
        <v>0</v>
      </c>
    </row>
    <row r="87" spans="1:38" x14ac:dyDescent="0.2">
      <c r="A87" t="str">
        <f>+VLOOKUP(TEXT(Tabla1[[#This Row],[Socio comercial]],"00000000"),'[1]Clientes PT'!$A:$G,7,0)</f>
        <v>Zona 1</v>
      </c>
      <c r="B87" t="str">
        <f>+VLOOKUP(TEXT(Tabla1[[#This Row],[Socio comercial]],"00000000"),'[1]Clientes PT'!$A:$G,6,0)</f>
        <v>JOSE PINTO (STIHL)</v>
      </c>
      <c r="C87" t="str">
        <f>+VLOOKUP(TEXT(Tabla1[[#This Row],[Socio comercial]],"00000000"),'[1]Clientes PT'!$A:$E,4,0)</f>
        <v>PT/66</v>
      </c>
      <c r="D87" t="str">
        <f>+VLOOKUP(TEXT(Tabla1[[#This Row],[Socio comercial]],"00000000"),'[1]Clientes PT'!$A:$E,5,0)</f>
        <v>Viseu</v>
      </c>
      <c r="E87" s="1">
        <v>46660190</v>
      </c>
      <c r="F87" s="1" t="s">
        <v>219</v>
      </c>
      <c r="G87" s="1">
        <v>209190097</v>
      </c>
      <c r="H87" s="10">
        <v>45639</v>
      </c>
      <c r="I87" s="2">
        <v>632.58000000000004</v>
      </c>
      <c r="J87" s="1" t="s">
        <v>40</v>
      </c>
      <c r="K87" s="2">
        <v>11000</v>
      </c>
      <c r="L87" s="1" t="s">
        <v>40</v>
      </c>
      <c r="M87" s="1" t="s">
        <v>41</v>
      </c>
      <c r="N87" s="2">
        <v>9708.8700000000008</v>
      </c>
      <c r="O87" s="2">
        <v>7246.99</v>
      </c>
      <c r="P87" s="1" t="s">
        <v>39</v>
      </c>
      <c r="Q87" s="2">
        <v>14642.37</v>
      </c>
      <c r="R87" s="3">
        <v>133.1</v>
      </c>
      <c r="S87" s="1" t="s">
        <v>220</v>
      </c>
      <c r="T87" s="1">
        <v>2</v>
      </c>
      <c r="U87" s="1" t="s">
        <v>57</v>
      </c>
      <c r="V87" s="1" t="b">
        <v>1</v>
      </c>
      <c r="W87" s="1" t="b">
        <v>0</v>
      </c>
      <c r="X87" s="1" t="b">
        <v>0</v>
      </c>
      <c r="Y87" s="1" t="b">
        <v>1</v>
      </c>
      <c r="Z87" s="1" t="b">
        <v>0</v>
      </c>
      <c r="AA87" s="1" t="s">
        <v>58</v>
      </c>
      <c r="AB87" s="2">
        <v>6151.4</v>
      </c>
      <c r="AC87" s="2">
        <v>337.54</v>
      </c>
      <c r="AD87" s="2">
        <v>3133.83</v>
      </c>
      <c r="AE87" s="2">
        <v>86.1</v>
      </c>
      <c r="AF87" s="1">
        <v>1</v>
      </c>
      <c r="AG87" s="1"/>
      <c r="AH87" s="1" t="s">
        <v>55</v>
      </c>
      <c r="AI87" s="1">
        <v>1</v>
      </c>
      <c r="AJ87" s="1"/>
      <c r="AK87" s="2">
        <v>0</v>
      </c>
      <c r="AL87" s="2">
        <v>0</v>
      </c>
    </row>
    <row r="88" spans="1:38" x14ac:dyDescent="0.2">
      <c r="A88" t="str">
        <f>+VLOOKUP(TEXT(Tabla1[[#This Row],[Socio comercial]],"00000000"),'[1]Clientes PT'!$A:$G,7,0)</f>
        <v>Zona 1</v>
      </c>
      <c r="B88" t="str">
        <f>+VLOOKUP(TEXT(Tabla1[[#This Row],[Socio comercial]],"00000000"),'[1]Clientes PT'!$A:$G,6,0)</f>
        <v>JOSE PINTO (STIHL)</v>
      </c>
      <c r="C88" t="str">
        <f>+VLOOKUP(TEXT(Tabla1[[#This Row],[Socio comercial]],"00000000"),'[1]Clientes PT'!$A:$E,4,0)</f>
        <v>PT/66</v>
      </c>
      <c r="D88" t="str">
        <f>+VLOOKUP(TEXT(Tabla1[[#This Row],[Socio comercial]],"00000000"),'[1]Clientes PT'!$A:$E,5,0)</f>
        <v>Viseu</v>
      </c>
      <c r="E88" s="1">
        <v>46660220</v>
      </c>
      <c r="F88" s="1" t="s">
        <v>221</v>
      </c>
      <c r="G88" s="1">
        <v>209261476</v>
      </c>
      <c r="H88" s="1" t="s">
        <v>222</v>
      </c>
      <c r="I88" s="2">
        <v>1230.3499999999999</v>
      </c>
      <c r="J88" s="1" t="s">
        <v>40</v>
      </c>
      <c r="K88" s="2">
        <v>20000</v>
      </c>
      <c r="L88" s="1" t="s">
        <v>40</v>
      </c>
      <c r="M88" s="1" t="s">
        <v>41</v>
      </c>
      <c r="N88" s="2">
        <v>2662.18</v>
      </c>
      <c r="O88" s="2">
        <v>10630.3</v>
      </c>
      <c r="P88" s="1" t="s">
        <v>39</v>
      </c>
      <c r="Q88" s="2">
        <v>10040.23</v>
      </c>
      <c r="R88" s="3">
        <v>50.2</v>
      </c>
      <c r="S88" s="1" t="s">
        <v>223</v>
      </c>
      <c r="T88" s="1">
        <v>2</v>
      </c>
      <c r="U88" s="1" t="s">
        <v>57</v>
      </c>
      <c r="V88" s="1" t="b">
        <v>0</v>
      </c>
      <c r="W88" s="1" t="b">
        <v>0</v>
      </c>
      <c r="X88" s="1" t="b">
        <v>0</v>
      </c>
      <c r="Y88" s="1" t="b">
        <v>1</v>
      </c>
      <c r="Z88" s="1" t="b">
        <v>0</v>
      </c>
      <c r="AA88" s="1" t="s">
        <v>58</v>
      </c>
      <c r="AB88" s="2">
        <v>2589.83</v>
      </c>
      <c r="AC88" s="2">
        <v>16.02</v>
      </c>
      <c r="AD88" s="2">
        <v>-78.97</v>
      </c>
      <c r="AE88" s="2">
        <v>135.30000000000001</v>
      </c>
      <c r="AF88" s="1">
        <v>0</v>
      </c>
      <c r="AG88" s="1"/>
      <c r="AH88" s="1" t="s">
        <v>55</v>
      </c>
      <c r="AI88" s="1">
        <v>1</v>
      </c>
      <c r="AJ88" s="1"/>
      <c r="AK88" s="2">
        <v>594.97</v>
      </c>
      <c r="AL88" s="2">
        <v>0</v>
      </c>
    </row>
    <row r="89" spans="1:38" x14ac:dyDescent="0.2">
      <c r="A89" t="str">
        <f>+VLOOKUP(TEXT(Tabla1[[#This Row],[Socio comercial]],"00000000"),'[1]Clientes PT'!$A:$G,7,0)</f>
        <v>Zona 1</v>
      </c>
      <c r="B89" t="str">
        <f>+VLOOKUP(TEXT(Tabla1[[#This Row],[Socio comercial]],"00000000"),'[1]Clientes PT'!$A:$G,6,0)</f>
        <v>JOSE PINTO (STIHL)</v>
      </c>
      <c r="C89" t="str">
        <f>+VLOOKUP(TEXT(Tabla1[[#This Row],[Socio comercial]],"00000000"),'[1]Clientes PT'!$A:$E,4,0)</f>
        <v>PT/66</v>
      </c>
      <c r="D89" t="str">
        <f>+VLOOKUP(TEXT(Tabla1[[#This Row],[Socio comercial]],"00000000"),'[1]Clientes PT'!$A:$E,5,0)</f>
        <v>Viseu</v>
      </c>
      <c r="E89" s="1">
        <v>46660220</v>
      </c>
      <c r="F89" s="1" t="s">
        <v>221</v>
      </c>
      <c r="G89" s="1">
        <v>209312227</v>
      </c>
      <c r="H89" s="1" t="s">
        <v>224</v>
      </c>
      <c r="I89" s="2">
        <v>1098.56</v>
      </c>
      <c r="J89" s="1" t="s">
        <v>40</v>
      </c>
      <c r="K89" s="2">
        <v>20000</v>
      </c>
      <c r="L89" s="1" t="s">
        <v>40</v>
      </c>
      <c r="M89" s="1" t="s">
        <v>41</v>
      </c>
      <c r="N89" s="2">
        <v>2662.18</v>
      </c>
      <c r="O89" s="2">
        <v>10630.3</v>
      </c>
      <c r="P89" s="1" t="s">
        <v>39</v>
      </c>
      <c r="Q89" s="2">
        <v>10040.23</v>
      </c>
      <c r="R89" s="3">
        <v>50.2</v>
      </c>
      <c r="S89" s="1" t="s">
        <v>225</v>
      </c>
      <c r="T89" s="1">
        <v>2</v>
      </c>
      <c r="U89" s="1" t="s">
        <v>57</v>
      </c>
      <c r="V89" s="1" t="b">
        <v>0</v>
      </c>
      <c r="W89" s="1" t="b">
        <v>0</v>
      </c>
      <c r="X89" s="1" t="b">
        <v>0</v>
      </c>
      <c r="Y89" s="1" t="b">
        <v>1</v>
      </c>
      <c r="Z89" s="1" t="b">
        <v>0</v>
      </c>
      <c r="AA89" s="1" t="s">
        <v>58</v>
      </c>
      <c r="AB89" s="2">
        <v>2589.83</v>
      </c>
      <c r="AC89" s="2">
        <v>16.02</v>
      </c>
      <c r="AD89" s="2">
        <v>-78.97</v>
      </c>
      <c r="AE89" s="2">
        <v>135.30000000000001</v>
      </c>
      <c r="AF89" s="1">
        <v>0</v>
      </c>
      <c r="AG89" s="1"/>
      <c r="AH89" s="1" t="s">
        <v>55</v>
      </c>
      <c r="AI89" s="1">
        <v>1</v>
      </c>
      <c r="AJ89" s="1"/>
      <c r="AK89" s="2">
        <v>594.97</v>
      </c>
      <c r="AL89" s="2">
        <v>0</v>
      </c>
    </row>
    <row r="90" spans="1:38" x14ac:dyDescent="0.2">
      <c r="A90" t="str">
        <f>+VLOOKUP(TEXT(Tabla1[[#This Row],[Socio comercial]],"00000000"),'[1]Clientes PT'!$A:$G,7,0)</f>
        <v>Zona 1</v>
      </c>
      <c r="B90" t="str">
        <f>+VLOOKUP(TEXT(Tabla1[[#This Row],[Socio comercial]],"00000000"),'[1]Clientes PT'!$A:$G,6,0)</f>
        <v>JOSE PINTO (STIHL)</v>
      </c>
      <c r="C90" t="str">
        <f>+VLOOKUP(TEXT(Tabla1[[#This Row],[Socio comercial]],"00000000"),'[1]Clientes PT'!$A:$E,4,0)</f>
        <v>PT/66</v>
      </c>
      <c r="D90" t="str">
        <f>+VLOOKUP(TEXT(Tabla1[[#This Row],[Socio comercial]],"00000000"),'[1]Clientes PT'!$A:$E,5,0)</f>
        <v>Viseu</v>
      </c>
      <c r="E90" s="1">
        <v>46660230</v>
      </c>
      <c r="F90" s="1" t="s">
        <v>226</v>
      </c>
      <c r="G90" s="1">
        <v>209305722</v>
      </c>
      <c r="H90" s="11">
        <v>45713</v>
      </c>
      <c r="I90" s="2">
        <v>2140.9499999999998</v>
      </c>
      <c r="J90" s="1" t="s">
        <v>40</v>
      </c>
      <c r="K90" s="2">
        <v>25000</v>
      </c>
      <c r="L90" s="1" t="s">
        <v>40</v>
      </c>
      <c r="M90" s="1" t="s">
        <v>41</v>
      </c>
      <c r="N90" s="2">
        <v>36861.620000000003</v>
      </c>
      <c r="O90" s="2">
        <v>13962.01</v>
      </c>
      <c r="P90" s="1" t="s">
        <v>39</v>
      </c>
      <c r="Q90" s="2">
        <v>39305.08</v>
      </c>
      <c r="R90" s="3">
        <v>157.19999999999999</v>
      </c>
      <c r="S90" s="1" t="s">
        <v>227</v>
      </c>
      <c r="T90" s="1"/>
      <c r="U90" s="1" t="s">
        <v>57</v>
      </c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 t="s">
        <v>58</v>
      </c>
      <c r="AB90" s="2">
        <v>8685.7999999999993</v>
      </c>
      <c r="AC90" s="2">
        <v>461.09</v>
      </c>
      <c r="AD90" s="2">
        <v>8580.9599999999991</v>
      </c>
      <c r="AE90" s="2">
        <v>19133.77</v>
      </c>
      <c r="AF90" s="1">
        <v>0</v>
      </c>
      <c r="AG90" s="1"/>
      <c r="AH90" s="1" t="s">
        <v>55</v>
      </c>
      <c r="AI90" s="1">
        <v>1</v>
      </c>
      <c r="AJ90" s="1"/>
      <c r="AK90" s="2">
        <v>0</v>
      </c>
      <c r="AL90" s="2">
        <v>0</v>
      </c>
    </row>
    <row r="91" spans="1:38" x14ac:dyDescent="0.2">
      <c r="A91" t="str">
        <f>+VLOOKUP(TEXT(Tabla1[[#This Row],[Socio comercial]],"00000000"),'[1]Clientes PT'!$A:$G,7,0)</f>
        <v>Zona 1</v>
      </c>
      <c r="B91" t="str">
        <f>+VLOOKUP(TEXT(Tabla1[[#This Row],[Socio comercial]],"00000000"),'[1]Clientes PT'!$A:$G,6,0)</f>
        <v>JOSE PINTO (STIHL)</v>
      </c>
      <c r="C91" t="str">
        <f>+VLOOKUP(TEXT(Tabla1[[#This Row],[Socio comercial]],"00000000"),'[1]Clientes PT'!$A:$E,4,0)</f>
        <v>PT/67</v>
      </c>
      <c r="D91" t="str">
        <f>+VLOOKUP(TEXT(Tabla1[[#This Row],[Socio comercial]],"00000000"),'[1]Clientes PT'!$A:$E,5,0)</f>
        <v>Guarda</v>
      </c>
      <c r="E91" s="1">
        <v>46670050</v>
      </c>
      <c r="F91" s="1" t="s">
        <v>228</v>
      </c>
      <c r="G91" s="1">
        <v>209232740</v>
      </c>
      <c r="H91" s="1" t="s">
        <v>229</v>
      </c>
      <c r="I91" s="2">
        <v>1952.86</v>
      </c>
      <c r="J91" s="1" t="s">
        <v>40</v>
      </c>
      <c r="K91" s="2">
        <v>31000</v>
      </c>
      <c r="L91" s="1" t="s">
        <v>40</v>
      </c>
      <c r="M91" s="1" t="s">
        <v>41</v>
      </c>
      <c r="N91" s="2">
        <v>2242.42</v>
      </c>
      <c r="O91" s="2">
        <v>6092.75</v>
      </c>
      <c r="P91" s="1" t="s">
        <v>39</v>
      </c>
      <c r="Q91" s="2">
        <v>8048.84</v>
      </c>
      <c r="R91" s="3">
        <v>26</v>
      </c>
      <c r="S91" s="1" t="s">
        <v>230</v>
      </c>
      <c r="T91" s="1">
        <v>2</v>
      </c>
      <c r="U91" s="1" t="s">
        <v>53</v>
      </c>
      <c r="V91" s="1" t="b">
        <v>0</v>
      </c>
      <c r="W91" s="1" t="b">
        <v>0</v>
      </c>
      <c r="X91" s="1" t="b">
        <v>0</v>
      </c>
      <c r="Y91" s="1" t="b">
        <v>1</v>
      </c>
      <c r="Z91" s="1" t="b">
        <v>0</v>
      </c>
      <c r="AA91" s="1" t="s">
        <v>54</v>
      </c>
      <c r="AB91" s="2">
        <v>2152.21</v>
      </c>
      <c r="AC91" s="2">
        <v>59.46</v>
      </c>
      <c r="AD91" s="2">
        <v>0</v>
      </c>
      <c r="AE91" s="2">
        <v>30.75</v>
      </c>
      <c r="AF91" s="1">
        <v>1</v>
      </c>
      <c r="AG91" s="1"/>
      <c r="AH91" s="1" t="s">
        <v>55</v>
      </c>
      <c r="AI91" s="1">
        <v>1</v>
      </c>
      <c r="AJ91" s="1"/>
      <c r="AK91" s="2">
        <v>4933.76</v>
      </c>
      <c r="AL91" s="2">
        <v>0</v>
      </c>
    </row>
    <row r="92" spans="1:38" x14ac:dyDescent="0.2">
      <c r="A92" t="str">
        <f>+VLOOKUP(TEXT(Tabla1[[#This Row],[Socio comercial]],"00000000"),'[1]Clientes PT'!$A:$G,7,0)</f>
        <v>Zona 1</v>
      </c>
      <c r="B92" t="str">
        <f>+VLOOKUP(TEXT(Tabla1[[#This Row],[Socio comercial]],"00000000"),'[1]Clientes PT'!$A:$G,6,0)</f>
        <v>JOSE PINTO (STIHL)</v>
      </c>
      <c r="C92" t="str">
        <f>+VLOOKUP(TEXT(Tabla1[[#This Row],[Socio comercial]],"00000000"),'[1]Clientes PT'!$A:$E,4,0)</f>
        <v>PT/67</v>
      </c>
      <c r="D92" t="str">
        <f>+VLOOKUP(TEXT(Tabla1[[#This Row],[Socio comercial]],"00000000"),'[1]Clientes PT'!$A:$E,5,0)</f>
        <v>Guarda</v>
      </c>
      <c r="E92" s="1">
        <v>46670050</v>
      </c>
      <c r="F92" s="1" t="s">
        <v>228</v>
      </c>
      <c r="G92" s="1">
        <v>209312988</v>
      </c>
      <c r="H92" s="1" t="s">
        <v>231</v>
      </c>
      <c r="I92" s="2">
        <v>1206.79</v>
      </c>
      <c r="J92" s="1" t="s">
        <v>40</v>
      </c>
      <c r="K92" s="2">
        <v>31000</v>
      </c>
      <c r="L92" s="1" t="s">
        <v>40</v>
      </c>
      <c r="M92" s="1" t="s">
        <v>41</v>
      </c>
      <c r="N92" s="2">
        <v>2242.42</v>
      </c>
      <c r="O92" s="2">
        <v>6092.75</v>
      </c>
      <c r="P92" s="1" t="s">
        <v>39</v>
      </c>
      <c r="Q92" s="2">
        <v>8048.84</v>
      </c>
      <c r="R92" s="3">
        <v>26</v>
      </c>
      <c r="S92" s="1" t="s">
        <v>232</v>
      </c>
      <c r="T92" s="1">
        <v>2</v>
      </c>
      <c r="U92" s="1" t="s">
        <v>57</v>
      </c>
      <c r="V92" s="1" t="b">
        <v>0</v>
      </c>
      <c r="W92" s="1" t="b">
        <v>0</v>
      </c>
      <c r="X92" s="1" t="b">
        <v>0</v>
      </c>
      <c r="Y92" s="1" t="b">
        <v>1</v>
      </c>
      <c r="Z92" s="1" t="b">
        <v>0</v>
      </c>
      <c r="AA92" s="1" t="s">
        <v>58</v>
      </c>
      <c r="AB92" s="2">
        <v>2152.21</v>
      </c>
      <c r="AC92" s="2">
        <v>59.46</v>
      </c>
      <c r="AD92" s="2">
        <v>0</v>
      </c>
      <c r="AE92" s="2">
        <v>30.75</v>
      </c>
      <c r="AF92" s="1">
        <v>1</v>
      </c>
      <c r="AG92" s="1"/>
      <c r="AH92" s="1" t="s">
        <v>50</v>
      </c>
      <c r="AI92" s="1">
        <v>1</v>
      </c>
      <c r="AJ92" s="1"/>
      <c r="AK92" s="2">
        <v>4933.76</v>
      </c>
      <c r="AL92" s="2">
        <v>0</v>
      </c>
    </row>
    <row r="93" spans="1:38" x14ac:dyDescent="0.2">
      <c r="A93" t="str">
        <f>+VLOOKUP(TEXT(Tabla1[[#This Row],[Socio comercial]],"00000000"),'[1]Clientes PT'!$A:$G,7,0)</f>
        <v>Zona 1</v>
      </c>
      <c r="B93" t="str">
        <f>+VLOOKUP(TEXT(Tabla1[[#This Row],[Socio comercial]],"00000000"),'[1]Clientes PT'!$A:$G,6,0)</f>
        <v>JOSE PINTO (STIHL)</v>
      </c>
      <c r="C93" t="str">
        <f>+VLOOKUP(TEXT(Tabla1[[#This Row],[Socio comercial]],"00000000"),'[1]Clientes PT'!$A:$E,4,0)</f>
        <v>PT/67</v>
      </c>
      <c r="D93" t="str">
        <f>+VLOOKUP(TEXT(Tabla1[[#This Row],[Socio comercial]],"00000000"),'[1]Clientes PT'!$A:$E,5,0)</f>
        <v>Guarda</v>
      </c>
      <c r="E93" s="1">
        <v>46670130</v>
      </c>
      <c r="F93" s="1" t="s">
        <v>233</v>
      </c>
      <c r="G93" s="1">
        <v>209231119</v>
      </c>
      <c r="H93" s="1">
        <v>25</v>
      </c>
      <c r="I93" s="2">
        <v>3629.87</v>
      </c>
      <c r="J93" s="1" t="s">
        <v>40</v>
      </c>
      <c r="K93" s="2">
        <v>26000</v>
      </c>
      <c r="L93" s="1" t="s">
        <v>40</v>
      </c>
      <c r="M93" s="1" t="s">
        <v>41</v>
      </c>
      <c r="N93" s="2">
        <v>56339.58</v>
      </c>
      <c r="O93" s="2">
        <v>3116.3</v>
      </c>
      <c r="P93" s="1" t="s">
        <v>39</v>
      </c>
      <c r="Q93" s="2">
        <v>59391.26</v>
      </c>
      <c r="R93" s="3">
        <v>228.4</v>
      </c>
      <c r="S93" s="1" t="s">
        <v>234</v>
      </c>
      <c r="T93" s="1">
        <v>2</v>
      </c>
      <c r="U93" s="1"/>
      <c r="V93" s="1" t="b">
        <v>1</v>
      </c>
      <c r="W93" s="1" t="b">
        <v>0</v>
      </c>
      <c r="X93" s="1" t="b">
        <v>0</v>
      </c>
      <c r="Y93" s="1" t="b">
        <v>1</v>
      </c>
      <c r="Z93" s="1" t="b">
        <v>0</v>
      </c>
      <c r="AA93" s="1"/>
      <c r="AB93" s="2">
        <v>8458.5300000000007</v>
      </c>
      <c r="AC93" s="2">
        <v>13777.11</v>
      </c>
      <c r="AD93" s="2">
        <v>4751.16</v>
      </c>
      <c r="AE93" s="2">
        <v>29352.78</v>
      </c>
      <c r="AF93" s="1">
        <v>1</v>
      </c>
      <c r="AG93" s="1"/>
      <c r="AH93" s="1" t="s">
        <v>55</v>
      </c>
      <c r="AI93" s="1">
        <v>1</v>
      </c>
      <c r="AJ93" s="1"/>
      <c r="AK93" s="2">
        <v>0</v>
      </c>
      <c r="AL93" s="2">
        <v>0</v>
      </c>
    </row>
    <row r="94" spans="1:38" x14ac:dyDescent="0.2">
      <c r="A94" t="str">
        <f>+VLOOKUP(TEXT(Tabla1[[#This Row],[Socio comercial]],"00000000"),'[1]Clientes PT'!$A:$G,7,0)</f>
        <v>Zona 1</v>
      </c>
      <c r="B94" t="str">
        <f>+VLOOKUP(TEXT(Tabla1[[#This Row],[Socio comercial]],"00000000"),'[1]Clientes PT'!$A:$G,6,0)</f>
        <v>JOSE PINTO (STIHL)</v>
      </c>
      <c r="C94" t="str">
        <f>+VLOOKUP(TEXT(Tabla1[[#This Row],[Socio comercial]],"00000000"),'[1]Clientes PT'!$A:$E,4,0)</f>
        <v>PT/67</v>
      </c>
      <c r="D94" t="str">
        <f>+VLOOKUP(TEXT(Tabla1[[#This Row],[Socio comercial]],"00000000"),'[1]Clientes PT'!$A:$E,5,0)</f>
        <v>Guarda</v>
      </c>
      <c r="E94" s="1">
        <v>46670130</v>
      </c>
      <c r="F94" s="1" t="s">
        <v>233</v>
      </c>
      <c r="G94" s="1">
        <v>209088343</v>
      </c>
      <c r="H94" s="1">
        <v>23</v>
      </c>
      <c r="I94" s="2">
        <v>3498.77</v>
      </c>
      <c r="J94" s="1" t="s">
        <v>40</v>
      </c>
      <c r="K94" s="2">
        <v>26000</v>
      </c>
      <c r="L94" s="1" t="s">
        <v>40</v>
      </c>
      <c r="M94" s="1" t="s">
        <v>41</v>
      </c>
      <c r="N94" s="2">
        <v>56339.58</v>
      </c>
      <c r="O94" s="2">
        <v>3116.3</v>
      </c>
      <c r="P94" s="1" t="s">
        <v>39</v>
      </c>
      <c r="Q94" s="2">
        <v>59391.26</v>
      </c>
      <c r="R94" s="3">
        <v>228.4</v>
      </c>
      <c r="S94" s="1" t="s">
        <v>235</v>
      </c>
      <c r="T94" s="1">
        <v>2</v>
      </c>
      <c r="U94" s="1" t="s">
        <v>57</v>
      </c>
      <c r="V94" s="1" t="b">
        <v>1</v>
      </c>
      <c r="W94" s="1" t="b">
        <v>0</v>
      </c>
      <c r="X94" s="1" t="b">
        <v>0</v>
      </c>
      <c r="Y94" s="1" t="b">
        <v>0</v>
      </c>
      <c r="Z94" s="1" t="b">
        <v>0</v>
      </c>
      <c r="AA94" s="1" t="s">
        <v>58</v>
      </c>
      <c r="AB94" s="2">
        <v>8458.5300000000007</v>
      </c>
      <c r="AC94" s="2">
        <v>13777.11</v>
      </c>
      <c r="AD94" s="2">
        <v>4751.16</v>
      </c>
      <c r="AE94" s="2">
        <v>29352.78</v>
      </c>
      <c r="AF94" s="1">
        <v>1</v>
      </c>
      <c r="AG94" s="1"/>
      <c r="AH94" s="1" t="s">
        <v>55</v>
      </c>
      <c r="AI94" s="1">
        <v>1</v>
      </c>
      <c r="AJ94" s="1"/>
      <c r="AK94" s="2">
        <v>0</v>
      </c>
      <c r="AL94" s="2">
        <v>0</v>
      </c>
    </row>
    <row r="95" spans="1:38" x14ac:dyDescent="0.2">
      <c r="A95" t="str">
        <f>+VLOOKUP(TEXT(Tabla1[[#This Row],[Socio comercial]],"00000000"),'[1]Clientes PT'!$A:$G,7,0)</f>
        <v>Zona 1</v>
      </c>
      <c r="B95" t="str">
        <f>+VLOOKUP(TEXT(Tabla1[[#This Row],[Socio comercial]],"00000000"),'[1]Clientes PT'!$A:$G,6,0)</f>
        <v>JOSE PINTO (STIHL)</v>
      </c>
      <c r="C95" t="str">
        <f>+VLOOKUP(TEXT(Tabla1[[#This Row],[Socio comercial]],"00000000"),'[1]Clientes PT'!$A:$E,4,0)</f>
        <v>PT/67</v>
      </c>
      <c r="D95" t="str">
        <f>+VLOOKUP(TEXT(Tabla1[[#This Row],[Socio comercial]],"00000000"),'[1]Clientes PT'!$A:$E,5,0)</f>
        <v>Guarda</v>
      </c>
      <c r="E95" s="1">
        <v>46670140</v>
      </c>
      <c r="F95" s="1" t="s">
        <v>236</v>
      </c>
      <c r="G95" s="1">
        <v>209135299</v>
      </c>
      <c r="H95" s="10">
        <v>45363</v>
      </c>
      <c r="I95" s="2">
        <v>5426.6</v>
      </c>
      <c r="J95" s="1" t="s">
        <v>40</v>
      </c>
      <c r="K95" s="2">
        <v>26000</v>
      </c>
      <c r="L95" s="1" t="s">
        <v>40</v>
      </c>
      <c r="M95" s="1" t="s">
        <v>41</v>
      </c>
      <c r="N95" s="2">
        <v>43705.16</v>
      </c>
      <c r="O95" s="2">
        <v>11523.42</v>
      </c>
      <c r="P95" s="1" t="s">
        <v>39</v>
      </c>
      <c r="Q95" s="2">
        <v>47901.02</v>
      </c>
      <c r="R95" s="3">
        <v>184.2</v>
      </c>
      <c r="S95" s="1" t="s">
        <v>237</v>
      </c>
      <c r="T95" s="1">
        <v>2</v>
      </c>
      <c r="U95" s="1" t="s">
        <v>57</v>
      </c>
      <c r="V95" s="1" t="b">
        <v>1</v>
      </c>
      <c r="W95" s="1" t="b">
        <v>0</v>
      </c>
      <c r="X95" s="1" t="b">
        <v>0</v>
      </c>
      <c r="Y95" s="1" t="b">
        <v>1</v>
      </c>
      <c r="Z95" s="1" t="b">
        <v>0</v>
      </c>
      <c r="AA95" s="1" t="s">
        <v>58</v>
      </c>
      <c r="AB95" s="2">
        <v>10986.14</v>
      </c>
      <c r="AC95" s="2">
        <v>251</v>
      </c>
      <c r="AD95" s="2">
        <v>-1105.27</v>
      </c>
      <c r="AE95" s="2">
        <v>33573.29</v>
      </c>
      <c r="AF95" s="1">
        <v>1</v>
      </c>
      <c r="AG95" s="1"/>
      <c r="AH95" s="1" t="s">
        <v>55</v>
      </c>
      <c r="AI95" s="1">
        <v>1</v>
      </c>
      <c r="AJ95" s="1"/>
      <c r="AK95" s="2">
        <v>2159.27</v>
      </c>
      <c r="AL95" s="2">
        <v>0</v>
      </c>
    </row>
    <row r="96" spans="1:38" x14ac:dyDescent="0.2">
      <c r="A96" t="str">
        <f>+VLOOKUP(TEXT(Tabla1[[#This Row],[Socio comercial]],"00000000"),'[1]Clientes PT'!$A:$G,7,0)</f>
        <v>Zona 1</v>
      </c>
      <c r="B96" t="str">
        <f>+VLOOKUP(TEXT(Tabla1[[#This Row],[Socio comercial]],"00000000"),'[1]Clientes PT'!$A:$G,6,0)</f>
        <v>JOSE PINTO (STIHL)</v>
      </c>
      <c r="C96" t="str">
        <f>+VLOOKUP(TEXT(Tabla1[[#This Row],[Socio comercial]],"00000000"),'[1]Clientes PT'!$A:$E,4,0)</f>
        <v>PT/67</v>
      </c>
      <c r="D96" t="str">
        <f>+VLOOKUP(TEXT(Tabla1[[#This Row],[Socio comercial]],"00000000"),'[1]Clientes PT'!$A:$E,5,0)</f>
        <v>Guarda</v>
      </c>
      <c r="E96" s="1">
        <v>46670140</v>
      </c>
      <c r="F96" s="1" t="s">
        <v>236</v>
      </c>
      <c r="G96" s="1">
        <v>209166826</v>
      </c>
      <c r="H96" s="10">
        <v>45577</v>
      </c>
      <c r="I96" s="2">
        <v>1278.44</v>
      </c>
      <c r="J96" s="1" t="s">
        <v>40</v>
      </c>
      <c r="K96" s="2">
        <v>26000</v>
      </c>
      <c r="L96" s="1" t="s">
        <v>40</v>
      </c>
      <c r="M96" s="1" t="s">
        <v>41</v>
      </c>
      <c r="N96" s="2">
        <v>43705.16</v>
      </c>
      <c r="O96" s="2">
        <v>11523.42</v>
      </c>
      <c r="P96" s="1" t="s">
        <v>39</v>
      </c>
      <c r="Q96" s="2">
        <v>47901.02</v>
      </c>
      <c r="R96" s="3">
        <v>184.2</v>
      </c>
      <c r="S96" s="1" t="s">
        <v>238</v>
      </c>
      <c r="T96" s="1">
        <v>2</v>
      </c>
      <c r="U96" s="1" t="s">
        <v>57</v>
      </c>
      <c r="V96" s="1" t="b">
        <v>1</v>
      </c>
      <c r="W96" s="1" t="b">
        <v>0</v>
      </c>
      <c r="X96" s="1" t="b">
        <v>0</v>
      </c>
      <c r="Y96" s="1" t="b">
        <v>1</v>
      </c>
      <c r="Z96" s="1" t="b">
        <v>0</v>
      </c>
      <c r="AA96" s="1" t="s">
        <v>58</v>
      </c>
      <c r="AB96" s="2">
        <v>10986.14</v>
      </c>
      <c r="AC96" s="2">
        <v>251</v>
      </c>
      <c r="AD96" s="2">
        <v>-1105.27</v>
      </c>
      <c r="AE96" s="2">
        <v>33573.29</v>
      </c>
      <c r="AF96" s="1">
        <v>1</v>
      </c>
      <c r="AG96" s="1"/>
      <c r="AH96" s="1" t="s">
        <v>55</v>
      </c>
      <c r="AI96" s="1">
        <v>1</v>
      </c>
      <c r="AJ96" s="1"/>
      <c r="AK96" s="2">
        <v>2159.27</v>
      </c>
      <c r="AL96" s="2">
        <v>0</v>
      </c>
    </row>
    <row r="97" spans="1:38" x14ac:dyDescent="0.2">
      <c r="A97" t="str">
        <f>+VLOOKUP(TEXT(Tabla1[[#This Row],[Socio comercial]],"00000000"),'[1]Clientes PT'!$A:$G,7,0)</f>
        <v>Zona 1</v>
      </c>
      <c r="B97" t="str">
        <f>+VLOOKUP(TEXT(Tabla1[[#This Row],[Socio comercial]],"00000000"),'[1]Clientes PT'!$A:$G,6,0)</f>
        <v>JOSE PINTO (STIHL)</v>
      </c>
      <c r="C97" t="str">
        <f>+VLOOKUP(TEXT(Tabla1[[#This Row],[Socio comercial]],"00000000"),'[1]Clientes PT'!$A:$E,4,0)</f>
        <v>PT/67</v>
      </c>
      <c r="D97" t="str">
        <f>+VLOOKUP(TEXT(Tabla1[[#This Row],[Socio comercial]],"00000000"),'[1]Clientes PT'!$A:$E,5,0)</f>
        <v>Guarda</v>
      </c>
      <c r="E97" s="1">
        <v>46670140</v>
      </c>
      <c r="F97" s="1" t="s">
        <v>236</v>
      </c>
      <c r="G97" s="1">
        <v>209232797</v>
      </c>
      <c r="H97" s="1" t="s">
        <v>239</v>
      </c>
      <c r="I97" s="2">
        <v>1281.9000000000001</v>
      </c>
      <c r="J97" s="1" t="s">
        <v>40</v>
      </c>
      <c r="K97" s="2">
        <v>26000</v>
      </c>
      <c r="L97" s="1" t="s">
        <v>40</v>
      </c>
      <c r="M97" s="1" t="s">
        <v>41</v>
      </c>
      <c r="N97" s="2">
        <v>43705.16</v>
      </c>
      <c r="O97" s="2">
        <v>11523.42</v>
      </c>
      <c r="P97" s="1" t="s">
        <v>39</v>
      </c>
      <c r="Q97" s="2">
        <v>47901.02</v>
      </c>
      <c r="R97" s="3">
        <v>184.2</v>
      </c>
      <c r="S97" s="1" t="s">
        <v>240</v>
      </c>
      <c r="T97" s="1">
        <v>2</v>
      </c>
      <c r="U97" s="1" t="s">
        <v>53</v>
      </c>
      <c r="V97" s="1" t="b">
        <v>1</v>
      </c>
      <c r="W97" s="1" t="b">
        <v>0</v>
      </c>
      <c r="X97" s="1" t="b">
        <v>0</v>
      </c>
      <c r="Y97" s="1" t="b">
        <v>1</v>
      </c>
      <c r="Z97" s="1" t="b">
        <v>0</v>
      </c>
      <c r="AA97" s="1" t="s">
        <v>54</v>
      </c>
      <c r="AB97" s="2">
        <v>10986.14</v>
      </c>
      <c r="AC97" s="2">
        <v>251</v>
      </c>
      <c r="AD97" s="2">
        <v>-1105.27</v>
      </c>
      <c r="AE97" s="2">
        <v>33573.29</v>
      </c>
      <c r="AF97" s="1">
        <v>1</v>
      </c>
      <c r="AG97" s="1"/>
      <c r="AH97" s="1" t="s">
        <v>55</v>
      </c>
      <c r="AI97" s="1">
        <v>1</v>
      </c>
      <c r="AJ97" s="1"/>
      <c r="AK97" s="2">
        <v>2159.27</v>
      </c>
      <c r="AL97" s="2">
        <v>0</v>
      </c>
    </row>
    <row r="98" spans="1:38" x14ac:dyDescent="0.2">
      <c r="A98" t="str">
        <f>+VLOOKUP(TEXT(Tabla1[[#This Row],[Socio comercial]],"00000000"),'[1]Clientes PT'!$A:$G,7,0)</f>
        <v>Zona 1</v>
      </c>
      <c r="B98" t="str">
        <f>+VLOOKUP(TEXT(Tabla1[[#This Row],[Socio comercial]],"00000000"),'[1]Clientes PT'!$A:$G,6,0)</f>
        <v>JOSE PINTO (STIHL)</v>
      </c>
      <c r="C98" t="str">
        <f>+VLOOKUP(TEXT(Tabla1[[#This Row],[Socio comercial]],"00000000"),'[1]Clientes PT'!$A:$E,4,0)</f>
        <v>PT/67</v>
      </c>
      <c r="D98" t="str">
        <f>+VLOOKUP(TEXT(Tabla1[[#This Row],[Socio comercial]],"00000000"),'[1]Clientes PT'!$A:$E,5,0)</f>
        <v>Guarda</v>
      </c>
      <c r="E98" s="1">
        <v>46670170</v>
      </c>
      <c r="F98" s="1" t="s">
        <v>241</v>
      </c>
      <c r="G98" s="1">
        <v>209307480</v>
      </c>
      <c r="H98" s="1" t="s">
        <v>242</v>
      </c>
      <c r="I98" s="2">
        <v>9519.74</v>
      </c>
      <c r="J98" s="1" t="s">
        <v>40</v>
      </c>
      <c r="K98" s="2">
        <v>51000</v>
      </c>
      <c r="L98" s="1" t="s">
        <v>40</v>
      </c>
      <c r="M98" s="1" t="s">
        <v>41</v>
      </c>
      <c r="N98" s="2">
        <v>5520.76</v>
      </c>
      <c r="O98" s="2">
        <v>23444.27</v>
      </c>
      <c r="P98" s="1" t="s">
        <v>39</v>
      </c>
      <c r="Q98" s="2">
        <v>12821.09</v>
      </c>
      <c r="R98" s="3">
        <v>25.1</v>
      </c>
      <c r="S98" s="1" t="s">
        <v>243</v>
      </c>
      <c r="T98" s="1">
        <v>2</v>
      </c>
      <c r="U98" s="1" t="s">
        <v>57</v>
      </c>
      <c r="V98" s="1" t="b">
        <v>0</v>
      </c>
      <c r="W98" s="1" t="b">
        <v>0</v>
      </c>
      <c r="X98" s="1" t="b">
        <v>0</v>
      </c>
      <c r="Y98" s="1" t="b">
        <v>1</v>
      </c>
      <c r="Z98" s="1" t="b">
        <v>0</v>
      </c>
      <c r="AA98" s="1" t="s">
        <v>58</v>
      </c>
      <c r="AB98" s="2">
        <v>5520.76</v>
      </c>
      <c r="AC98" s="2">
        <v>977.05</v>
      </c>
      <c r="AD98" s="2">
        <v>-977.05</v>
      </c>
      <c r="AE98" s="2">
        <v>0</v>
      </c>
      <c r="AF98" s="1">
        <v>1</v>
      </c>
      <c r="AG98" s="1"/>
      <c r="AH98" s="1" t="s">
        <v>55</v>
      </c>
      <c r="AI98" s="1">
        <v>1</v>
      </c>
      <c r="AJ98" s="1"/>
      <c r="AK98" s="2">
        <v>0</v>
      </c>
      <c r="AL98" s="2">
        <v>0</v>
      </c>
    </row>
    <row r="99" spans="1:38" x14ac:dyDescent="0.2">
      <c r="A99" t="str">
        <f>+VLOOKUP(TEXT(Tabla1[[#This Row],[Socio comercial]],"00000000"),'[1]Clientes PT'!$A:$G,7,0)</f>
        <v>Zona 1</v>
      </c>
      <c r="B99" t="str">
        <f>+VLOOKUP(TEXT(Tabla1[[#This Row],[Socio comercial]],"00000000"),'[1]Clientes PT'!$A:$G,6,0)</f>
        <v>JOSE PINTO (STIHL)</v>
      </c>
      <c r="C99" t="str">
        <f>+VLOOKUP(TEXT(Tabla1[[#This Row],[Socio comercial]],"00000000"),'[1]Clientes PT'!$A:$E,4,0)</f>
        <v>PT/68</v>
      </c>
      <c r="D99" t="str">
        <f>+VLOOKUP(TEXT(Tabla1[[#This Row],[Socio comercial]],"00000000"),'[1]Clientes PT'!$A:$E,5,0)</f>
        <v>Coimbra</v>
      </c>
      <c r="E99" s="1">
        <v>46680110</v>
      </c>
      <c r="F99" s="1" t="s">
        <v>244</v>
      </c>
      <c r="G99" s="1">
        <v>209290612</v>
      </c>
      <c r="H99" s="11">
        <v>45717</v>
      </c>
      <c r="I99" s="2">
        <v>482.39</v>
      </c>
      <c r="J99" s="1" t="s">
        <v>40</v>
      </c>
      <c r="K99" s="2">
        <v>26000</v>
      </c>
      <c r="L99" s="1" t="s">
        <v>40</v>
      </c>
      <c r="M99" s="1" t="s">
        <v>41</v>
      </c>
      <c r="N99" s="2">
        <v>16323.11</v>
      </c>
      <c r="O99" s="2">
        <v>12969.81</v>
      </c>
      <c r="P99" s="1" t="s">
        <v>39</v>
      </c>
      <c r="Q99" s="2">
        <v>18061.98</v>
      </c>
      <c r="R99" s="3">
        <v>69.5</v>
      </c>
      <c r="S99" s="1" t="s">
        <v>245</v>
      </c>
      <c r="T99" s="1">
        <v>2</v>
      </c>
      <c r="U99" s="1"/>
      <c r="V99" s="1" t="b">
        <v>0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5471.61</v>
      </c>
      <c r="AC99" s="2">
        <v>0</v>
      </c>
      <c r="AD99" s="2">
        <v>0</v>
      </c>
      <c r="AE99" s="2">
        <v>10851.5</v>
      </c>
      <c r="AF99" s="1">
        <v>1</v>
      </c>
      <c r="AG99" s="1"/>
      <c r="AH99" s="1" t="s">
        <v>55</v>
      </c>
      <c r="AI99" s="1">
        <v>1</v>
      </c>
      <c r="AJ99" s="1"/>
      <c r="AK99" s="2">
        <v>1439.65</v>
      </c>
      <c r="AL99" s="2">
        <v>0</v>
      </c>
    </row>
    <row r="100" spans="1:38" x14ac:dyDescent="0.2">
      <c r="A100" t="str">
        <f>+VLOOKUP(TEXT(Tabla1[[#This Row],[Socio comercial]],"00000000"),'[1]Clientes PT'!$A:$G,7,0)</f>
        <v>Zona 1</v>
      </c>
      <c r="B100" t="str">
        <f>+VLOOKUP(TEXT(Tabla1[[#This Row],[Socio comercial]],"00000000"),'[1]Clientes PT'!$A:$G,6,0)</f>
        <v>JOSE PINTO (STIHL)</v>
      </c>
      <c r="C100" t="str">
        <f>+VLOOKUP(TEXT(Tabla1[[#This Row],[Socio comercial]],"00000000"),'[1]Clientes PT'!$A:$E,4,0)</f>
        <v>PT/68</v>
      </c>
      <c r="D100" t="str">
        <f>+VLOOKUP(TEXT(Tabla1[[#This Row],[Socio comercial]],"00000000"),'[1]Clientes PT'!$A:$E,5,0)</f>
        <v>Coimbra</v>
      </c>
      <c r="E100" s="1">
        <v>46680110</v>
      </c>
      <c r="F100" s="1" t="s">
        <v>244</v>
      </c>
      <c r="G100" s="1">
        <v>209117764</v>
      </c>
      <c r="H100" s="11">
        <v>45669</v>
      </c>
      <c r="I100" s="2">
        <v>2358.7800000000002</v>
      </c>
      <c r="J100" s="1" t="s">
        <v>40</v>
      </c>
      <c r="K100" s="2">
        <v>26000</v>
      </c>
      <c r="L100" s="1" t="s">
        <v>40</v>
      </c>
      <c r="M100" s="1" t="s">
        <v>41</v>
      </c>
      <c r="N100" s="2">
        <v>16323.11</v>
      </c>
      <c r="O100" s="2">
        <v>12969.81</v>
      </c>
      <c r="P100" s="1" t="s">
        <v>39</v>
      </c>
      <c r="Q100" s="2">
        <v>18061.98</v>
      </c>
      <c r="R100" s="3">
        <v>69.5</v>
      </c>
      <c r="S100" s="1" t="s">
        <v>246</v>
      </c>
      <c r="T100" s="1">
        <v>2</v>
      </c>
      <c r="U100" s="1" t="s">
        <v>53</v>
      </c>
      <c r="V100" s="1" t="b">
        <v>0</v>
      </c>
      <c r="W100" s="1" t="b">
        <v>0</v>
      </c>
      <c r="X100" s="1" t="b">
        <v>0</v>
      </c>
      <c r="Y100" s="1" t="b">
        <v>1</v>
      </c>
      <c r="Z100" s="1" t="b">
        <v>0</v>
      </c>
      <c r="AA100" s="1" t="s">
        <v>54</v>
      </c>
      <c r="AB100" s="2">
        <v>5471.61</v>
      </c>
      <c r="AC100" s="2">
        <v>0</v>
      </c>
      <c r="AD100" s="2">
        <v>0</v>
      </c>
      <c r="AE100" s="2">
        <v>10851.5</v>
      </c>
      <c r="AF100" s="1">
        <v>1</v>
      </c>
      <c r="AG100" s="1"/>
      <c r="AH100" s="1" t="s">
        <v>55</v>
      </c>
      <c r="AI100" s="1">
        <v>1</v>
      </c>
      <c r="AJ100" s="1"/>
      <c r="AK100" s="2">
        <v>1439.65</v>
      </c>
      <c r="AL100" s="2">
        <v>0</v>
      </c>
    </row>
    <row r="101" spans="1:38" x14ac:dyDescent="0.2">
      <c r="A101" t="str">
        <f>+VLOOKUP(TEXT(Tabla1[[#This Row],[Socio comercial]],"00000000"),'[1]Clientes PT'!$A:$G,7,0)</f>
        <v>Zona 1</v>
      </c>
      <c r="B101" t="str">
        <f>+VLOOKUP(TEXT(Tabla1[[#This Row],[Socio comercial]],"00000000"),'[1]Clientes PT'!$A:$G,6,0)</f>
        <v>JOSE PINTO (STIHL)</v>
      </c>
      <c r="C101" t="str">
        <f>+VLOOKUP(TEXT(Tabla1[[#This Row],[Socio comercial]],"00000000"),'[1]Clientes PT'!$A:$E,4,0)</f>
        <v>PT/68</v>
      </c>
      <c r="D101" t="str">
        <f>+VLOOKUP(TEXT(Tabla1[[#This Row],[Socio comercial]],"00000000"),'[1]Clientes PT'!$A:$E,5,0)</f>
        <v>Coimbra</v>
      </c>
      <c r="E101" s="1">
        <v>46680110</v>
      </c>
      <c r="F101" s="1" t="s">
        <v>244</v>
      </c>
      <c r="G101" s="1">
        <v>209312405</v>
      </c>
      <c r="H101" s="11">
        <v>45748</v>
      </c>
      <c r="I101" s="2">
        <v>1974.39</v>
      </c>
      <c r="J101" s="1" t="s">
        <v>40</v>
      </c>
      <c r="K101" s="2">
        <v>26000</v>
      </c>
      <c r="L101" s="1" t="s">
        <v>40</v>
      </c>
      <c r="M101" s="1" t="s">
        <v>41</v>
      </c>
      <c r="N101" s="2">
        <v>16323.11</v>
      </c>
      <c r="O101" s="2">
        <v>12969.81</v>
      </c>
      <c r="P101" s="1" t="s">
        <v>39</v>
      </c>
      <c r="Q101" s="2">
        <v>18061.98</v>
      </c>
      <c r="R101" s="3">
        <v>69.5</v>
      </c>
      <c r="S101" s="1" t="s">
        <v>247</v>
      </c>
      <c r="T101" s="1">
        <v>2</v>
      </c>
      <c r="U101" s="1" t="s">
        <v>57</v>
      </c>
      <c r="V101" s="1" t="b">
        <v>0</v>
      </c>
      <c r="W101" s="1" t="b">
        <v>0</v>
      </c>
      <c r="X101" s="1" t="b">
        <v>0</v>
      </c>
      <c r="Y101" s="1" t="b">
        <v>1</v>
      </c>
      <c r="Z101" s="1" t="b">
        <v>0</v>
      </c>
      <c r="AA101" s="1" t="s">
        <v>58</v>
      </c>
      <c r="AB101" s="2">
        <v>5471.61</v>
      </c>
      <c r="AC101" s="2">
        <v>0</v>
      </c>
      <c r="AD101" s="2">
        <v>0</v>
      </c>
      <c r="AE101" s="2">
        <v>10851.5</v>
      </c>
      <c r="AF101" s="1">
        <v>1</v>
      </c>
      <c r="AG101" s="1"/>
      <c r="AH101" s="1" t="s">
        <v>55</v>
      </c>
      <c r="AI101" s="1">
        <v>1</v>
      </c>
      <c r="AJ101" s="1"/>
      <c r="AK101" s="2">
        <v>1439.65</v>
      </c>
      <c r="AL101" s="2">
        <v>0</v>
      </c>
    </row>
    <row r="102" spans="1:38" x14ac:dyDescent="0.2">
      <c r="A102" t="str">
        <f>+VLOOKUP(TEXT(Tabla1[[#This Row],[Socio comercial]],"00000000"),'[1]Clientes PT'!$A:$G,7,0)</f>
        <v>Zona 1</v>
      </c>
      <c r="B102" t="str">
        <f>+VLOOKUP(TEXT(Tabla1[[#This Row],[Socio comercial]],"00000000"),'[1]Clientes PT'!$A:$G,6,0)</f>
        <v>JOSE PINTO (STIHL)</v>
      </c>
      <c r="C102" t="str">
        <f>+VLOOKUP(TEXT(Tabla1[[#This Row],[Socio comercial]],"00000000"),'[1]Clientes PT'!$A:$E,4,0)</f>
        <v>PT/68</v>
      </c>
      <c r="D102" t="str">
        <f>+VLOOKUP(TEXT(Tabla1[[#This Row],[Socio comercial]],"00000000"),'[1]Clientes PT'!$A:$E,5,0)</f>
        <v>Coimbra</v>
      </c>
      <c r="E102" s="1">
        <v>46680120</v>
      </c>
      <c r="F102" s="1" t="s">
        <v>248</v>
      </c>
      <c r="G102" s="1">
        <v>208893107</v>
      </c>
      <c r="H102" s="1">
        <v>2310</v>
      </c>
      <c r="I102" s="2">
        <v>142.05000000000001</v>
      </c>
      <c r="J102" s="1" t="s">
        <v>40</v>
      </c>
      <c r="K102" s="2">
        <v>10000</v>
      </c>
      <c r="L102" s="1" t="s">
        <v>40</v>
      </c>
      <c r="M102" s="1" t="s">
        <v>41</v>
      </c>
      <c r="N102" s="2">
        <v>18510.2</v>
      </c>
      <c r="O102" s="2">
        <v>55.35</v>
      </c>
      <c r="P102" s="1" t="s">
        <v>39</v>
      </c>
      <c r="Q102" s="2">
        <v>18565.55</v>
      </c>
      <c r="R102" s="3">
        <v>185.7</v>
      </c>
      <c r="S102" s="1" t="s">
        <v>249</v>
      </c>
      <c r="T102" s="1">
        <v>2</v>
      </c>
      <c r="U102" s="1"/>
      <c r="V102" s="1" t="b">
        <v>1</v>
      </c>
      <c r="W102" s="1" t="b">
        <v>0</v>
      </c>
      <c r="X102" s="1" t="b">
        <v>0</v>
      </c>
      <c r="Y102" s="1" t="b">
        <v>1</v>
      </c>
      <c r="Z102" s="1" t="b">
        <v>0</v>
      </c>
      <c r="AA102" s="1"/>
      <c r="AB102" s="2">
        <v>1201.0899999999999</v>
      </c>
      <c r="AC102" s="2">
        <v>2112.66</v>
      </c>
      <c r="AD102" s="2">
        <v>-3.1</v>
      </c>
      <c r="AE102" s="2">
        <v>15199.55</v>
      </c>
      <c r="AF102" s="1">
        <v>1</v>
      </c>
      <c r="AG102" s="1"/>
      <c r="AH102" s="1" t="s">
        <v>55</v>
      </c>
      <c r="AI102" s="1">
        <v>1</v>
      </c>
      <c r="AJ102" s="1"/>
      <c r="AK102" s="2">
        <v>0</v>
      </c>
      <c r="AL102" s="2">
        <v>0</v>
      </c>
    </row>
    <row r="103" spans="1:38" x14ac:dyDescent="0.2">
      <c r="A103" t="str">
        <f>+VLOOKUP(TEXT(Tabla1[[#This Row],[Socio comercial]],"00000000"),'[1]Clientes PT'!$A:$G,7,0)</f>
        <v>Zona 1</v>
      </c>
      <c r="B103" t="str">
        <f>+VLOOKUP(TEXT(Tabla1[[#This Row],[Socio comercial]],"00000000"),'[1]Clientes PT'!$A:$G,6,0)</f>
        <v>JOSE PINTO (STIHL)</v>
      </c>
      <c r="C103" t="str">
        <f>+VLOOKUP(TEXT(Tabla1[[#This Row],[Socio comercial]],"00000000"),'[1]Clientes PT'!$A:$E,4,0)</f>
        <v>PT/68</v>
      </c>
      <c r="D103" t="str">
        <f>+VLOOKUP(TEXT(Tabla1[[#This Row],[Socio comercial]],"00000000"),'[1]Clientes PT'!$A:$E,5,0)</f>
        <v>Coimbra</v>
      </c>
      <c r="E103" s="1">
        <v>46680120</v>
      </c>
      <c r="F103" s="1" t="s">
        <v>248</v>
      </c>
      <c r="G103" s="1">
        <v>209229453</v>
      </c>
      <c r="H103" s="1">
        <v>2412</v>
      </c>
      <c r="I103" s="2">
        <v>1148.08</v>
      </c>
      <c r="J103" s="1" t="s">
        <v>40</v>
      </c>
      <c r="K103" s="2">
        <v>10000</v>
      </c>
      <c r="L103" s="1" t="s">
        <v>40</v>
      </c>
      <c r="M103" s="1" t="s">
        <v>41</v>
      </c>
      <c r="N103" s="2">
        <v>18510.2</v>
      </c>
      <c r="O103" s="2">
        <v>55.35</v>
      </c>
      <c r="P103" s="1" t="s">
        <v>39</v>
      </c>
      <c r="Q103" s="2">
        <v>18565.55</v>
      </c>
      <c r="R103" s="3">
        <v>185.7</v>
      </c>
      <c r="S103" s="1" t="s">
        <v>250</v>
      </c>
      <c r="T103" s="1">
        <v>2</v>
      </c>
      <c r="U103" s="1"/>
      <c r="V103" s="1" t="b">
        <v>1</v>
      </c>
      <c r="W103" s="1" t="b">
        <v>0</v>
      </c>
      <c r="X103" s="1" t="b">
        <v>0</v>
      </c>
      <c r="Y103" s="1" t="b">
        <v>1</v>
      </c>
      <c r="Z103" s="1" t="b">
        <v>0</v>
      </c>
      <c r="AA103" s="1"/>
      <c r="AB103" s="2">
        <v>1201.0899999999999</v>
      </c>
      <c r="AC103" s="2">
        <v>2112.66</v>
      </c>
      <c r="AD103" s="2">
        <v>-3.1</v>
      </c>
      <c r="AE103" s="2">
        <v>15199.55</v>
      </c>
      <c r="AF103" s="1">
        <v>1</v>
      </c>
      <c r="AG103" s="1"/>
      <c r="AH103" s="1" t="s">
        <v>55</v>
      </c>
      <c r="AI103" s="1">
        <v>1</v>
      </c>
      <c r="AJ103" s="1"/>
      <c r="AK103" s="2">
        <v>0</v>
      </c>
      <c r="AL103" s="2">
        <v>0</v>
      </c>
    </row>
    <row r="104" spans="1:38" x14ac:dyDescent="0.2">
      <c r="A104" t="str">
        <f>+VLOOKUP(TEXT(Tabla1[[#This Row],[Socio comercial]],"00000000"),'[1]Clientes PT'!$A:$G,7,0)</f>
        <v>Zona 1</v>
      </c>
      <c r="B104" t="str">
        <f>+VLOOKUP(TEXT(Tabla1[[#This Row],[Socio comercial]],"00000000"),'[1]Clientes PT'!$A:$G,6,0)</f>
        <v>JOSE PINTO (STIHL)</v>
      </c>
      <c r="C104" t="str">
        <f>+VLOOKUP(TEXT(Tabla1[[#This Row],[Socio comercial]],"00000000"),'[1]Clientes PT'!$A:$E,4,0)</f>
        <v>PT/68</v>
      </c>
      <c r="D104" t="str">
        <f>+VLOOKUP(TEXT(Tabla1[[#This Row],[Socio comercial]],"00000000"),'[1]Clientes PT'!$A:$E,5,0)</f>
        <v>Coimbra</v>
      </c>
      <c r="E104" s="1">
        <v>46680120</v>
      </c>
      <c r="F104" s="1" t="s">
        <v>248</v>
      </c>
      <c r="G104" s="1">
        <v>209251710</v>
      </c>
      <c r="H104" s="1">
        <v>60125</v>
      </c>
      <c r="I104" s="2">
        <v>1261.0999999999999</v>
      </c>
      <c r="J104" s="1" t="s">
        <v>40</v>
      </c>
      <c r="K104" s="2">
        <v>10000</v>
      </c>
      <c r="L104" s="1" t="s">
        <v>40</v>
      </c>
      <c r="M104" s="1" t="s">
        <v>41</v>
      </c>
      <c r="N104" s="2">
        <v>18510.2</v>
      </c>
      <c r="O104" s="2">
        <v>55.35</v>
      </c>
      <c r="P104" s="1" t="s">
        <v>39</v>
      </c>
      <c r="Q104" s="2">
        <v>18565.55</v>
      </c>
      <c r="R104" s="3">
        <v>185.7</v>
      </c>
      <c r="S104" s="1" t="s">
        <v>251</v>
      </c>
      <c r="T104" s="1">
        <v>2</v>
      </c>
      <c r="U104" s="1"/>
      <c r="V104" s="1" t="b">
        <v>1</v>
      </c>
      <c r="W104" s="1" t="b">
        <v>0</v>
      </c>
      <c r="X104" s="1" t="b">
        <v>0</v>
      </c>
      <c r="Y104" s="1" t="b">
        <v>1</v>
      </c>
      <c r="Z104" s="1" t="b">
        <v>0</v>
      </c>
      <c r="AA104" s="1"/>
      <c r="AB104" s="2">
        <v>1201.0899999999999</v>
      </c>
      <c r="AC104" s="2">
        <v>2112.66</v>
      </c>
      <c r="AD104" s="2">
        <v>-3.1</v>
      </c>
      <c r="AE104" s="2">
        <v>15199.55</v>
      </c>
      <c r="AF104" s="1">
        <v>1</v>
      </c>
      <c r="AG104" s="1"/>
      <c r="AH104" s="1" t="s">
        <v>55</v>
      </c>
      <c r="AI104" s="1">
        <v>1</v>
      </c>
      <c r="AJ104" s="1"/>
      <c r="AK104" s="2">
        <v>0</v>
      </c>
      <c r="AL104" s="2">
        <v>0</v>
      </c>
    </row>
    <row r="105" spans="1:38" x14ac:dyDescent="0.2">
      <c r="A105" t="str">
        <f>+VLOOKUP(TEXT(Tabla1[[#This Row],[Socio comercial]],"00000000"),'[1]Clientes PT'!$A:$G,7,0)</f>
        <v>Zona 1</v>
      </c>
      <c r="B105" t="str">
        <f>+VLOOKUP(TEXT(Tabla1[[#This Row],[Socio comercial]],"00000000"),'[1]Clientes PT'!$A:$G,6,0)</f>
        <v>JOSE PINTO (STIHL)</v>
      </c>
      <c r="C105" t="str">
        <f>+VLOOKUP(TEXT(Tabla1[[#This Row],[Socio comercial]],"00000000"),'[1]Clientes PT'!$A:$E,4,0)</f>
        <v>PT/68</v>
      </c>
      <c r="D105" t="str">
        <f>+VLOOKUP(TEXT(Tabla1[[#This Row],[Socio comercial]],"00000000"),'[1]Clientes PT'!$A:$E,5,0)</f>
        <v>Coimbra</v>
      </c>
      <c r="E105" s="1">
        <v>46680130</v>
      </c>
      <c r="F105" s="1" t="s">
        <v>252</v>
      </c>
      <c r="G105" s="1">
        <v>209233114</v>
      </c>
      <c r="H105" s="1">
        <v>164</v>
      </c>
      <c r="I105" s="2">
        <v>6.81</v>
      </c>
      <c r="J105" s="1" t="s">
        <v>40</v>
      </c>
      <c r="K105" s="2">
        <v>23000</v>
      </c>
      <c r="L105" s="1" t="s">
        <v>40</v>
      </c>
      <c r="M105" s="1" t="s">
        <v>41</v>
      </c>
      <c r="N105" s="2">
        <v>14803.45</v>
      </c>
      <c r="O105" s="2">
        <v>3075.07</v>
      </c>
      <c r="P105" s="1" t="s">
        <v>39</v>
      </c>
      <c r="Q105" s="2">
        <v>15528.89</v>
      </c>
      <c r="R105" s="3">
        <v>67.5</v>
      </c>
      <c r="S105" s="1" t="s">
        <v>253</v>
      </c>
      <c r="T105" s="1">
        <v>2</v>
      </c>
      <c r="U105" s="1"/>
      <c r="V105" s="1" t="b">
        <v>0</v>
      </c>
      <c r="W105" s="1" t="b">
        <v>0</v>
      </c>
      <c r="X105" s="1" t="b">
        <v>0</v>
      </c>
      <c r="Y105" s="1" t="b">
        <v>1</v>
      </c>
      <c r="Z105" s="1" t="b">
        <v>0</v>
      </c>
      <c r="AA105" s="1"/>
      <c r="AB105" s="2">
        <v>14085.91</v>
      </c>
      <c r="AC105" s="2">
        <v>-151.78</v>
      </c>
      <c r="AD105" s="2">
        <v>0</v>
      </c>
      <c r="AE105" s="2">
        <v>869.32</v>
      </c>
      <c r="AF105" s="1">
        <v>1</v>
      </c>
      <c r="AG105" s="1"/>
      <c r="AH105" s="1" t="s">
        <v>55</v>
      </c>
      <c r="AI105" s="1">
        <v>1</v>
      </c>
      <c r="AJ105" s="1"/>
      <c r="AK105" s="2">
        <v>98.91</v>
      </c>
      <c r="AL105" s="2">
        <v>0</v>
      </c>
    </row>
    <row r="106" spans="1:38" x14ac:dyDescent="0.2">
      <c r="A106" t="str">
        <f>+VLOOKUP(TEXT(Tabla1[[#This Row],[Socio comercial]],"00000000"),'[1]Clientes PT'!$A:$G,7,0)</f>
        <v>Zona 1</v>
      </c>
      <c r="B106" t="str">
        <f>+VLOOKUP(TEXT(Tabla1[[#This Row],[Socio comercial]],"00000000"),'[1]Clientes PT'!$A:$G,6,0)</f>
        <v>JOSE PINTO (STIHL)</v>
      </c>
      <c r="C106" t="str">
        <f>+VLOOKUP(TEXT(Tabla1[[#This Row],[Socio comercial]],"00000000"),'[1]Clientes PT'!$A:$E,4,0)</f>
        <v>PT/68</v>
      </c>
      <c r="D106" t="str">
        <f>+VLOOKUP(TEXT(Tabla1[[#This Row],[Socio comercial]],"00000000"),'[1]Clientes PT'!$A:$E,5,0)</f>
        <v>Coimbra</v>
      </c>
      <c r="E106" s="1">
        <v>46680130</v>
      </c>
      <c r="F106" s="1" t="s">
        <v>252</v>
      </c>
      <c r="G106" s="1">
        <v>209244322</v>
      </c>
      <c r="H106" s="1">
        <v>165</v>
      </c>
      <c r="I106" s="2">
        <v>1700.68</v>
      </c>
      <c r="J106" s="1" t="s">
        <v>40</v>
      </c>
      <c r="K106" s="2">
        <v>23000</v>
      </c>
      <c r="L106" s="1" t="s">
        <v>40</v>
      </c>
      <c r="M106" s="1" t="s">
        <v>41</v>
      </c>
      <c r="N106" s="2">
        <v>14803.45</v>
      </c>
      <c r="O106" s="2">
        <v>3075.07</v>
      </c>
      <c r="P106" s="1" t="s">
        <v>39</v>
      </c>
      <c r="Q106" s="2">
        <v>15528.89</v>
      </c>
      <c r="R106" s="3">
        <v>67.5</v>
      </c>
      <c r="S106" s="1" t="s">
        <v>254</v>
      </c>
      <c r="T106" s="1">
        <v>2</v>
      </c>
      <c r="U106" s="1"/>
      <c r="V106" s="1" t="b">
        <v>0</v>
      </c>
      <c r="W106" s="1" t="b">
        <v>0</v>
      </c>
      <c r="X106" s="1" t="b">
        <v>0</v>
      </c>
      <c r="Y106" s="1" t="b">
        <v>1</v>
      </c>
      <c r="Z106" s="1" t="b">
        <v>0</v>
      </c>
      <c r="AA106" s="1"/>
      <c r="AB106" s="2">
        <v>14085.91</v>
      </c>
      <c r="AC106" s="2">
        <v>-151.78</v>
      </c>
      <c r="AD106" s="2">
        <v>0</v>
      </c>
      <c r="AE106" s="2">
        <v>869.32</v>
      </c>
      <c r="AF106" s="1">
        <v>1</v>
      </c>
      <c r="AG106" s="1"/>
      <c r="AH106" s="1" t="s">
        <v>55</v>
      </c>
      <c r="AI106" s="1">
        <v>1</v>
      </c>
      <c r="AJ106" s="1"/>
      <c r="AK106" s="2">
        <v>98.91</v>
      </c>
      <c r="AL106" s="2">
        <v>0</v>
      </c>
    </row>
    <row r="107" spans="1:38" x14ac:dyDescent="0.2">
      <c r="A107" t="str">
        <f>+VLOOKUP(TEXT(Tabla1[[#This Row],[Socio comercial]],"00000000"),'[1]Clientes PT'!$A:$G,7,0)</f>
        <v>Zona 1</v>
      </c>
      <c r="B107" t="str">
        <f>+VLOOKUP(TEXT(Tabla1[[#This Row],[Socio comercial]],"00000000"),'[1]Clientes PT'!$A:$G,6,0)</f>
        <v>JOSE PINTO (STIHL)</v>
      </c>
      <c r="C107" t="str">
        <f>+VLOOKUP(TEXT(Tabla1[[#This Row],[Socio comercial]],"00000000"),'[1]Clientes PT'!$A:$E,4,0)</f>
        <v>PT/68</v>
      </c>
      <c r="D107" t="str">
        <f>+VLOOKUP(TEXT(Tabla1[[#This Row],[Socio comercial]],"00000000"),'[1]Clientes PT'!$A:$E,5,0)</f>
        <v>Coimbra</v>
      </c>
      <c r="E107" s="1">
        <v>46680130</v>
      </c>
      <c r="F107" s="1" t="s">
        <v>252</v>
      </c>
      <c r="G107" s="1">
        <v>209319783</v>
      </c>
      <c r="H107" s="1">
        <v>172</v>
      </c>
      <c r="I107" s="2">
        <v>230.18</v>
      </c>
      <c r="J107" s="1" t="s">
        <v>40</v>
      </c>
      <c r="K107" s="2">
        <v>23000</v>
      </c>
      <c r="L107" s="1" t="s">
        <v>40</v>
      </c>
      <c r="M107" s="1" t="s">
        <v>41</v>
      </c>
      <c r="N107" s="2">
        <v>14803.45</v>
      </c>
      <c r="O107" s="2">
        <v>3075.07</v>
      </c>
      <c r="P107" s="1" t="s">
        <v>39</v>
      </c>
      <c r="Q107" s="2">
        <v>15528.89</v>
      </c>
      <c r="R107" s="3">
        <v>67.5</v>
      </c>
      <c r="S107" s="1" t="s">
        <v>255</v>
      </c>
      <c r="T107" s="1">
        <v>2</v>
      </c>
      <c r="U107" s="1"/>
      <c r="V107" s="1" t="b">
        <v>0</v>
      </c>
      <c r="W107" s="1" t="b">
        <v>0</v>
      </c>
      <c r="X107" s="1" t="b">
        <v>0</v>
      </c>
      <c r="Y107" s="1" t="b">
        <v>1</v>
      </c>
      <c r="Z107" s="1" t="b">
        <v>0</v>
      </c>
      <c r="AA107" s="1"/>
      <c r="AB107" s="2">
        <v>14085.91</v>
      </c>
      <c r="AC107" s="2">
        <v>-151.78</v>
      </c>
      <c r="AD107" s="2">
        <v>0</v>
      </c>
      <c r="AE107" s="2">
        <v>869.32</v>
      </c>
      <c r="AF107" s="1">
        <v>1</v>
      </c>
      <c r="AG107" s="1"/>
      <c r="AH107" s="1" t="s">
        <v>55</v>
      </c>
      <c r="AI107" s="1">
        <v>1</v>
      </c>
      <c r="AJ107" s="1"/>
      <c r="AK107" s="2">
        <v>98.91</v>
      </c>
      <c r="AL107" s="2">
        <v>0</v>
      </c>
    </row>
    <row r="108" spans="1:38" x14ac:dyDescent="0.2">
      <c r="A108" t="str">
        <f>+VLOOKUP(TEXT(Tabla1[[#This Row],[Socio comercial]],"00000000"),'[1]Clientes PT'!$A:$G,7,0)</f>
        <v>Zona 1</v>
      </c>
      <c r="B108" t="str">
        <f>+VLOOKUP(TEXT(Tabla1[[#This Row],[Socio comercial]],"00000000"),'[1]Clientes PT'!$A:$G,6,0)</f>
        <v>JOSE PINTO (STIHL)</v>
      </c>
      <c r="C108" t="str">
        <f>+VLOOKUP(TEXT(Tabla1[[#This Row],[Socio comercial]],"00000000"),'[1]Clientes PT'!$A:$E,4,0)</f>
        <v>PT/68</v>
      </c>
      <c r="D108" t="str">
        <f>+VLOOKUP(TEXT(Tabla1[[#This Row],[Socio comercial]],"00000000"),'[1]Clientes PT'!$A:$E,5,0)</f>
        <v>Coimbra</v>
      </c>
      <c r="E108" s="1">
        <v>46680130</v>
      </c>
      <c r="F108" s="1" t="s">
        <v>252</v>
      </c>
      <c r="G108" s="1">
        <v>209307144</v>
      </c>
      <c r="H108" s="1">
        <v>170</v>
      </c>
      <c r="I108" s="2">
        <v>2679.53</v>
      </c>
      <c r="J108" s="1" t="s">
        <v>40</v>
      </c>
      <c r="K108" s="2">
        <v>23000</v>
      </c>
      <c r="L108" s="1" t="s">
        <v>40</v>
      </c>
      <c r="M108" s="1" t="s">
        <v>41</v>
      </c>
      <c r="N108" s="2">
        <v>14803.45</v>
      </c>
      <c r="O108" s="2">
        <v>3075.07</v>
      </c>
      <c r="P108" s="1" t="s">
        <v>39</v>
      </c>
      <c r="Q108" s="2">
        <v>15528.89</v>
      </c>
      <c r="R108" s="3">
        <v>67.5</v>
      </c>
      <c r="S108" s="1" t="s">
        <v>256</v>
      </c>
      <c r="T108" s="1">
        <v>2</v>
      </c>
      <c r="U108" s="1" t="s">
        <v>57</v>
      </c>
      <c r="V108" s="1" t="b">
        <v>0</v>
      </c>
      <c r="W108" s="1" t="b">
        <v>0</v>
      </c>
      <c r="X108" s="1" t="b">
        <v>0</v>
      </c>
      <c r="Y108" s="1" t="b">
        <v>1</v>
      </c>
      <c r="Z108" s="1" t="b">
        <v>0</v>
      </c>
      <c r="AA108" s="1" t="s">
        <v>58</v>
      </c>
      <c r="AB108" s="2">
        <v>14085.91</v>
      </c>
      <c r="AC108" s="2">
        <v>-151.78</v>
      </c>
      <c r="AD108" s="2">
        <v>0</v>
      </c>
      <c r="AE108" s="2">
        <v>869.32</v>
      </c>
      <c r="AF108" s="1">
        <v>1</v>
      </c>
      <c r="AG108" s="1"/>
      <c r="AH108" s="1" t="s">
        <v>55</v>
      </c>
      <c r="AI108" s="1">
        <v>1</v>
      </c>
      <c r="AJ108" s="1"/>
      <c r="AK108" s="2">
        <v>98.91</v>
      </c>
      <c r="AL108" s="2">
        <v>0</v>
      </c>
    </row>
    <row r="109" spans="1:38" x14ac:dyDescent="0.2">
      <c r="A109" t="str">
        <f>+VLOOKUP(TEXT(Tabla1[[#This Row],[Socio comercial]],"00000000"),'[1]Clientes PT'!$A:$G,7,0)</f>
        <v>Zona 1</v>
      </c>
      <c r="B109" t="str">
        <f>+VLOOKUP(TEXT(Tabla1[[#This Row],[Socio comercial]],"00000000"),'[1]Clientes PT'!$A:$G,6,0)</f>
        <v>JOSE PINTO (STIHL)</v>
      </c>
      <c r="C109" t="str">
        <f>+VLOOKUP(TEXT(Tabla1[[#This Row],[Socio comercial]],"00000000"),'[1]Clientes PT'!$A:$E,4,0)</f>
        <v>PT/68</v>
      </c>
      <c r="D109" t="str">
        <f>+VLOOKUP(TEXT(Tabla1[[#This Row],[Socio comercial]],"00000000"),'[1]Clientes PT'!$A:$E,5,0)</f>
        <v>Coimbra</v>
      </c>
      <c r="E109" s="1">
        <v>46680190</v>
      </c>
      <c r="F109" s="1" t="s">
        <v>257</v>
      </c>
      <c r="G109" s="1">
        <v>203474381</v>
      </c>
      <c r="H109" s="1" t="s">
        <v>258</v>
      </c>
      <c r="I109" s="2">
        <v>11137.39</v>
      </c>
      <c r="J109" s="1" t="s">
        <v>40</v>
      </c>
      <c r="K109" s="2">
        <v>129000</v>
      </c>
      <c r="L109" s="1" t="s">
        <v>40</v>
      </c>
      <c r="M109" s="1" t="s">
        <v>41</v>
      </c>
      <c r="N109" s="2">
        <v>84959.51</v>
      </c>
      <c r="O109" s="2">
        <v>91039.15</v>
      </c>
      <c r="P109" s="1" t="s">
        <v>39</v>
      </c>
      <c r="Q109" s="2">
        <v>175998.66</v>
      </c>
      <c r="R109" s="3">
        <v>136.4</v>
      </c>
      <c r="S109" s="1" t="s">
        <v>259</v>
      </c>
      <c r="T109" s="1">
        <v>2</v>
      </c>
      <c r="U109" s="1"/>
      <c r="V109" s="1" t="b">
        <v>1</v>
      </c>
      <c r="W109" s="1" t="b">
        <v>0</v>
      </c>
      <c r="X109" s="1" t="b">
        <v>0</v>
      </c>
      <c r="Y109" s="1" t="b">
        <v>1</v>
      </c>
      <c r="Z109" s="1" t="b">
        <v>0</v>
      </c>
      <c r="AA109" s="1"/>
      <c r="AB109" s="2">
        <v>44429.52</v>
      </c>
      <c r="AC109" s="2">
        <v>21217.58</v>
      </c>
      <c r="AD109" s="2">
        <v>2864.81</v>
      </c>
      <c r="AE109" s="2">
        <v>16447.599999999999</v>
      </c>
      <c r="AF109" s="1">
        <v>1</v>
      </c>
      <c r="AG109" s="1"/>
      <c r="AH109" s="1"/>
      <c r="AI109" s="1">
        <v>1</v>
      </c>
      <c r="AJ109" s="1"/>
      <c r="AK109" s="2">
        <v>0</v>
      </c>
      <c r="AL109" s="2">
        <v>0</v>
      </c>
    </row>
    <row r="110" spans="1:38" x14ac:dyDescent="0.2">
      <c r="A110" t="str">
        <f>+VLOOKUP(TEXT(Tabla1[[#This Row],[Socio comercial]],"00000000"),'[1]Clientes PT'!$A:$G,7,0)</f>
        <v>Zona 1</v>
      </c>
      <c r="B110" t="str">
        <f>+VLOOKUP(TEXT(Tabla1[[#This Row],[Socio comercial]],"00000000"),'[1]Clientes PT'!$A:$G,6,0)</f>
        <v>JOSE PINTO (STIHL)</v>
      </c>
      <c r="C110" t="str">
        <f>+VLOOKUP(TEXT(Tabla1[[#This Row],[Socio comercial]],"00000000"),'[1]Clientes PT'!$A:$E,4,0)</f>
        <v>PT/68</v>
      </c>
      <c r="D110" t="str">
        <f>+VLOOKUP(TEXT(Tabla1[[#This Row],[Socio comercial]],"00000000"),'[1]Clientes PT'!$A:$E,5,0)</f>
        <v>Coimbra</v>
      </c>
      <c r="E110" s="1">
        <v>46680190</v>
      </c>
      <c r="F110" s="1" t="s">
        <v>257</v>
      </c>
      <c r="G110" s="1">
        <v>208770488</v>
      </c>
      <c r="H110" s="1">
        <v>240127</v>
      </c>
      <c r="I110" s="2">
        <v>4152.97</v>
      </c>
      <c r="J110" s="1" t="s">
        <v>40</v>
      </c>
      <c r="K110" s="2">
        <v>129000</v>
      </c>
      <c r="L110" s="1" t="s">
        <v>40</v>
      </c>
      <c r="M110" s="1" t="s">
        <v>41</v>
      </c>
      <c r="N110" s="2">
        <v>84959.51</v>
      </c>
      <c r="O110" s="2">
        <v>91039.15</v>
      </c>
      <c r="P110" s="1" t="s">
        <v>39</v>
      </c>
      <c r="Q110" s="2">
        <v>175998.66</v>
      </c>
      <c r="R110" s="3">
        <v>136.4</v>
      </c>
      <c r="S110" s="1" t="s">
        <v>260</v>
      </c>
      <c r="T110" s="1">
        <v>2</v>
      </c>
      <c r="U110" s="1"/>
      <c r="V110" s="1" t="b">
        <v>1</v>
      </c>
      <c r="W110" s="1" t="b">
        <v>0</v>
      </c>
      <c r="X110" s="1" t="b">
        <v>0</v>
      </c>
      <c r="Y110" s="1" t="b">
        <v>1</v>
      </c>
      <c r="Z110" s="1" t="b">
        <v>0</v>
      </c>
      <c r="AA110" s="1"/>
      <c r="AB110" s="2">
        <v>44429.52</v>
      </c>
      <c r="AC110" s="2">
        <v>21217.58</v>
      </c>
      <c r="AD110" s="2">
        <v>2864.81</v>
      </c>
      <c r="AE110" s="2">
        <v>16447.599999999999</v>
      </c>
      <c r="AF110" s="1">
        <v>1</v>
      </c>
      <c r="AG110" s="1"/>
      <c r="AH110" s="1" t="s">
        <v>50</v>
      </c>
      <c r="AI110" s="1">
        <v>1</v>
      </c>
      <c r="AJ110" s="1"/>
      <c r="AK110" s="2">
        <v>0</v>
      </c>
      <c r="AL110" s="2">
        <v>0</v>
      </c>
    </row>
    <row r="111" spans="1:38" x14ac:dyDescent="0.2">
      <c r="A111" t="str">
        <f>+VLOOKUP(TEXT(Tabla1[[#This Row],[Socio comercial]],"00000000"),'[1]Clientes PT'!$A:$G,7,0)</f>
        <v>Zona 1</v>
      </c>
      <c r="B111" t="str">
        <f>+VLOOKUP(TEXT(Tabla1[[#This Row],[Socio comercial]],"00000000"),'[1]Clientes PT'!$A:$G,6,0)</f>
        <v>JOSE PINTO (STIHL)</v>
      </c>
      <c r="C111" t="str">
        <f>+VLOOKUP(TEXT(Tabla1[[#This Row],[Socio comercial]],"00000000"),'[1]Clientes PT'!$A:$E,4,0)</f>
        <v>PT/68</v>
      </c>
      <c r="D111" t="str">
        <f>+VLOOKUP(TEXT(Tabla1[[#This Row],[Socio comercial]],"00000000"),'[1]Clientes PT'!$A:$E,5,0)</f>
        <v>Coimbra</v>
      </c>
      <c r="E111" s="1">
        <v>46680190</v>
      </c>
      <c r="F111" s="1" t="s">
        <v>257</v>
      </c>
      <c r="G111" s="1">
        <v>208845610</v>
      </c>
      <c r="H111" s="1" t="s">
        <v>261</v>
      </c>
      <c r="I111" s="2">
        <v>1047.4000000000001</v>
      </c>
      <c r="J111" s="1" t="s">
        <v>40</v>
      </c>
      <c r="K111" s="2">
        <v>129000</v>
      </c>
      <c r="L111" s="1" t="s">
        <v>40</v>
      </c>
      <c r="M111" s="1" t="s">
        <v>41</v>
      </c>
      <c r="N111" s="2">
        <v>84959.51</v>
      </c>
      <c r="O111" s="2">
        <v>91039.15</v>
      </c>
      <c r="P111" s="1" t="s">
        <v>39</v>
      </c>
      <c r="Q111" s="2">
        <v>175998.66</v>
      </c>
      <c r="R111" s="3">
        <v>136.4</v>
      </c>
      <c r="S111" s="1" t="s">
        <v>262</v>
      </c>
      <c r="T111" s="1">
        <v>2</v>
      </c>
      <c r="U111" s="1"/>
      <c r="V111" s="1" t="b">
        <v>1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44429.52</v>
      </c>
      <c r="AC111" s="2">
        <v>21217.58</v>
      </c>
      <c r="AD111" s="2">
        <v>2864.81</v>
      </c>
      <c r="AE111" s="2">
        <v>16447.599999999999</v>
      </c>
      <c r="AF111" s="1">
        <v>1</v>
      </c>
      <c r="AG111" s="1"/>
      <c r="AH111" s="1"/>
      <c r="AI111" s="1">
        <v>1</v>
      </c>
      <c r="AJ111" s="1"/>
      <c r="AK111" s="2">
        <v>0</v>
      </c>
      <c r="AL111" s="2">
        <v>0</v>
      </c>
    </row>
    <row r="112" spans="1:38" x14ac:dyDescent="0.2">
      <c r="A112" t="str">
        <f>+VLOOKUP(TEXT(Tabla1[[#This Row],[Socio comercial]],"00000000"),'[1]Clientes PT'!$A:$G,7,0)</f>
        <v>Zona 1</v>
      </c>
      <c r="B112" t="str">
        <f>+VLOOKUP(TEXT(Tabla1[[#This Row],[Socio comercial]],"00000000"),'[1]Clientes PT'!$A:$G,6,0)</f>
        <v>JOSE PINTO (STIHL)</v>
      </c>
      <c r="C112" t="str">
        <f>+VLOOKUP(TEXT(Tabla1[[#This Row],[Socio comercial]],"00000000"),'[1]Clientes PT'!$A:$E,4,0)</f>
        <v>PT/68</v>
      </c>
      <c r="D112" t="str">
        <f>+VLOOKUP(TEXT(Tabla1[[#This Row],[Socio comercial]],"00000000"),'[1]Clientes PT'!$A:$E,5,0)</f>
        <v>Coimbra</v>
      </c>
      <c r="E112" s="1">
        <v>46680190</v>
      </c>
      <c r="F112" s="1" t="s">
        <v>257</v>
      </c>
      <c r="G112" s="1">
        <v>209202597</v>
      </c>
      <c r="H112" s="1">
        <v>240180</v>
      </c>
      <c r="I112" s="2">
        <v>8430.9599999999991</v>
      </c>
      <c r="J112" s="1" t="s">
        <v>40</v>
      </c>
      <c r="K112" s="2">
        <v>129000</v>
      </c>
      <c r="L112" s="1" t="s">
        <v>40</v>
      </c>
      <c r="M112" s="1" t="s">
        <v>41</v>
      </c>
      <c r="N112" s="2">
        <v>84959.51</v>
      </c>
      <c r="O112" s="2">
        <v>91039.15</v>
      </c>
      <c r="P112" s="1" t="s">
        <v>39</v>
      </c>
      <c r="Q112" s="2">
        <v>175998.66</v>
      </c>
      <c r="R112" s="3">
        <v>136.4</v>
      </c>
      <c r="S112" s="1" t="s">
        <v>263</v>
      </c>
      <c r="T112" s="1">
        <v>2</v>
      </c>
      <c r="U112" s="1"/>
      <c r="V112" s="1" t="b">
        <v>1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44429.52</v>
      </c>
      <c r="AC112" s="2">
        <v>21217.58</v>
      </c>
      <c r="AD112" s="2">
        <v>2864.81</v>
      </c>
      <c r="AE112" s="2">
        <v>16447.599999999999</v>
      </c>
      <c r="AF112" s="1">
        <v>1</v>
      </c>
      <c r="AG112" s="1"/>
      <c r="AH112" s="1" t="s">
        <v>55</v>
      </c>
      <c r="AI112" s="1">
        <v>1</v>
      </c>
      <c r="AJ112" s="1"/>
      <c r="AK112" s="2">
        <v>0</v>
      </c>
      <c r="AL112" s="2">
        <v>0</v>
      </c>
    </row>
    <row r="113" spans="1:38" x14ac:dyDescent="0.2">
      <c r="A113" t="str">
        <f>+VLOOKUP(TEXT(Tabla1[[#This Row],[Socio comercial]],"00000000"),'[1]Clientes PT'!$A:$G,7,0)</f>
        <v>Zona 1</v>
      </c>
      <c r="B113" t="str">
        <f>+VLOOKUP(TEXT(Tabla1[[#This Row],[Socio comercial]],"00000000"),'[1]Clientes PT'!$A:$G,6,0)</f>
        <v>JOSE PINTO (STIHL)</v>
      </c>
      <c r="C113" t="str">
        <f>+VLOOKUP(TEXT(Tabla1[[#This Row],[Socio comercial]],"00000000"),'[1]Clientes PT'!$A:$E,4,0)</f>
        <v>PT/68</v>
      </c>
      <c r="D113" t="str">
        <f>+VLOOKUP(TEXT(Tabla1[[#This Row],[Socio comercial]],"00000000"),'[1]Clientes PT'!$A:$E,5,0)</f>
        <v>Coimbra</v>
      </c>
      <c r="E113" s="1">
        <v>46680190</v>
      </c>
      <c r="F113" s="1" t="s">
        <v>257</v>
      </c>
      <c r="G113" s="1">
        <v>207784335</v>
      </c>
      <c r="H113" s="1">
        <v>240052</v>
      </c>
      <c r="I113" s="2">
        <v>2.1800000000000002</v>
      </c>
      <c r="J113" s="1" t="s">
        <v>40</v>
      </c>
      <c r="K113" s="2">
        <v>129000</v>
      </c>
      <c r="L113" s="1" t="s">
        <v>40</v>
      </c>
      <c r="M113" s="1" t="s">
        <v>41</v>
      </c>
      <c r="N113" s="2">
        <v>84959.51</v>
      </c>
      <c r="O113" s="2">
        <v>91039.15</v>
      </c>
      <c r="P113" s="1" t="s">
        <v>39</v>
      </c>
      <c r="Q113" s="2">
        <v>175998.66</v>
      </c>
      <c r="R113" s="3">
        <v>136.4</v>
      </c>
      <c r="S113" s="1" t="s">
        <v>264</v>
      </c>
      <c r="T113" s="1">
        <v>2</v>
      </c>
      <c r="U113" s="1"/>
      <c r="V113" s="1" t="b">
        <v>1</v>
      </c>
      <c r="W113" s="1" t="b">
        <v>0</v>
      </c>
      <c r="X113" s="1" t="b">
        <v>0</v>
      </c>
      <c r="Y113" s="1" t="b">
        <v>1</v>
      </c>
      <c r="Z113" s="1" t="b">
        <v>0</v>
      </c>
      <c r="AA113" s="1"/>
      <c r="AB113" s="2">
        <v>44429.52</v>
      </c>
      <c r="AC113" s="2">
        <v>21217.58</v>
      </c>
      <c r="AD113" s="2">
        <v>2864.81</v>
      </c>
      <c r="AE113" s="2">
        <v>16447.599999999999</v>
      </c>
      <c r="AF113" s="1">
        <v>1</v>
      </c>
      <c r="AG113" s="1"/>
      <c r="AH113" s="1" t="s">
        <v>55</v>
      </c>
      <c r="AI113" s="1">
        <v>1</v>
      </c>
      <c r="AJ113" s="1"/>
      <c r="AK113" s="2">
        <v>0</v>
      </c>
      <c r="AL113" s="2">
        <v>0</v>
      </c>
    </row>
    <row r="114" spans="1:38" x14ac:dyDescent="0.2">
      <c r="A114" t="str">
        <f>+VLOOKUP(TEXT(Tabla1[[#This Row],[Socio comercial]],"00000000"),'[1]Clientes PT'!$A:$G,7,0)</f>
        <v>Zona 1</v>
      </c>
      <c r="B114" t="str">
        <f>+VLOOKUP(TEXT(Tabla1[[#This Row],[Socio comercial]],"00000000"),'[1]Clientes PT'!$A:$G,6,0)</f>
        <v>JOSE PINTO (STIHL)</v>
      </c>
      <c r="C114" t="str">
        <f>+VLOOKUP(TEXT(Tabla1[[#This Row],[Socio comercial]],"00000000"),'[1]Clientes PT'!$A:$E,4,0)</f>
        <v>PT/68</v>
      </c>
      <c r="D114" t="str">
        <f>+VLOOKUP(TEXT(Tabla1[[#This Row],[Socio comercial]],"00000000"),'[1]Clientes PT'!$A:$E,5,0)</f>
        <v>Coimbra</v>
      </c>
      <c r="E114" s="1">
        <v>46680190</v>
      </c>
      <c r="F114" s="1" t="s">
        <v>257</v>
      </c>
      <c r="G114" s="1">
        <v>209220448</v>
      </c>
      <c r="H114" s="1">
        <v>240188</v>
      </c>
      <c r="I114" s="2">
        <v>236.41</v>
      </c>
      <c r="J114" s="1" t="s">
        <v>40</v>
      </c>
      <c r="K114" s="2">
        <v>129000</v>
      </c>
      <c r="L114" s="1" t="s">
        <v>40</v>
      </c>
      <c r="M114" s="1" t="s">
        <v>41</v>
      </c>
      <c r="N114" s="2">
        <v>84959.51</v>
      </c>
      <c r="O114" s="2">
        <v>91039.15</v>
      </c>
      <c r="P114" s="1" t="s">
        <v>39</v>
      </c>
      <c r="Q114" s="2">
        <v>175998.66</v>
      </c>
      <c r="R114" s="3">
        <v>136.4</v>
      </c>
      <c r="S114" s="1" t="s">
        <v>265</v>
      </c>
      <c r="T114" s="1">
        <v>2</v>
      </c>
      <c r="U114" s="1"/>
      <c r="V114" s="1" t="b">
        <v>1</v>
      </c>
      <c r="W114" s="1" t="b">
        <v>0</v>
      </c>
      <c r="X114" s="1" t="b">
        <v>0</v>
      </c>
      <c r="Y114" s="1" t="b">
        <v>1</v>
      </c>
      <c r="Z114" s="1" t="b">
        <v>0</v>
      </c>
      <c r="AA114" s="1"/>
      <c r="AB114" s="2">
        <v>44429.52</v>
      </c>
      <c r="AC114" s="2">
        <v>21217.58</v>
      </c>
      <c r="AD114" s="2">
        <v>2864.81</v>
      </c>
      <c r="AE114" s="2">
        <v>16447.599999999999</v>
      </c>
      <c r="AF114" s="1">
        <v>1</v>
      </c>
      <c r="AG114" s="1"/>
      <c r="AH114" s="1" t="s">
        <v>55</v>
      </c>
      <c r="AI114" s="1">
        <v>1</v>
      </c>
      <c r="AJ114" s="1"/>
      <c r="AK114" s="2">
        <v>0</v>
      </c>
      <c r="AL114" s="2">
        <v>0</v>
      </c>
    </row>
    <row r="115" spans="1:38" x14ac:dyDescent="0.2">
      <c r="A115" t="str">
        <f>+VLOOKUP(TEXT(Tabla1[[#This Row],[Socio comercial]],"00000000"),'[1]Clientes PT'!$A:$G,7,0)</f>
        <v>Zona 1</v>
      </c>
      <c r="B115" t="str">
        <f>+VLOOKUP(TEXT(Tabla1[[#This Row],[Socio comercial]],"00000000"),'[1]Clientes PT'!$A:$G,6,0)</f>
        <v>JOSE PINTO (STIHL)</v>
      </c>
      <c r="C115" t="str">
        <f>+VLOOKUP(TEXT(Tabla1[[#This Row],[Socio comercial]],"00000000"),'[1]Clientes PT'!$A:$E,4,0)</f>
        <v>PT/68</v>
      </c>
      <c r="D115" t="str">
        <f>+VLOOKUP(TEXT(Tabla1[[#This Row],[Socio comercial]],"00000000"),'[1]Clientes PT'!$A:$E,5,0)</f>
        <v>Coimbra</v>
      </c>
      <c r="E115" s="1">
        <v>46680190</v>
      </c>
      <c r="F115" s="1" t="s">
        <v>257</v>
      </c>
      <c r="G115" s="1">
        <v>208971855</v>
      </c>
      <c r="H115" s="1">
        <v>240155</v>
      </c>
      <c r="I115" s="2">
        <v>12263.77</v>
      </c>
      <c r="J115" s="1" t="s">
        <v>40</v>
      </c>
      <c r="K115" s="2">
        <v>129000</v>
      </c>
      <c r="L115" s="1" t="s">
        <v>40</v>
      </c>
      <c r="M115" s="1" t="s">
        <v>41</v>
      </c>
      <c r="N115" s="2">
        <v>84959.51</v>
      </c>
      <c r="O115" s="2">
        <v>91039.15</v>
      </c>
      <c r="P115" s="1" t="s">
        <v>39</v>
      </c>
      <c r="Q115" s="2">
        <v>175998.66</v>
      </c>
      <c r="R115" s="3">
        <v>136.4</v>
      </c>
      <c r="S115" s="1" t="s">
        <v>266</v>
      </c>
      <c r="T115" s="1">
        <v>2</v>
      </c>
      <c r="U115" s="1"/>
      <c r="V115" s="1" t="b">
        <v>1</v>
      </c>
      <c r="W115" s="1" t="b">
        <v>0</v>
      </c>
      <c r="X115" s="1" t="b">
        <v>0</v>
      </c>
      <c r="Y115" s="1" t="b">
        <v>1</v>
      </c>
      <c r="Z115" s="1" t="b">
        <v>0</v>
      </c>
      <c r="AA115" s="1"/>
      <c r="AB115" s="2">
        <v>44429.52</v>
      </c>
      <c r="AC115" s="2">
        <v>21217.58</v>
      </c>
      <c r="AD115" s="2">
        <v>2864.81</v>
      </c>
      <c r="AE115" s="2">
        <v>16447.599999999999</v>
      </c>
      <c r="AF115" s="1">
        <v>1</v>
      </c>
      <c r="AG115" s="1"/>
      <c r="AH115" s="1" t="s">
        <v>55</v>
      </c>
      <c r="AI115" s="1">
        <v>1</v>
      </c>
      <c r="AJ115" s="1"/>
      <c r="AK115" s="2">
        <v>0</v>
      </c>
      <c r="AL115" s="2">
        <v>0</v>
      </c>
    </row>
    <row r="116" spans="1:38" x14ac:dyDescent="0.2">
      <c r="A116" t="str">
        <f>+VLOOKUP(TEXT(Tabla1[[#This Row],[Socio comercial]],"00000000"),'[1]Clientes PT'!$A:$G,7,0)</f>
        <v>Zona 1</v>
      </c>
      <c r="B116" t="str">
        <f>+VLOOKUP(TEXT(Tabla1[[#This Row],[Socio comercial]],"00000000"),'[1]Clientes PT'!$A:$G,6,0)</f>
        <v>JOSE PINTO (STIHL)</v>
      </c>
      <c r="C116" t="str">
        <f>+VLOOKUP(TEXT(Tabla1[[#This Row],[Socio comercial]],"00000000"),'[1]Clientes PT'!$A:$E,4,0)</f>
        <v>PT/68</v>
      </c>
      <c r="D116" t="str">
        <f>+VLOOKUP(TEXT(Tabla1[[#This Row],[Socio comercial]],"00000000"),'[1]Clientes PT'!$A:$E,5,0)</f>
        <v>Coimbra</v>
      </c>
      <c r="E116" s="1">
        <v>46680190</v>
      </c>
      <c r="F116" s="1" t="s">
        <v>257</v>
      </c>
      <c r="G116" s="1">
        <v>209102809</v>
      </c>
      <c r="H116" s="1">
        <v>240166</v>
      </c>
      <c r="I116" s="2">
        <v>5794.37</v>
      </c>
      <c r="J116" s="1" t="s">
        <v>40</v>
      </c>
      <c r="K116" s="2">
        <v>129000</v>
      </c>
      <c r="L116" s="1" t="s">
        <v>40</v>
      </c>
      <c r="M116" s="1" t="s">
        <v>41</v>
      </c>
      <c r="N116" s="2">
        <v>84959.51</v>
      </c>
      <c r="O116" s="2">
        <v>91039.15</v>
      </c>
      <c r="P116" s="1" t="s">
        <v>39</v>
      </c>
      <c r="Q116" s="2">
        <v>175998.66</v>
      </c>
      <c r="R116" s="3">
        <v>136.4</v>
      </c>
      <c r="S116" s="1" t="s">
        <v>267</v>
      </c>
      <c r="T116" s="1">
        <v>2</v>
      </c>
      <c r="U116" s="1"/>
      <c r="V116" s="1" t="b">
        <v>1</v>
      </c>
      <c r="W116" s="1" t="b">
        <v>0</v>
      </c>
      <c r="X116" s="1" t="b">
        <v>0</v>
      </c>
      <c r="Y116" s="1" t="b">
        <v>1</v>
      </c>
      <c r="Z116" s="1" t="b">
        <v>0</v>
      </c>
      <c r="AA116" s="1"/>
      <c r="AB116" s="2">
        <v>44429.52</v>
      </c>
      <c r="AC116" s="2">
        <v>21217.58</v>
      </c>
      <c r="AD116" s="2">
        <v>2864.81</v>
      </c>
      <c r="AE116" s="2">
        <v>16447.599999999999</v>
      </c>
      <c r="AF116" s="1">
        <v>1</v>
      </c>
      <c r="AG116" s="1"/>
      <c r="AH116" s="1" t="s">
        <v>50</v>
      </c>
      <c r="AI116" s="1">
        <v>1</v>
      </c>
      <c r="AJ116" s="1"/>
      <c r="AK116" s="2">
        <v>0</v>
      </c>
      <c r="AL116" s="2">
        <v>0</v>
      </c>
    </row>
    <row r="117" spans="1:38" x14ac:dyDescent="0.2">
      <c r="A117" t="str">
        <f>+VLOOKUP(TEXT(Tabla1[[#This Row],[Socio comercial]],"00000000"),'[1]Clientes PT'!$A:$G,7,0)</f>
        <v>Zona 1</v>
      </c>
      <c r="B117" t="str">
        <f>+VLOOKUP(TEXT(Tabla1[[#This Row],[Socio comercial]],"00000000"),'[1]Clientes PT'!$A:$G,6,0)</f>
        <v>JOSE PINTO (STIHL)</v>
      </c>
      <c r="C117" t="str">
        <f>+VLOOKUP(TEXT(Tabla1[[#This Row],[Socio comercial]],"00000000"),'[1]Clientes PT'!$A:$E,4,0)</f>
        <v>PT/68</v>
      </c>
      <c r="D117" t="str">
        <f>+VLOOKUP(TEXT(Tabla1[[#This Row],[Socio comercial]],"00000000"),'[1]Clientes PT'!$A:$E,5,0)</f>
        <v>Coimbra</v>
      </c>
      <c r="E117" s="1">
        <v>46680190</v>
      </c>
      <c r="F117" s="1" t="s">
        <v>257</v>
      </c>
      <c r="G117" s="1">
        <v>203900777</v>
      </c>
      <c r="H117" s="1">
        <v>210066</v>
      </c>
      <c r="I117" s="2">
        <v>1232.04</v>
      </c>
      <c r="J117" s="1" t="s">
        <v>40</v>
      </c>
      <c r="K117" s="2">
        <v>129000</v>
      </c>
      <c r="L117" s="1" t="s">
        <v>40</v>
      </c>
      <c r="M117" s="1" t="s">
        <v>41</v>
      </c>
      <c r="N117" s="2">
        <v>84959.51</v>
      </c>
      <c r="O117" s="2">
        <v>91039.15</v>
      </c>
      <c r="P117" s="1" t="s">
        <v>39</v>
      </c>
      <c r="Q117" s="2">
        <v>175998.66</v>
      </c>
      <c r="R117" s="3">
        <v>136.4</v>
      </c>
      <c r="S117" s="1" t="s">
        <v>268</v>
      </c>
      <c r="T117" s="1">
        <v>2</v>
      </c>
      <c r="U117" s="1"/>
      <c r="V117" s="1" t="b">
        <v>1</v>
      </c>
      <c r="W117" s="1" t="b">
        <v>0</v>
      </c>
      <c r="X117" s="1" t="b">
        <v>0</v>
      </c>
      <c r="Y117" s="1" t="b">
        <v>1</v>
      </c>
      <c r="Z117" s="1" t="b">
        <v>0</v>
      </c>
      <c r="AA117" s="1"/>
      <c r="AB117" s="2">
        <v>44429.52</v>
      </c>
      <c r="AC117" s="2">
        <v>21217.58</v>
      </c>
      <c r="AD117" s="2">
        <v>2864.81</v>
      </c>
      <c r="AE117" s="2">
        <v>16447.599999999999</v>
      </c>
      <c r="AF117" s="1">
        <v>1</v>
      </c>
      <c r="AG117" s="1"/>
      <c r="AH117" s="1" t="s">
        <v>50</v>
      </c>
      <c r="AI117" s="1">
        <v>1</v>
      </c>
      <c r="AJ117" s="1"/>
      <c r="AK117" s="2">
        <v>0</v>
      </c>
      <c r="AL117" s="2">
        <v>0</v>
      </c>
    </row>
    <row r="118" spans="1:38" x14ac:dyDescent="0.2">
      <c r="A118" t="str">
        <f>+VLOOKUP(TEXT(Tabla1[[#This Row],[Socio comercial]],"00000000"),'[1]Clientes PT'!$A:$G,7,0)</f>
        <v>Zona 1</v>
      </c>
      <c r="B118" t="str">
        <f>+VLOOKUP(TEXT(Tabla1[[#This Row],[Socio comercial]],"00000000"),'[1]Clientes PT'!$A:$G,6,0)</f>
        <v>JOSE PINTO (STIHL)</v>
      </c>
      <c r="C118" t="str">
        <f>+VLOOKUP(TEXT(Tabla1[[#This Row],[Socio comercial]],"00000000"),'[1]Clientes PT'!$A:$E,4,0)</f>
        <v>PT/68</v>
      </c>
      <c r="D118" t="str">
        <f>+VLOOKUP(TEXT(Tabla1[[#This Row],[Socio comercial]],"00000000"),'[1]Clientes PT'!$A:$E,5,0)</f>
        <v>Coimbra</v>
      </c>
      <c r="E118" s="1">
        <v>46680190</v>
      </c>
      <c r="F118" s="1" t="s">
        <v>257</v>
      </c>
      <c r="G118" s="1">
        <v>208629727</v>
      </c>
      <c r="H118" s="1">
        <v>240115</v>
      </c>
      <c r="I118" s="2">
        <v>5890.97</v>
      </c>
      <c r="J118" s="1" t="s">
        <v>40</v>
      </c>
      <c r="K118" s="2">
        <v>129000</v>
      </c>
      <c r="L118" s="1" t="s">
        <v>40</v>
      </c>
      <c r="M118" s="1" t="s">
        <v>41</v>
      </c>
      <c r="N118" s="2">
        <v>84959.51</v>
      </c>
      <c r="O118" s="2">
        <v>91039.15</v>
      </c>
      <c r="P118" s="1" t="s">
        <v>39</v>
      </c>
      <c r="Q118" s="2">
        <v>175998.66</v>
      </c>
      <c r="R118" s="3">
        <v>136.4</v>
      </c>
      <c r="S118" s="1" t="s">
        <v>269</v>
      </c>
      <c r="T118" s="1">
        <v>2</v>
      </c>
      <c r="U118" s="1"/>
      <c r="V118" s="1" t="b">
        <v>1</v>
      </c>
      <c r="W118" s="1" t="b">
        <v>0</v>
      </c>
      <c r="X118" s="1" t="b">
        <v>0</v>
      </c>
      <c r="Y118" s="1" t="b">
        <v>1</v>
      </c>
      <c r="Z118" s="1" t="b">
        <v>0</v>
      </c>
      <c r="AA118" s="1"/>
      <c r="AB118" s="2">
        <v>44429.52</v>
      </c>
      <c r="AC118" s="2">
        <v>21217.58</v>
      </c>
      <c r="AD118" s="2">
        <v>2864.81</v>
      </c>
      <c r="AE118" s="2">
        <v>16447.599999999999</v>
      </c>
      <c r="AF118" s="1">
        <v>1</v>
      </c>
      <c r="AG118" s="1"/>
      <c r="AH118" s="1" t="s">
        <v>55</v>
      </c>
      <c r="AI118" s="1">
        <v>1</v>
      </c>
      <c r="AJ118" s="1"/>
      <c r="AK118" s="2">
        <v>0</v>
      </c>
      <c r="AL118" s="2">
        <v>0</v>
      </c>
    </row>
    <row r="119" spans="1:38" x14ac:dyDescent="0.2">
      <c r="A119" t="str">
        <f>+VLOOKUP(TEXT(Tabla1[[#This Row],[Socio comercial]],"00000000"),'[1]Clientes PT'!$A:$G,7,0)</f>
        <v>Zona 1</v>
      </c>
      <c r="B119" t="str">
        <f>+VLOOKUP(TEXT(Tabla1[[#This Row],[Socio comercial]],"00000000"),'[1]Clientes PT'!$A:$G,6,0)</f>
        <v>JOSE PINTO (STIHL)</v>
      </c>
      <c r="C119" t="str">
        <f>+VLOOKUP(TEXT(Tabla1[[#This Row],[Socio comercial]],"00000000"),'[1]Clientes PT'!$A:$E,4,0)</f>
        <v>PT/68</v>
      </c>
      <c r="D119" t="str">
        <f>+VLOOKUP(TEXT(Tabla1[[#This Row],[Socio comercial]],"00000000"),'[1]Clientes PT'!$A:$E,5,0)</f>
        <v>Coimbra</v>
      </c>
      <c r="E119" s="1">
        <v>46680190</v>
      </c>
      <c r="F119" s="1" t="s">
        <v>257</v>
      </c>
      <c r="G119" s="1">
        <v>208688609</v>
      </c>
      <c r="H119" s="1">
        <v>240118</v>
      </c>
      <c r="I119" s="2">
        <v>4417.5200000000004</v>
      </c>
      <c r="J119" s="1" t="s">
        <v>40</v>
      </c>
      <c r="K119" s="2">
        <v>129000</v>
      </c>
      <c r="L119" s="1" t="s">
        <v>40</v>
      </c>
      <c r="M119" s="1" t="s">
        <v>41</v>
      </c>
      <c r="N119" s="2">
        <v>84959.51</v>
      </c>
      <c r="O119" s="2">
        <v>91039.15</v>
      </c>
      <c r="P119" s="1" t="s">
        <v>39</v>
      </c>
      <c r="Q119" s="2">
        <v>175998.66</v>
      </c>
      <c r="R119" s="3">
        <v>136.4</v>
      </c>
      <c r="S119" s="1" t="s">
        <v>270</v>
      </c>
      <c r="T119" s="1">
        <v>2</v>
      </c>
      <c r="U119" s="1"/>
      <c r="V119" s="1" t="b">
        <v>1</v>
      </c>
      <c r="W119" s="1" t="b">
        <v>0</v>
      </c>
      <c r="X119" s="1" t="b">
        <v>0</v>
      </c>
      <c r="Y119" s="1" t="b">
        <v>1</v>
      </c>
      <c r="Z119" s="1" t="b">
        <v>0</v>
      </c>
      <c r="AA119" s="1"/>
      <c r="AB119" s="2">
        <v>44429.52</v>
      </c>
      <c r="AC119" s="2">
        <v>21217.58</v>
      </c>
      <c r="AD119" s="2">
        <v>2864.81</v>
      </c>
      <c r="AE119" s="2">
        <v>16447.599999999999</v>
      </c>
      <c r="AF119" s="1">
        <v>1</v>
      </c>
      <c r="AG119" s="1"/>
      <c r="AH119" s="1" t="s">
        <v>55</v>
      </c>
      <c r="AI119" s="1">
        <v>1</v>
      </c>
      <c r="AJ119" s="1"/>
      <c r="AK119" s="2">
        <v>0</v>
      </c>
      <c r="AL119" s="2">
        <v>0</v>
      </c>
    </row>
    <row r="120" spans="1:38" x14ac:dyDescent="0.2">
      <c r="A120" t="str">
        <f>+VLOOKUP(TEXT(Tabla1[[#This Row],[Socio comercial]],"00000000"),'[1]Clientes PT'!$A:$G,7,0)</f>
        <v>Zona 1</v>
      </c>
      <c r="B120" t="str">
        <f>+VLOOKUP(TEXT(Tabla1[[#This Row],[Socio comercial]],"00000000"),'[1]Clientes PT'!$A:$G,6,0)</f>
        <v>JOSE PINTO (STIHL)</v>
      </c>
      <c r="C120" t="str">
        <f>+VLOOKUP(TEXT(Tabla1[[#This Row],[Socio comercial]],"00000000"),'[1]Clientes PT'!$A:$E,4,0)</f>
        <v>PT/68</v>
      </c>
      <c r="D120" t="str">
        <f>+VLOOKUP(TEXT(Tabla1[[#This Row],[Socio comercial]],"00000000"),'[1]Clientes PT'!$A:$E,5,0)</f>
        <v>Coimbra</v>
      </c>
      <c r="E120" s="1">
        <v>46680190</v>
      </c>
      <c r="F120" s="1" t="s">
        <v>257</v>
      </c>
      <c r="G120" s="1">
        <v>209107471</v>
      </c>
      <c r="H120" s="1">
        <v>240169</v>
      </c>
      <c r="I120" s="2">
        <v>4518.6000000000004</v>
      </c>
      <c r="J120" s="1" t="s">
        <v>40</v>
      </c>
      <c r="K120" s="2">
        <v>129000</v>
      </c>
      <c r="L120" s="1" t="s">
        <v>40</v>
      </c>
      <c r="M120" s="1" t="s">
        <v>41</v>
      </c>
      <c r="N120" s="2">
        <v>84959.51</v>
      </c>
      <c r="O120" s="2">
        <v>91039.15</v>
      </c>
      <c r="P120" s="1" t="s">
        <v>39</v>
      </c>
      <c r="Q120" s="2">
        <v>175998.66</v>
      </c>
      <c r="R120" s="3">
        <v>136.4</v>
      </c>
      <c r="S120" s="1" t="s">
        <v>271</v>
      </c>
      <c r="T120" s="1">
        <v>2</v>
      </c>
      <c r="U120" s="1"/>
      <c r="V120" s="1" t="b">
        <v>1</v>
      </c>
      <c r="W120" s="1" t="b">
        <v>0</v>
      </c>
      <c r="X120" s="1" t="b">
        <v>0</v>
      </c>
      <c r="Y120" s="1" t="b">
        <v>1</v>
      </c>
      <c r="Z120" s="1" t="b">
        <v>0</v>
      </c>
      <c r="AA120" s="1"/>
      <c r="AB120" s="2">
        <v>44429.52</v>
      </c>
      <c r="AC120" s="2">
        <v>21217.58</v>
      </c>
      <c r="AD120" s="2">
        <v>2864.81</v>
      </c>
      <c r="AE120" s="2">
        <v>16447.599999999999</v>
      </c>
      <c r="AF120" s="1">
        <v>1</v>
      </c>
      <c r="AG120" s="1"/>
      <c r="AH120" s="1" t="s">
        <v>55</v>
      </c>
      <c r="AI120" s="1">
        <v>1</v>
      </c>
      <c r="AJ120" s="1"/>
      <c r="AK120" s="2">
        <v>0</v>
      </c>
      <c r="AL120" s="2">
        <v>0</v>
      </c>
    </row>
    <row r="121" spans="1:38" x14ac:dyDescent="0.2">
      <c r="A121" t="str">
        <f>+VLOOKUP(TEXT(Tabla1[[#This Row],[Socio comercial]],"00000000"),'[1]Clientes PT'!$A:$G,7,0)</f>
        <v>Zona 1</v>
      </c>
      <c r="B121" t="str">
        <f>+VLOOKUP(TEXT(Tabla1[[#This Row],[Socio comercial]],"00000000"),'[1]Clientes PT'!$A:$G,6,0)</f>
        <v>JOSE PINTO (STIHL)</v>
      </c>
      <c r="C121" t="str">
        <f>+VLOOKUP(TEXT(Tabla1[[#This Row],[Socio comercial]],"00000000"),'[1]Clientes PT'!$A:$E,4,0)</f>
        <v>PT/68</v>
      </c>
      <c r="D121" t="str">
        <f>+VLOOKUP(TEXT(Tabla1[[#This Row],[Socio comercial]],"00000000"),'[1]Clientes PT'!$A:$E,5,0)</f>
        <v>Coimbra</v>
      </c>
      <c r="E121" s="1">
        <v>46680190</v>
      </c>
      <c r="F121" s="1" t="s">
        <v>257</v>
      </c>
      <c r="G121" s="1">
        <v>209107705</v>
      </c>
      <c r="H121" s="1">
        <v>240170</v>
      </c>
      <c r="I121" s="2">
        <v>6190.28</v>
      </c>
      <c r="J121" s="1" t="s">
        <v>40</v>
      </c>
      <c r="K121" s="2">
        <v>129000</v>
      </c>
      <c r="L121" s="1" t="s">
        <v>40</v>
      </c>
      <c r="M121" s="1" t="s">
        <v>41</v>
      </c>
      <c r="N121" s="2">
        <v>84959.51</v>
      </c>
      <c r="O121" s="2">
        <v>91039.15</v>
      </c>
      <c r="P121" s="1" t="s">
        <v>39</v>
      </c>
      <c r="Q121" s="2">
        <v>175998.66</v>
      </c>
      <c r="R121" s="3">
        <v>136.4</v>
      </c>
      <c r="S121" s="1" t="s">
        <v>272</v>
      </c>
      <c r="T121" s="1">
        <v>2</v>
      </c>
      <c r="U121" s="1"/>
      <c r="V121" s="1" t="b">
        <v>1</v>
      </c>
      <c r="W121" s="1" t="b">
        <v>0</v>
      </c>
      <c r="X121" s="1" t="b">
        <v>0</v>
      </c>
      <c r="Y121" s="1" t="b">
        <v>1</v>
      </c>
      <c r="Z121" s="1" t="b">
        <v>0</v>
      </c>
      <c r="AA121" s="1"/>
      <c r="AB121" s="2">
        <v>44429.52</v>
      </c>
      <c r="AC121" s="2">
        <v>21217.58</v>
      </c>
      <c r="AD121" s="2">
        <v>2864.81</v>
      </c>
      <c r="AE121" s="2">
        <v>16447.599999999999</v>
      </c>
      <c r="AF121" s="1">
        <v>1</v>
      </c>
      <c r="AG121" s="1"/>
      <c r="AH121" s="1" t="s">
        <v>50</v>
      </c>
      <c r="AI121" s="1">
        <v>1</v>
      </c>
      <c r="AJ121" s="1"/>
      <c r="AK121" s="2">
        <v>0</v>
      </c>
      <c r="AL121" s="2">
        <v>0</v>
      </c>
    </row>
    <row r="122" spans="1:38" x14ac:dyDescent="0.2">
      <c r="A122" t="str">
        <f>+VLOOKUP(TEXT(Tabla1[[#This Row],[Socio comercial]],"00000000"),'[1]Clientes PT'!$A:$G,7,0)</f>
        <v>Zona 1</v>
      </c>
      <c r="B122" t="str">
        <f>+VLOOKUP(TEXT(Tabla1[[#This Row],[Socio comercial]],"00000000"),'[1]Clientes PT'!$A:$G,6,0)</f>
        <v>JOSE PINTO (STIHL)</v>
      </c>
      <c r="C122" t="str">
        <f>+VLOOKUP(TEXT(Tabla1[[#This Row],[Socio comercial]],"00000000"),'[1]Clientes PT'!$A:$E,4,0)</f>
        <v>PT/68</v>
      </c>
      <c r="D122" t="str">
        <f>+VLOOKUP(TEXT(Tabla1[[#This Row],[Socio comercial]],"00000000"),'[1]Clientes PT'!$A:$E,5,0)</f>
        <v>Coimbra</v>
      </c>
      <c r="E122" s="1">
        <v>46680190</v>
      </c>
      <c r="F122" s="1" t="s">
        <v>257</v>
      </c>
      <c r="G122" s="1">
        <v>209201235</v>
      </c>
      <c r="H122" s="1" t="s">
        <v>273</v>
      </c>
      <c r="I122" s="2">
        <v>2535.59</v>
      </c>
      <c r="J122" s="1" t="s">
        <v>40</v>
      </c>
      <c r="K122" s="2">
        <v>129000</v>
      </c>
      <c r="L122" s="1" t="s">
        <v>40</v>
      </c>
      <c r="M122" s="1" t="s">
        <v>41</v>
      </c>
      <c r="N122" s="2">
        <v>84959.51</v>
      </c>
      <c r="O122" s="2">
        <v>91039.15</v>
      </c>
      <c r="P122" s="1" t="s">
        <v>39</v>
      </c>
      <c r="Q122" s="2">
        <v>175998.66</v>
      </c>
      <c r="R122" s="3">
        <v>136.4</v>
      </c>
      <c r="S122" s="1" t="s">
        <v>274</v>
      </c>
      <c r="T122" s="1">
        <v>2</v>
      </c>
      <c r="U122" s="1"/>
      <c r="V122" s="1" t="b">
        <v>1</v>
      </c>
      <c r="W122" s="1" t="b">
        <v>0</v>
      </c>
      <c r="X122" s="1" t="b">
        <v>0</v>
      </c>
      <c r="Y122" s="1" t="b">
        <v>1</v>
      </c>
      <c r="Z122" s="1" t="b">
        <v>0</v>
      </c>
      <c r="AA122" s="1"/>
      <c r="AB122" s="2">
        <v>44429.52</v>
      </c>
      <c r="AC122" s="2">
        <v>21217.58</v>
      </c>
      <c r="AD122" s="2">
        <v>2864.81</v>
      </c>
      <c r="AE122" s="2">
        <v>16447.599999999999</v>
      </c>
      <c r="AF122" s="1">
        <v>1</v>
      </c>
      <c r="AG122" s="1"/>
      <c r="AH122" s="1"/>
      <c r="AI122" s="1">
        <v>1</v>
      </c>
      <c r="AJ122" s="1"/>
      <c r="AK122" s="2">
        <v>0</v>
      </c>
      <c r="AL122" s="2">
        <v>0</v>
      </c>
    </row>
    <row r="123" spans="1:38" x14ac:dyDescent="0.2">
      <c r="A123" t="str">
        <f>+VLOOKUP(TEXT(Tabla1[[#This Row],[Socio comercial]],"00000000"),'[1]Clientes PT'!$A:$G,7,0)</f>
        <v>Zona 1</v>
      </c>
      <c r="B123" t="str">
        <f>+VLOOKUP(TEXT(Tabla1[[#This Row],[Socio comercial]],"00000000"),'[1]Clientes PT'!$A:$G,6,0)</f>
        <v>JOSE PINTO (STIHL)</v>
      </c>
      <c r="C123" t="str">
        <f>+VLOOKUP(TEXT(Tabla1[[#This Row],[Socio comercial]],"00000000"),'[1]Clientes PT'!$A:$E,4,0)</f>
        <v>PT/68</v>
      </c>
      <c r="D123" t="str">
        <f>+VLOOKUP(TEXT(Tabla1[[#This Row],[Socio comercial]],"00000000"),'[1]Clientes PT'!$A:$E,5,0)</f>
        <v>Coimbra</v>
      </c>
      <c r="E123" s="1">
        <v>46680190</v>
      </c>
      <c r="F123" s="1" t="s">
        <v>257</v>
      </c>
      <c r="G123" s="1">
        <v>207274813</v>
      </c>
      <c r="H123" s="1">
        <v>230206</v>
      </c>
      <c r="I123" s="2">
        <v>342.74</v>
      </c>
      <c r="J123" s="1" t="s">
        <v>40</v>
      </c>
      <c r="K123" s="2">
        <v>129000</v>
      </c>
      <c r="L123" s="1" t="s">
        <v>40</v>
      </c>
      <c r="M123" s="1" t="s">
        <v>41</v>
      </c>
      <c r="N123" s="2">
        <v>84959.51</v>
      </c>
      <c r="O123" s="2">
        <v>91039.15</v>
      </c>
      <c r="P123" s="1" t="s">
        <v>39</v>
      </c>
      <c r="Q123" s="2">
        <v>175998.66</v>
      </c>
      <c r="R123" s="3">
        <v>136.4</v>
      </c>
      <c r="S123" s="1" t="s">
        <v>275</v>
      </c>
      <c r="T123" s="1">
        <v>2</v>
      </c>
      <c r="U123" s="1"/>
      <c r="V123" s="1" t="b">
        <v>1</v>
      </c>
      <c r="W123" s="1" t="b">
        <v>0</v>
      </c>
      <c r="X123" s="1" t="b">
        <v>0</v>
      </c>
      <c r="Y123" s="1" t="b">
        <v>1</v>
      </c>
      <c r="Z123" s="1" t="b">
        <v>0</v>
      </c>
      <c r="AA123" s="1"/>
      <c r="AB123" s="2">
        <v>44429.52</v>
      </c>
      <c r="AC123" s="2">
        <v>21217.58</v>
      </c>
      <c r="AD123" s="2">
        <v>2864.81</v>
      </c>
      <c r="AE123" s="2">
        <v>16447.599999999999</v>
      </c>
      <c r="AF123" s="1">
        <v>1</v>
      </c>
      <c r="AG123" s="1"/>
      <c r="AH123" s="1" t="s">
        <v>50</v>
      </c>
      <c r="AI123" s="1">
        <v>1</v>
      </c>
      <c r="AJ123" s="1"/>
      <c r="AK123" s="2">
        <v>0</v>
      </c>
      <c r="AL123" s="2">
        <v>0</v>
      </c>
    </row>
    <row r="124" spans="1:38" x14ac:dyDescent="0.2">
      <c r="A124" t="str">
        <f>+VLOOKUP(TEXT(Tabla1[[#This Row],[Socio comercial]],"00000000"),'[1]Clientes PT'!$A:$G,7,0)</f>
        <v>Zona 1</v>
      </c>
      <c r="B124" t="str">
        <f>+VLOOKUP(TEXT(Tabla1[[#This Row],[Socio comercial]],"00000000"),'[1]Clientes PT'!$A:$G,6,0)</f>
        <v>JOSE PINTO (STIHL)</v>
      </c>
      <c r="C124" t="str">
        <f>+VLOOKUP(TEXT(Tabla1[[#This Row],[Socio comercial]],"00000000"),'[1]Clientes PT'!$A:$E,4,0)</f>
        <v>PT/68</v>
      </c>
      <c r="D124" t="str">
        <f>+VLOOKUP(TEXT(Tabla1[[#This Row],[Socio comercial]],"00000000"),'[1]Clientes PT'!$A:$E,5,0)</f>
        <v>Coimbra</v>
      </c>
      <c r="E124" s="1">
        <v>46680190</v>
      </c>
      <c r="F124" s="1" t="s">
        <v>257</v>
      </c>
      <c r="G124" s="1">
        <v>207495766</v>
      </c>
      <c r="H124" s="1">
        <v>240010</v>
      </c>
      <c r="I124" s="2">
        <v>725.97</v>
      </c>
      <c r="J124" s="1" t="s">
        <v>40</v>
      </c>
      <c r="K124" s="2">
        <v>129000</v>
      </c>
      <c r="L124" s="1" t="s">
        <v>40</v>
      </c>
      <c r="M124" s="1" t="s">
        <v>41</v>
      </c>
      <c r="N124" s="2">
        <v>84959.51</v>
      </c>
      <c r="O124" s="2">
        <v>91039.15</v>
      </c>
      <c r="P124" s="1" t="s">
        <v>39</v>
      </c>
      <c r="Q124" s="2">
        <v>175998.66</v>
      </c>
      <c r="R124" s="3">
        <v>136.4</v>
      </c>
      <c r="S124" s="1" t="s">
        <v>276</v>
      </c>
      <c r="T124" s="1">
        <v>2</v>
      </c>
      <c r="U124" s="1"/>
      <c r="V124" s="1" t="b">
        <v>1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44429.52</v>
      </c>
      <c r="AC124" s="2">
        <v>21217.58</v>
      </c>
      <c r="AD124" s="2">
        <v>2864.81</v>
      </c>
      <c r="AE124" s="2">
        <v>16447.599999999999</v>
      </c>
      <c r="AF124" s="1">
        <v>1</v>
      </c>
      <c r="AG124" s="1"/>
      <c r="AH124" s="1" t="s">
        <v>50</v>
      </c>
      <c r="AI124" s="1">
        <v>1</v>
      </c>
      <c r="AJ124" s="1"/>
      <c r="AK124" s="2">
        <v>0</v>
      </c>
      <c r="AL124" s="2">
        <v>0</v>
      </c>
    </row>
    <row r="125" spans="1:38" x14ac:dyDescent="0.2">
      <c r="A125" t="str">
        <f>+VLOOKUP(TEXT(Tabla1[[#This Row],[Socio comercial]],"00000000"),'[1]Clientes PT'!$A:$G,7,0)</f>
        <v>Zona 1</v>
      </c>
      <c r="B125" t="str">
        <f>+VLOOKUP(TEXT(Tabla1[[#This Row],[Socio comercial]],"00000000"),'[1]Clientes PT'!$A:$G,6,0)</f>
        <v>JOSE PINTO (STIHL)</v>
      </c>
      <c r="C125" t="str">
        <f>+VLOOKUP(TEXT(Tabla1[[#This Row],[Socio comercial]],"00000000"),'[1]Clientes PT'!$A:$E,4,0)</f>
        <v>PT/68</v>
      </c>
      <c r="D125" t="str">
        <f>+VLOOKUP(TEXT(Tabla1[[#This Row],[Socio comercial]],"00000000"),'[1]Clientes PT'!$A:$E,5,0)</f>
        <v>Coimbra</v>
      </c>
      <c r="E125" s="1">
        <v>46680190</v>
      </c>
      <c r="F125" s="1" t="s">
        <v>257</v>
      </c>
      <c r="G125" s="1">
        <v>209202741</v>
      </c>
      <c r="H125" s="1">
        <v>240183</v>
      </c>
      <c r="I125" s="2">
        <v>47.9</v>
      </c>
      <c r="J125" s="1" t="s">
        <v>40</v>
      </c>
      <c r="K125" s="2">
        <v>129000</v>
      </c>
      <c r="L125" s="1" t="s">
        <v>40</v>
      </c>
      <c r="M125" s="1" t="s">
        <v>41</v>
      </c>
      <c r="N125" s="2">
        <v>84959.51</v>
      </c>
      <c r="O125" s="2">
        <v>91039.15</v>
      </c>
      <c r="P125" s="1" t="s">
        <v>39</v>
      </c>
      <c r="Q125" s="2">
        <v>175998.66</v>
      </c>
      <c r="R125" s="3">
        <v>136.4</v>
      </c>
      <c r="S125" s="1" t="s">
        <v>277</v>
      </c>
      <c r="T125" s="1">
        <v>2</v>
      </c>
      <c r="U125" s="1"/>
      <c r="V125" s="1" t="b">
        <v>1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44429.52</v>
      </c>
      <c r="AC125" s="2">
        <v>21217.58</v>
      </c>
      <c r="AD125" s="2">
        <v>2864.81</v>
      </c>
      <c r="AE125" s="2">
        <v>16447.599999999999</v>
      </c>
      <c r="AF125" s="1">
        <v>1</v>
      </c>
      <c r="AG125" s="1"/>
      <c r="AH125" s="1" t="s">
        <v>55</v>
      </c>
      <c r="AI125" s="1">
        <v>1</v>
      </c>
      <c r="AJ125" s="1"/>
      <c r="AK125" s="2">
        <v>0</v>
      </c>
      <c r="AL125" s="2">
        <v>0</v>
      </c>
    </row>
    <row r="126" spans="1:38" x14ac:dyDescent="0.2">
      <c r="A126" t="str">
        <f>+VLOOKUP(TEXT(Tabla1[[#This Row],[Socio comercial]],"00000000"),'[1]Clientes PT'!$A:$G,7,0)</f>
        <v>Zona 1</v>
      </c>
      <c r="B126" t="str">
        <f>+VLOOKUP(TEXT(Tabla1[[#This Row],[Socio comercial]],"00000000"),'[1]Clientes PT'!$A:$G,6,0)</f>
        <v>JOSE PINTO (STIHL)</v>
      </c>
      <c r="C126" t="str">
        <f>+VLOOKUP(TEXT(Tabla1[[#This Row],[Socio comercial]],"00000000"),'[1]Clientes PT'!$A:$E,4,0)</f>
        <v>PT/68</v>
      </c>
      <c r="D126" t="str">
        <f>+VLOOKUP(TEXT(Tabla1[[#This Row],[Socio comercial]],"00000000"),'[1]Clientes PT'!$A:$E,5,0)</f>
        <v>Coimbra</v>
      </c>
      <c r="E126" s="1">
        <v>46680190</v>
      </c>
      <c r="F126" s="1" t="s">
        <v>257</v>
      </c>
      <c r="G126" s="1">
        <v>209202883</v>
      </c>
      <c r="H126" s="1">
        <v>2403787</v>
      </c>
      <c r="I126" s="2">
        <v>5545.07</v>
      </c>
      <c r="J126" s="1" t="s">
        <v>40</v>
      </c>
      <c r="K126" s="2">
        <v>129000</v>
      </c>
      <c r="L126" s="1" t="s">
        <v>40</v>
      </c>
      <c r="M126" s="1" t="s">
        <v>41</v>
      </c>
      <c r="N126" s="2">
        <v>84959.51</v>
      </c>
      <c r="O126" s="2">
        <v>91039.15</v>
      </c>
      <c r="P126" s="1" t="s">
        <v>39</v>
      </c>
      <c r="Q126" s="2">
        <v>175998.66</v>
      </c>
      <c r="R126" s="3">
        <v>136.4</v>
      </c>
      <c r="S126" s="1" t="s">
        <v>278</v>
      </c>
      <c r="T126" s="1">
        <v>2</v>
      </c>
      <c r="U126" s="1"/>
      <c r="V126" s="1" t="b">
        <v>1</v>
      </c>
      <c r="W126" s="1" t="b">
        <v>0</v>
      </c>
      <c r="X126" s="1" t="b">
        <v>0</v>
      </c>
      <c r="Y126" s="1" t="b">
        <v>1</v>
      </c>
      <c r="Z126" s="1" t="b">
        <v>0</v>
      </c>
      <c r="AA126" s="1"/>
      <c r="AB126" s="2">
        <v>44429.52</v>
      </c>
      <c r="AC126" s="2">
        <v>21217.58</v>
      </c>
      <c r="AD126" s="2">
        <v>2864.81</v>
      </c>
      <c r="AE126" s="2">
        <v>16447.599999999999</v>
      </c>
      <c r="AF126" s="1">
        <v>1</v>
      </c>
      <c r="AG126" s="1"/>
      <c r="AH126" s="1" t="s">
        <v>50</v>
      </c>
      <c r="AI126" s="1">
        <v>1</v>
      </c>
      <c r="AJ126" s="1"/>
      <c r="AK126" s="2">
        <v>0</v>
      </c>
      <c r="AL126" s="2">
        <v>0</v>
      </c>
    </row>
    <row r="127" spans="1:38" x14ac:dyDescent="0.2">
      <c r="A127" t="str">
        <f>+VLOOKUP(TEXT(Tabla1[[#This Row],[Socio comercial]],"00000000"),'[1]Clientes PT'!$A:$G,7,0)</f>
        <v>Zona 1</v>
      </c>
      <c r="B127" t="str">
        <f>+VLOOKUP(TEXT(Tabla1[[#This Row],[Socio comercial]],"00000000"),'[1]Clientes PT'!$A:$G,6,0)</f>
        <v>JOSE PINTO (STIHL)</v>
      </c>
      <c r="C127" t="str">
        <f>+VLOOKUP(TEXT(Tabla1[[#This Row],[Socio comercial]],"00000000"),'[1]Clientes PT'!$A:$E,4,0)</f>
        <v>PT/68</v>
      </c>
      <c r="D127" t="str">
        <f>+VLOOKUP(TEXT(Tabla1[[#This Row],[Socio comercial]],"00000000"),'[1]Clientes PT'!$A:$E,5,0)</f>
        <v>Coimbra</v>
      </c>
      <c r="E127" s="1">
        <v>46680190</v>
      </c>
      <c r="F127" s="1" t="s">
        <v>257</v>
      </c>
      <c r="G127" s="1">
        <v>209205132</v>
      </c>
      <c r="H127" s="1">
        <v>240177</v>
      </c>
      <c r="I127" s="2">
        <v>354.73</v>
      </c>
      <c r="J127" s="1" t="s">
        <v>40</v>
      </c>
      <c r="K127" s="2">
        <v>129000</v>
      </c>
      <c r="L127" s="1" t="s">
        <v>40</v>
      </c>
      <c r="M127" s="1" t="s">
        <v>41</v>
      </c>
      <c r="N127" s="2">
        <v>84959.51</v>
      </c>
      <c r="O127" s="2">
        <v>91039.15</v>
      </c>
      <c r="P127" s="1" t="s">
        <v>39</v>
      </c>
      <c r="Q127" s="2">
        <v>175998.66</v>
      </c>
      <c r="R127" s="3">
        <v>136.4</v>
      </c>
      <c r="S127" s="1" t="s">
        <v>279</v>
      </c>
      <c r="T127" s="1">
        <v>2</v>
      </c>
      <c r="U127" s="1"/>
      <c r="V127" s="1" t="b">
        <v>1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44429.52</v>
      </c>
      <c r="AC127" s="2">
        <v>21217.58</v>
      </c>
      <c r="AD127" s="2">
        <v>2864.81</v>
      </c>
      <c r="AE127" s="2">
        <v>16447.599999999999</v>
      </c>
      <c r="AF127" s="1">
        <v>1</v>
      </c>
      <c r="AG127" s="1"/>
      <c r="AH127" s="1" t="s">
        <v>55</v>
      </c>
      <c r="AI127" s="1">
        <v>1</v>
      </c>
      <c r="AJ127" s="1"/>
      <c r="AK127" s="2">
        <v>0</v>
      </c>
      <c r="AL127" s="2">
        <v>0</v>
      </c>
    </row>
    <row r="128" spans="1:38" x14ac:dyDescent="0.2">
      <c r="A128" t="str">
        <f>+VLOOKUP(TEXT(Tabla1[[#This Row],[Socio comercial]],"00000000"),'[1]Clientes PT'!$A:$G,7,0)</f>
        <v>Zona 1</v>
      </c>
      <c r="B128" t="str">
        <f>+VLOOKUP(TEXT(Tabla1[[#This Row],[Socio comercial]],"00000000"),'[1]Clientes PT'!$A:$G,6,0)</f>
        <v>JOSE PINTO (STIHL)</v>
      </c>
      <c r="C128" t="str">
        <f>+VLOOKUP(TEXT(Tabla1[[#This Row],[Socio comercial]],"00000000"),'[1]Clientes PT'!$A:$E,4,0)</f>
        <v>PT/68</v>
      </c>
      <c r="D128" t="str">
        <f>+VLOOKUP(TEXT(Tabla1[[#This Row],[Socio comercial]],"00000000"),'[1]Clientes PT'!$A:$E,5,0)</f>
        <v>Coimbra</v>
      </c>
      <c r="E128" s="1">
        <v>46680190</v>
      </c>
      <c r="F128" s="1" t="s">
        <v>257</v>
      </c>
      <c r="G128" s="1">
        <v>209223114</v>
      </c>
      <c r="H128" s="1">
        <v>240189</v>
      </c>
      <c r="I128" s="2">
        <v>24136.22</v>
      </c>
      <c r="J128" s="1" t="s">
        <v>40</v>
      </c>
      <c r="K128" s="2">
        <v>129000</v>
      </c>
      <c r="L128" s="1" t="s">
        <v>40</v>
      </c>
      <c r="M128" s="1" t="s">
        <v>41</v>
      </c>
      <c r="N128" s="2">
        <v>84959.51</v>
      </c>
      <c r="O128" s="2">
        <v>91039.15</v>
      </c>
      <c r="P128" s="1" t="s">
        <v>39</v>
      </c>
      <c r="Q128" s="2">
        <v>175998.66</v>
      </c>
      <c r="R128" s="3">
        <v>136.4</v>
      </c>
      <c r="S128" s="1" t="s">
        <v>280</v>
      </c>
      <c r="T128" s="1">
        <v>2</v>
      </c>
      <c r="U128" s="1"/>
      <c r="V128" s="1" t="b">
        <v>1</v>
      </c>
      <c r="W128" s="1" t="b">
        <v>0</v>
      </c>
      <c r="X128" s="1" t="b">
        <v>0</v>
      </c>
      <c r="Y128" s="1" t="b">
        <v>1</v>
      </c>
      <c r="Z128" s="1" t="b">
        <v>0</v>
      </c>
      <c r="AA128" s="1"/>
      <c r="AB128" s="2">
        <v>44429.52</v>
      </c>
      <c r="AC128" s="2">
        <v>21217.58</v>
      </c>
      <c r="AD128" s="2">
        <v>2864.81</v>
      </c>
      <c r="AE128" s="2">
        <v>16447.599999999999</v>
      </c>
      <c r="AF128" s="1">
        <v>1</v>
      </c>
      <c r="AG128" s="1"/>
      <c r="AH128" s="1" t="s">
        <v>50</v>
      </c>
      <c r="AI128" s="1">
        <v>1</v>
      </c>
      <c r="AJ128" s="1"/>
      <c r="AK128" s="2">
        <v>0</v>
      </c>
      <c r="AL128" s="2">
        <v>0</v>
      </c>
    </row>
    <row r="129" spans="1:38" x14ac:dyDescent="0.2">
      <c r="A129" t="str">
        <f>+VLOOKUP(TEXT(Tabla1[[#This Row],[Socio comercial]],"00000000"),'[1]Clientes PT'!$A:$G,7,0)</f>
        <v>Zona 1</v>
      </c>
      <c r="B129" t="str">
        <f>+VLOOKUP(TEXT(Tabla1[[#This Row],[Socio comercial]],"00000000"),'[1]Clientes PT'!$A:$G,6,0)</f>
        <v>JOSE PINTO (STIHL)</v>
      </c>
      <c r="C129" t="str">
        <f>+VLOOKUP(TEXT(Tabla1[[#This Row],[Socio comercial]],"00000000"),'[1]Clientes PT'!$A:$E,4,0)</f>
        <v>PT/68</v>
      </c>
      <c r="D129" t="str">
        <f>+VLOOKUP(TEXT(Tabla1[[#This Row],[Socio comercial]],"00000000"),'[1]Clientes PT'!$A:$E,5,0)</f>
        <v>Coimbra</v>
      </c>
      <c r="E129" s="1">
        <v>46680190</v>
      </c>
      <c r="F129" s="1" t="s">
        <v>257</v>
      </c>
      <c r="G129" s="1">
        <v>209220685</v>
      </c>
      <c r="H129" s="1">
        <v>240190</v>
      </c>
      <c r="I129" s="2">
        <v>38.94</v>
      </c>
      <c r="J129" s="1" t="s">
        <v>40</v>
      </c>
      <c r="K129" s="2">
        <v>129000</v>
      </c>
      <c r="L129" s="1" t="s">
        <v>40</v>
      </c>
      <c r="M129" s="1" t="s">
        <v>41</v>
      </c>
      <c r="N129" s="2">
        <v>84959.51</v>
      </c>
      <c r="O129" s="2">
        <v>91039.15</v>
      </c>
      <c r="P129" s="1" t="s">
        <v>39</v>
      </c>
      <c r="Q129" s="2">
        <v>175998.66</v>
      </c>
      <c r="R129" s="3">
        <v>136.4</v>
      </c>
      <c r="S129" s="1" t="s">
        <v>281</v>
      </c>
      <c r="T129" s="1">
        <v>2</v>
      </c>
      <c r="U129" s="1"/>
      <c r="V129" s="1" t="b">
        <v>1</v>
      </c>
      <c r="W129" s="1" t="b">
        <v>0</v>
      </c>
      <c r="X129" s="1" t="b">
        <v>0</v>
      </c>
      <c r="Y129" s="1" t="b">
        <v>1</v>
      </c>
      <c r="Z129" s="1" t="b">
        <v>0</v>
      </c>
      <c r="AA129" s="1"/>
      <c r="AB129" s="2">
        <v>44429.52</v>
      </c>
      <c r="AC129" s="2">
        <v>21217.58</v>
      </c>
      <c r="AD129" s="2">
        <v>2864.81</v>
      </c>
      <c r="AE129" s="2">
        <v>16447.599999999999</v>
      </c>
      <c r="AF129" s="1">
        <v>1</v>
      </c>
      <c r="AG129" s="1"/>
      <c r="AH129" s="1" t="s">
        <v>50</v>
      </c>
      <c r="AI129" s="1">
        <v>1</v>
      </c>
      <c r="AJ129" s="1"/>
      <c r="AK129" s="2">
        <v>0</v>
      </c>
      <c r="AL129" s="2">
        <v>0</v>
      </c>
    </row>
    <row r="130" spans="1:38" x14ac:dyDescent="0.2">
      <c r="A130" t="str">
        <f>+VLOOKUP(TEXT(Tabla1[[#This Row],[Socio comercial]],"00000000"),'[1]Clientes PT'!$A:$G,7,0)</f>
        <v>Zona 1</v>
      </c>
      <c r="B130" t="str">
        <f>+VLOOKUP(TEXT(Tabla1[[#This Row],[Socio comercial]],"00000000"),'[1]Clientes PT'!$A:$G,6,0)</f>
        <v>JOSE PINTO (STIHL)</v>
      </c>
      <c r="C130" t="str">
        <f>+VLOOKUP(TEXT(Tabla1[[#This Row],[Socio comercial]],"00000000"),'[1]Clientes PT'!$A:$E,4,0)</f>
        <v>PT/68</v>
      </c>
      <c r="D130" t="str">
        <f>+VLOOKUP(TEXT(Tabla1[[#This Row],[Socio comercial]],"00000000"),'[1]Clientes PT'!$A:$E,5,0)</f>
        <v>Coimbra</v>
      </c>
      <c r="E130" s="1">
        <v>46680190</v>
      </c>
      <c r="F130" s="1" t="s">
        <v>257</v>
      </c>
      <c r="G130" s="1">
        <v>209235330</v>
      </c>
      <c r="H130" s="1" t="s">
        <v>282</v>
      </c>
      <c r="I130" s="2">
        <v>1607.66</v>
      </c>
      <c r="J130" s="1" t="s">
        <v>40</v>
      </c>
      <c r="K130" s="2">
        <v>129000</v>
      </c>
      <c r="L130" s="1" t="s">
        <v>40</v>
      </c>
      <c r="M130" s="1" t="s">
        <v>41</v>
      </c>
      <c r="N130" s="2">
        <v>84959.51</v>
      </c>
      <c r="O130" s="2">
        <v>91039.15</v>
      </c>
      <c r="P130" s="1" t="s">
        <v>39</v>
      </c>
      <c r="Q130" s="2">
        <v>175998.66</v>
      </c>
      <c r="R130" s="3">
        <v>136.4</v>
      </c>
      <c r="S130" s="1" t="s">
        <v>283</v>
      </c>
      <c r="T130" s="1">
        <v>2</v>
      </c>
      <c r="U130" s="1"/>
      <c r="V130" s="1" t="b">
        <v>1</v>
      </c>
      <c r="W130" s="1" t="b">
        <v>0</v>
      </c>
      <c r="X130" s="1" t="b">
        <v>0</v>
      </c>
      <c r="Y130" s="1" t="b">
        <v>1</v>
      </c>
      <c r="Z130" s="1" t="b">
        <v>0</v>
      </c>
      <c r="AA130" s="1"/>
      <c r="AB130" s="2">
        <v>44429.52</v>
      </c>
      <c r="AC130" s="2">
        <v>21217.58</v>
      </c>
      <c r="AD130" s="2">
        <v>2864.81</v>
      </c>
      <c r="AE130" s="2">
        <v>16447.599999999999</v>
      </c>
      <c r="AF130" s="1">
        <v>1</v>
      </c>
      <c r="AG130" s="1"/>
      <c r="AH130" s="1"/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+VLOOKUP(TEXT(Tabla1[[#This Row],[Socio comercial]],"00000000"),'[1]Clientes PT'!$A:$G,7,0)</f>
        <v>Zona 1</v>
      </c>
      <c r="B131" t="str">
        <f>+VLOOKUP(TEXT(Tabla1[[#This Row],[Socio comercial]],"00000000"),'[1]Clientes PT'!$A:$G,6,0)</f>
        <v>JOSE PINTO (STIHL)</v>
      </c>
      <c r="C131" t="str">
        <f>+VLOOKUP(TEXT(Tabla1[[#This Row],[Socio comercial]],"00000000"),'[1]Clientes PT'!$A:$E,4,0)</f>
        <v>PT/68</v>
      </c>
      <c r="D131" t="str">
        <f>+VLOOKUP(TEXT(Tabla1[[#This Row],[Socio comercial]],"00000000"),'[1]Clientes PT'!$A:$E,5,0)</f>
        <v>Coimbra</v>
      </c>
      <c r="E131" s="1">
        <v>46680190</v>
      </c>
      <c r="F131" s="1" t="s">
        <v>257</v>
      </c>
      <c r="G131" s="1">
        <v>209290325</v>
      </c>
      <c r="H131" s="1" t="s">
        <v>284</v>
      </c>
      <c r="I131" s="2">
        <v>11175.97</v>
      </c>
      <c r="J131" s="1" t="s">
        <v>40</v>
      </c>
      <c r="K131" s="2">
        <v>129000</v>
      </c>
      <c r="L131" s="1" t="s">
        <v>40</v>
      </c>
      <c r="M131" s="1" t="s">
        <v>41</v>
      </c>
      <c r="N131" s="2">
        <v>84959.51</v>
      </c>
      <c r="O131" s="2">
        <v>91039.15</v>
      </c>
      <c r="P131" s="1" t="s">
        <v>39</v>
      </c>
      <c r="Q131" s="2">
        <v>175998.66</v>
      </c>
      <c r="R131" s="3">
        <v>136.4</v>
      </c>
      <c r="S131" s="1" t="s">
        <v>285</v>
      </c>
      <c r="T131" s="1">
        <v>2</v>
      </c>
      <c r="U131" s="1"/>
      <c r="V131" s="1" t="b">
        <v>1</v>
      </c>
      <c r="W131" s="1" t="b">
        <v>0</v>
      </c>
      <c r="X131" s="1" t="b">
        <v>0</v>
      </c>
      <c r="Y131" s="1" t="b">
        <v>1</v>
      </c>
      <c r="Z131" s="1" t="b">
        <v>0</v>
      </c>
      <c r="AA131" s="1"/>
      <c r="AB131" s="2">
        <v>44429.52</v>
      </c>
      <c r="AC131" s="2">
        <v>21217.58</v>
      </c>
      <c r="AD131" s="2">
        <v>2864.81</v>
      </c>
      <c r="AE131" s="2">
        <v>16447.599999999999</v>
      </c>
      <c r="AF131" s="1">
        <v>1</v>
      </c>
      <c r="AG131" s="1"/>
      <c r="AH131" s="1"/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+VLOOKUP(TEXT(Tabla1[[#This Row],[Socio comercial]],"00000000"),'[1]Clientes PT'!$A:$G,7,0)</f>
        <v>Zona 1</v>
      </c>
      <c r="B132" t="str">
        <f>+VLOOKUP(TEXT(Tabla1[[#This Row],[Socio comercial]],"00000000"),'[1]Clientes PT'!$A:$G,6,0)</f>
        <v>JOSE PINTO (STIHL)</v>
      </c>
      <c r="C132" t="str">
        <f>+VLOOKUP(TEXT(Tabla1[[#This Row],[Socio comercial]],"00000000"),'[1]Clientes PT'!$A:$E,4,0)</f>
        <v>PT/68</v>
      </c>
      <c r="D132" t="str">
        <f>+VLOOKUP(TEXT(Tabla1[[#This Row],[Socio comercial]],"00000000"),'[1]Clientes PT'!$A:$E,5,0)</f>
        <v>Coimbra</v>
      </c>
      <c r="E132" s="1">
        <v>46680200</v>
      </c>
      <c r="F132" s="1" t="s">
        <v>286</v>
      </c>
      <c r="G132" s="1">
        <v>209314896</v>
      </c>
      <c r="H132" s="1" t="s">
        <v>287</v>
      </c>
      <c r="I132" s="2">
        <v>1006.02</v>
      </c>
      <c r="J132" s="1" t="s">
        <v>40</v>
      </c>
      <c r="K132" s="2">
        <v>28000</v>
      </c>
      <c r="L132" s="1" t="s">
        <v>40</v>
      </c>
      <c r="M132" s="1" t="s">
        <v>41</v>
      </c>
      <c r="N132" s="2">
        <v>9059.3700000000008</v>
      </c>
      <c r="O132" s="2">
        <v>33173.58</v>
      </c>
      <c r="P132" s="1" t="s">
        <v>39</v>
      </c>
      <c r="Q132" s="2">
        <v>12877.35</v>
      </c>
      <c r="R132" s="3">
        <v>46</v>
      </c>
      <c r="S132" s="1" t="s">
        <v>288</v>
      </c>
      <c r="T132" s="1">
        <v>2</v>
      </c>
      <c r="U132" s="1"/>
      <c r="V132" s="1" t="b">
        <v>0</v>
      </c>
      <c r="W132" s="1" t="b">
        <v>0</v>
      </c>
      <c r="X132" s="1" t="b">
        <v>0</v>
      </c>
      <c r="Y132" s="1" t="b">
        <v>1</v>
      </c>
      <c r="Z132" s="1" t="b">
        <v>0</v>
      </c>
      <c r="AA132" s="1"/>
      <c r="AB132" s="2">
        <v>5314.63</v>
      </c>
      <c r="AC132" s="2">
        <v>3679.38</v>
      </c>
      <c r="AD132" s="2">
        <v>0</v>
      </c>
      <c r="AE132" s="2">
        <v>65.36</v>
      </c>
      <c r="AF132" s="1">
        <v>1</v>
      </c>
      <c r="AG132" s="1"/>
      <c r="AH132" s="1" t="s">
        <v>55</v>
      </c>
      <c r="AI132" s="1">
        <v>1</v>
      </c>
      <c r="AJ132" s="1"/>
      <c r="AK132" s="2">
        <v>238.74</v>
      </c>
      <c r="AL132" s="2">
        <v>0</v>
      </c>
    </row>
    <row r="133" spans="1:38" x14ac:dyDescent="0.2">
      <c r="A133" t="str">
        <f>+VLOOKUP(TEXT(Tabla1[[#This Row],[Socio comercial]],"00000000"),'[1]Clientes PT'!$A:$G,7,0)</f>
        <v>Zona 1</v>
      </c>
      <c r="B133" t="str">
        <f>+VLOOKUP(TEXT(Tabla1[[#This Row],[Socio comercial]],"00000000"),'[1]Clientes PT'!$A:$G,6,0)</f>
        <v>JOSE PINTO (STIHL)</v>
      </c>
      <c r="C133" t="str">
        <f>+VLOOKUP(TEXT(Tabla1[[#This Row],[Socio comercial]],"00000000"),'[1]Clientes PT'!$A:$E,4,0)</f>
        <v>PT/68</v>
      </c>
      <c r="D133" t="str">
        <f>+VLOOKUP(TEXT(Tabla1[[#This Row],[Socio comercial]],"00000000"),'[1]Clientes PT'!$A:$E,5,0)</f>
        <v>Coimbra</v>
      </c>
      <c r="E133" s="1">
        <v>46680220</v>
      </c>
      <c r="F133" s="1" t="s">
        <v>289</v>
      </c>
      <c r="G133" s="1">
        <v>209313395</v>
      </c>
      <c r="H133" s="1">
        <v>6</v>
      </c>
      <c r="I133" s="2">
        <v>7312</v>
      </c>
      <c r="J133" s="1" t="s">
        <v>40</v>
      </c>
      <c r="K133" s="2">
        <v>20000</v>
      </c>
      <c r="L133" s="1" t="s">
        <v>40</v>
      </c>
      <c r="M133" s="1" t="s">
        <v>41</v>
      </c>
      <c r="N133" s="2">
        <v>9419.81</v>
      </c>
      <c r="O133" s="2">
        <v>8901.5400000000009</v>
      </c>
      <c r="P133" s="1" t="s">
        <v>39</v>
      </c>
      <c r="Q133" s="2">
        <v>15545.69</v>
      </c>
      <c r="R133" s="3">
        <v>77.7</v>
      </c>
      <c r="S133" s="1" t="s">
        <v>290</v>
      </c>
      <c r="T133" s="1">
        <v>2</v>
      </c>
      <c r="U133" s="1" t="s">
        <v>57</v>
      </c>
      <c r="V133" s="1" t="b">
        <v>0</v>
      </c>
      <c r="W133" s="1" t="b">
        <v>0</v>
      </c>
      <c r="X133" s="1" t="b">
        <v>0</v>
      </c>
      <c r="Y133" s="1" t="b">
        <v>1</v>
      </c>
      <c r="Z133" s="1" t="b">
        <v>0</v>
      </c>
      <c r="AA133" s="1" t="s">
        <v>58</v>
      </c>
      <c r="AB133" s="2">
        <v>5855.49</v>
      </c>
      <c r="AC133" s="2">
        <v>1308.8</v>
      </c>
      <c r="AD133" s="2">
        <v>0</v>
      </c>
      <c r="AE133" s="2">
        <v>2255.52</v>
      </c>
      <c r="AF133" s="1">
        <v>1</v>
      </c>
      <c r="AG133" s="1"/>
      <c r="AH133" s="1" t="s">
        <v>55</v>
      </c>
      <c r="AI133" s="1">
        <v>1</v>
      </c>
      <c r="AJ133" s="1"/>
      <c r="AK133" s="2">
        <v>2786.76</v>
      </c>
      <c r="AL133" s="2">
        <v>0</v>
      </c>
    </row>
    <row r="134" spans="1:38" x14ac:dyDescent="0.2">
      <c r="A134" t="str">
        <f>+VLOOKUP(TEXT(Tabla1[[#This Row],[Socio comercial]],"00000000"),'[1]Clientes PT'!$A:$G,7,0)</f>
        <v>Zona 1</v>
      </c>
      <c r="B134" t="str">
        <f>+VLOOKUP(TEXT(Tabla1[[#This Row],[Socio comercial]],"00000000"),'[1]Clientes PT'!$A:$G,6,0)</f>
        <v>JOSE PINTO (STIHL)</v>
      </c>
      <c r="C134" t="str">
        <f>+VLOOKUP(TEXT(Tabla1[[#This Row],[Socio comercial]],"00000000"),'[1]Clientes PT'!$A:$E,4,0)</f>
        <v>PT/69</v>
      </c>
      <c r="D134" t="str">
        <f>+VLOOKUP(TEXT(Tabla1[[#This Row],[Socio comercial]],"00000000"),'[1]Clientes PT'!$A:$E,5,0)</f>
        <v>Castelo Branco</v>
      </c>
      <c r="E134" s="1">
        <v>46690010</v>
      </c>
      <c r="F134" s="1" t="s">
        <v>291</v>
      </c>
      <c r="G134" s="1">
        <v>209300307</v>
      </c>
      <c r="H134" s="1">
        <v>67</v>
      </c>
      <c r="I134" s="2">
        <v>2414.31</v>
      </c>
      <c r="J134" s="1" t="s">
        <v>40</v>
      </c>
      <c r="K134" s="2">
        <v>10000</v>
      </c>
      <c r="L134" s="1" t="s">
        <v>40</v>
      </c>
      <c r="M134" s="1" t="s">
        <v>41</v>
      </c>
      <c r="N134" s="2">
        <v>4752.54</v>
      </c>
      <c r="O134" s="2">
        <v>4011.98</v>
      </c>
      <c r="P134" s="1" t="s">
        <v>39</v>
      </c>
      <c r="Q134" s="2">
        <v>5315.11</v>
      </c>
      <c r="R134" s="3">
        <v>53.2</v>
      </c>
      <c r="S134" s="1" t="s">
        <v>292</v>
      </c>
      <c r="T134" s="1">
        <v>2</v>
      </c>
      <c r="U134" s="1" t="s">
        <v>57</v>
      </c>
      <c r="V134" s="1" t="b">
        <v>0</v>
      </c>
      <c r="W134" s="1" t="b">
        <v>0</v>
      </c>
      <c r="X134" s="1" t="b">
        <v>0</v>
      </c>
      <c r="Y134" s="1" t="b">
        <v>1</v>
      </c>
      <c r="Z134" s="1" t="b">
        <v>0</v>
      </c>
      <c r="AA134" s="1" t="s">
        <v>58</v>
      </c>
      <c r="AB134" s="2">
        <v>4449.8900000000003</v>
      </c>
      <c r="AC134" s="2">
        <v>589.41</v>
      </c>
      <c r="AD134" s="2">
        <v>-286.76</v>
      </c>
      <c r="AE134" s="2">
        <v>0</v>
      </c>
      <c r="AF134" s="1">
        <v>1</v>
      </c>
      <c r="AG134" s="1"/>
      <c r="AH134" s="1" t="s">
        <v>50</v>
      </c>
      <c r="AI134" s="1">
        <v>1</v>
      </c>
      <c r="AJ134" s="1"/>
      <c r="AK134" s="2">
        <v>0</v>
      </c>
      <c r="AL134" s="2">
        <v>0</v>
      </c>
    </row>
    <row r="135" spans="1:38" x14ac:dyDescent="0.2">
      <c r="A135" t="str">
        <f>+VLOOKUP(TEXT(Tabla1[[#This Row],[Socio comercial]],"00000000"),'[1]Clientes PT'!$A:$G,7,0)</f>
        <v>Zona 1</v>
      </c>
      <c r="B135" t="str">
        <f>+VLOOKUP(TEXT(Tabla1[[#This Row],[Socio comercial]],"00000000"),'[1]Clientes PT'!$A:$G,6,0)</f>
        <v>JOSE PINTO (STIHL)</v>
      </c>
      <c r="C135" t="str">
        <f>+VLOOKUP(TEXT(Tabla1[[#This Row],[Socio comercial]],"00000000"),'[1]Clientes PT'!$A:$E,4,0)</f>
        <v>PT/69</v>
      </c>
      <c r="D135" t="str">
        <f>+VLOOKUP(TEXT(Tabla1[[#This Row],[Socio comercial]],"00000000"),'[1]Clientes PT'!$A:$E,5,0)</f>
        <v>Castelo Branco</v>
      </c>
      <c r="E135" s="1">
        <v>46690030</v>
      </c>
      <c r="F135" s="1" t="s">
        <v>293</v>
      </c>
      <c r="G135" s="1">
        <v>209189565</v>
      </c>
      <c r="H135" s="1" t="s">
        <v>294</v>
      </c>
      <c r="I135" s="2">
        <v>1514.19</v>
      </c>
      <c r="J135" s="1" t="s">
        <v>40</v>
      </c>
      <c r="K135" s="2">
        <v>11000</v>
      </c>
      <c r="L135" s="1" t="s">
        <v>40</v>
      </c>
      <c r="M135" s="1" t="s">
        <v>41</v>
      </c>
      <c r="N135" s="2">
        <v>1798.78</v>
      </c>
      <c r="O135" s="2">
        <v>3244.79</v>
      </c>
      <c r="P135" s="1" t="s">
        <v>39</v>
      </c>
      <c r="Q135" s="2">
        <v>3226.82</v>
      </c>
      <c r="R135" s="3">
        <v>29.3</v>
      </c>
      <c r="S135" s="1" t="s">
        <v>295</v>
      </c>
      <c r="T135" s="1">
        <v>2</v>
      </c>
      <c r="U135" s="1" t="s">
        <v>57</v>
      </c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s">
        <v>58</v>
      </c>
      <c r="AB135" s="2">
        <v>679.97</v>
      </c>
      <c r="AC135" s="2">
        <v>590.71</v>
      </c>
      <c r="AD135" s="2">
        <v>0</v>
      </c>
      <c r="AE135" s="2">
        <v>528.1</v>
      </c>
      <c r="AF135" s="1">
        <v>1</v>
      </c>
      <c r="AG135" s="1"/>
      <c r="AH135" s="1" t="s">
        <v>55</v>
      </c>
      <c r="AI135" s="1">
        <v>1</v>
      </c>
      <c r="AJ135" s="1"/>
      <c r="AK135" s="2">
        <v>0</v>
      </c>
      <c r="AL135" s="2">
        <v>0</v>
      </c>
    </row>
    <row r="136" spans="1:38" x14ac:dyDescent="0.2">
      <c r="A136" t="str">
        <f>+VLOOKUP(TEXT(Tabla1[[#This Row],[Socio comercial]],"00000000"),'[1]Clientes PT'!$A:$G,7,0)</f>
        <v>Zona 1</v>
      </c>
      <c r="B136" t="str">
        <f>+VLOOKUP(TEXT(Tabla1[[#This Row],[Socio comercial]],"00000000"),'[1]Clientes PT'!$A:$G,6,0)</f>
        <v>JOSE PINTO (STIHL)</v>
      </c>
      <c r="C136" t="str">
        <f>+VLOOKUP(TEXT(Tabla1[[#This Row],[Socio comercial]],"00000000"),'[1]Clientes PT'!$A:$E,4,0)</f>
        <v>PT/69</v>
      </c>
      <c r="D136" t="str">
        <f>+VLOOKUP(TEXT(Tabla1[[#This Row],[Socio comercial]],"00000000"),'[1]Clientes PT'!$A:$E,5,0)</f>
        <v>Castelo Branco</v>
      </c>
      <c r="E136" s="1">
        <v>46690060</v>
      </c>
      <c r="F136" s="1" t="s">
        <v>296</v>
      </c>
      <c r="G136" s="1">
        <v>209241907</v>
      </c>
      <c r="H136" s="1">
        <v>231122024</v>
      </c>
      <c r="I136" s="2">
        <v>9.5299999999999994</v>
      </c>
      <c r="J136" s="1" t="s">
        <v>40</v>
      </c>
      <c r="K136" s="2">
        <v>68000</v>
      </c>
      <c r="L136" s="1" t="s">
        <v>40</v>
      </c>
      <c r="M136" s="1" t="s">
        <v>41</v>
      </c>
      <c r="N136" s="2">
        <v>56419.66</v>
      </c>
      <c r="O136" s="2">
        <v>17826.53</v>
      </c>
      <c r="P136" s="1" t="s">
        <v>39</v>
      </c>
      <c r="Q136" s="2">
        <v>66356.100000000006</v>
      </c>
      <c r="R136" s="3">
        <v>97.6</v>
      </c>
      <c r="S136" s="1" t="s">
        <v>297</v>
      </c>
      <c r="T136" s="1">
        <v>2</v>
      </c>
      <c r="U136" s="1"/>
      <c r="V136" s="1" t="b">
        <v>0</v>
      </c>
      <c r="W136" s="1" t="b">
        <v>0</v>
      </c>
      <c r="X136" s="1" t="b">
        <v>0</v>
      </c>
      <c r="Y136" s="1" t="b">
        <v>1</v>
      </c>
      <c r="Z136" s="1" t="b">
        <v>0</v>
      </c>
      <c r="AA136" s="1"/>
      <c r="AB136" s="2">
        <v>13578.5</v>
      </c>
      <c r="AC136" s="2">
        <v>5708.37</v>
      </c>
      <c r="AD136" s="2">
        <v>2336.91</v>
      </c>
      <c r="AE136" s="2">
        <v>34795.879999999997</v>
      </c>
      <c r="AF136" s="1">
        <v>1</v>
      </c>
      <c r="AG136" s="1"/>
      <c r="AH136" s="1" t="s">
        <v>55</v>
      </c>
      <c r="AI136" s="1">
        <v>1</v>
      </c>
      <c r="AJ136" s="1"/>
      <c r="AK136" s="2">
        <v>167.08</v>
      </c>
      <c r="AL136" s="2">
        <v>0</v>
      </c>
    </row>
    <row r="137" spans="1:38" x14ac:dyDescent="0.2">
      <c r="A137" t="str">
        <f>+VLOOKUP(TEXT(Tabla1[[#This Row],[Socio comercial]],"00000000"),'[1]Clientes PT'!$A:$G,7,0)</f>
        <v>Zona 1</v>
      </c>
      <c r="B137" t="str">
        <f>+VLOOKUP(TEXT(Tabla1[[#This Row],[Socio comercial]],"00000000"),'[1]Clientes PT'!$A:$G,6,0)</f>
        <v>JOSE PINTO (STIHL)</v>
      </c>
      <c r="C137" t="str">
        <f>+VLOOKUP(TEXT(Tabla1[[#This Row],[Socio comercial]],"00000000"),'[1]Clientes PT'!$A:$E,4,0)</f>
        <v>PT/69</v>
      </c>
      <c r="D137" t="str">
        <f>+VLOOKUP(TEXT(Tabla1[[#This Row],[Socio comercial]],"00000000"),'[1]Clientes PT'!$A:$E,5,0)</f>
        <v>Castelo Branco</v>
      </c>
      <c r="E137" s="1">
        <v>46690110</v>
      </c>
      <c r="F137" s="1" t="s">
        <v>298</v>
      </c>
      <c r="G137" s="1">
        <v>209236081</v>
      </c>
      <c r="H137" s="1" t="s">
        <v>299</v>
      </c>
      <c r="I137" s="2">
        <v>2266.15</v>
      </c>
      <c r="J137" s="1" t="s">
        <v>40</v>
      </c>
      <c r="K137" s="2">
        <v>36000</v>
      </c>
      <c r="L137" s="1" t="s">
        <v>40</v>
      </c>
      <c r="M137" s="1" t="s">
        <v>41</v>
      </c>
      <c r="N137" s="2">
        <v>5534.4</v>
      </c>
      <c r="O137" s="2">
        <v>18733.05</v>
      </c>
      <c r="P137" s="1" t="s">
        <v>39</v>
      </c>
      <c r="Q137" s="2">
        <v>8008.37</v>
      </c>
      <c r="R137" s="3">
        <v>22.2</v>
      </c>
      <c r="S137" s="1" t="s">
        <v>300</v>
      </c>
      <c r="T137" s="1">
        <v>2</v>
      </c>
      <c r="U137" s="1"/>
      <c r="V137" s="1" t="b">
        <v>0</v>
      </c>
      <c r="W137" s="1" t="b">
        <v>0</v>
      </c>
      <c r="X137" s="1" t="b">
        <v>0</v>
      </c>
      <c r="Y137" s="1" t="b">
        <v>1</v>
      </c>
      <c r="Z137" s="1" t="b">
        <v>0</v>
      </c>
      <c r="AA137" s="1"/>
      <c r="AB137" s="2">
        <v>10333.76</v>
      </c>
      <c r="AC137" s="2">
        <v>419.8</v>
      </c>
      <c r="AD137" s="2">
        <v>-696.44</v>
      </c>
      <c r="AE137" s="2">
        <v>-4522.72</v>
      </c>
      <c r="AF137" s="1">
        <v>1</v>
      </c>
      <c r="AG137" s="1"/>
      <c r="AH137" s="1" t="s">
        <v>55</v>
      </c>
      <c r="AI137" s="1">
        <v>1</v>
      </c>
      <c r="AJ137" s="1"/>
      <c r="AK137" s="2">
        <v>0</v>
      </c>
      <c r="AL137" s="2">
        <v>0</v>
      </c>
    </row>
    <row r="138" spans="1:38" x14ac:dyDescent="0.2">
      <c r="A138" t="str">
        <f>+VLOOKUP(TEXT(Tabla1[[#This Row],[Socio comercial]],"00000000"),'[1]Clientes PT'!$A:$G,7,0)</f>
        <v>Zona 1</v>
      </c>
      <c r="B138" t="str">
        <f>+VLOOKUP(TEXT(Tabla1[[#This Row],[Socio comercial]],"00000000"),'[1]Clientes PT'!$A:$G,6,0)</f>
        <v>JOSE PINTO (STIHL)</v>
      </c>
      <c r="C138" t="str">
        <f>+VLOOKUP(TEXT(Tabla1[[#This Row],[Socio comercial]],"00000000"),'[1]Clientes PT'!$A:$E,4,0)</f>
        <v>PT/69</v>
      </c>
      <c r="D138" t="str">
        <f>+VLOOKUP(TEXT(Tabla1[[#This Row],[Socio comercial]],"00000000"),'[1]Clientes PT'!$A:$E,5,0)</f>
        <v>Castelo Branco</v>
      </c>
      <c r="E138" s="1">
        <v>46690140</v>
      </c>
      <c r="F138" s="1" t="s">
        <v>301</v>
      </c>
      <c r="G138" s="1">
        <v>209235533</v>
      </c>
      <c r="H138" s="1" t="s">
        <v>302</v>
      </c>
      <c r="I138" s="2">
        <v>149.59</v>
      </c>
      <c r="J138" s="1" t="s">
        <v>40</v>
      </c>
      <c r="K138" s="2">
        <v>16000</v>
      </c>
      <c r="L138" s="1" t="s">
        <v>40</v>
      </c>
      <c r="M138" s="1" t="s">
        <v>41</v>
      </c>
      <c r="N138" s="2">
        <v>9583.11</v>
      </c>
      <c r="O138" s="2">
        <v>2905.9</v>
      </c>
      <c r="P138" s="1" t="s">
        <v>39</v>
      </c>
      <c r="Q138" s="2">
        <v>10720.91</v>
      </c>
      <c r="R138" s="3">
        <v>67</v>
      </c>
      <c r="S138" s="1" t="s">
        <v>303</v>
      </c>
      <c r="T138" s="1">
        <v>2</v>
      </c>
      <c r="U138" s="1"/>
      <c r="V138" s="1" t="b">
        <v>0</v>
      </c>
      <c r="W138" s="1" t="b">
        <v>0</v>
      </c>
      <c r="X138" s="1" t="b">
        <v>0</v>
      </c>
      <c r="Y138" s="1" t="b">
        <v>1</v>
      </c>
      <c r="Z138" s="1" t="b">
        <v>0</v>
      </c>
      <c r="AA138" s="1"/>
      <c r="AB138" s="2">
        <v>8298.26</v>
      </c>
      <c r="AC138" s="2">
        <v>1174.1500000000001</v>
      </c>
      <c r="AD138" s="2">
        <v>0</v>
      </c>
      <c r="AE138" s="2">
        <v>110.7</v>
      </c>
      <c r="AF138" s="1">
        <v>2</v>
      </c>
      <c r="AG138" s="1"/>
      <c r="AH138" s="1" t="s">
        <v>55</v>
      </c>
      <c r="AI138" s="1">
        <v>1</v>
      </c>
      <c r="AJ138" s="1"/>
      <c r="AK138" s="2">
        <v>0</v>
      </c>
      <c r="AL138" s="2">
        <v>0</v>
      </c>
    </row>
    <row r="139" spans="1:38" x14ac:dyDescent="0.2">
      <c r="A139" t="str">
        <f>+VLOOKUP(TEXT(Tabla1[[#This Row],[Socio comercial]],"00000000"),'[1]Clientes PT'!$A:$G,7,0)</f>
        <v>Zona 1</v>
      </c>
      <c r="B139" t="str">
        <f>+VLOOKUP(TEXT(Tabla1[[#This Row],[Socio comercial]],"00000000"),'[1]Clientes PT'!$A:$G,6,0)</f>
        <v>JOSE PINTO (STIHL)</v>
      </c>
      <c r="C139" t="str">
        <f>+VLOOKUP(TEXT(Tabla1[[#This Row],[Socio comercial]],"00000000"),'[1]Clientes PT'!$A:$E,4,0)</f>
        <v>PT/69</v>
      </c>
      <c r="D139" t="str">
        <f>+VLOOKUP(TEXT(Tabla1[[#This Row],[Socio comercial]],"00000000"),'[1]Clientes PT'!$A:$E,5,0)</f>
        <v>Castelo Branco</v>
      </c>
      <c r="E139" s="1">
        <v>46690140</v>
      </c>
      <c r="F139" s="1" t="s">
        <v>301</v>
      </c>
      <c r="G139" s="1">
        <v>209319435</v>
      </c>
      <c r="H139" s="11">
        <v>45925</v>
      </c>
      <c r="I139" s="2">
        <v>917.77</v>
      </c>
      <c r="J139" s="1" t="s">
        <v>40</v>
      </c>
      <c r="K139" s="2">
        <v>16000</v>
      </c>
      <c r="L139" s="1" t="s">
        <v>40</v>
      </c>
      <c r="M139" s="1" t="s">
        <v>41</v>
      </c>
      <c r="N139" s="2">
        <v>9583.11</v>
      </c>
      <c r="O139" s="2">
        <v>2905.9</v>
      </c>
      <c r="P139" s="1" t="s">
        <v>39</v>
      </c>
      <c r="Q139" s="2">
        <v>10720.91</v>
      </c>
      <c r="R139" s="3">
        <v>67</v>
      </c>
      <c r="S139" s="1" t="s">
        <v>304</v>
      </c>
      <c r="T139" s="1">
        <v>2</v>
      </c>
      <c r="U139" s="1"/>
      <c r="V139" s="1" t="b">
        <v>0</v>
      </c>
      <c r="W139" s="1" t="b">
        <v>0</v>
      </c>
      <c r="X139" s="1" t="b">
        <v>0</v>
      </c>
      <c r="Y139" s="1" t="b">
        <v>1</v>
      </c>
      <c r="Z139" s="1" t="b">
        <v>0</v>
      </c>
      <c r="AA139" s="1"/>
      <c r="AB139" s="2">
        <v>8298.26</v>
      </c>
      <c r="AC139" s="2">
        <v>1174.1500000000001</v>
      </c>
      <c r="AD139" s="2">
        <v>0</v>
      </c>
      <c r="AE139" s="2">
        <v>110.7</v>
      </c>
      <c r="AF139" s="1">
        <v>2</v>
      </c>
      <c r="AG139" s="1"/>
      <c r="AH139" s="1" t="s">
        <v>55</v>
      </c>
      <c r="AI139" s="1">
        <v>1</v>
      </c>
      <c r="AJ139" s="1"/>
      <c r="AK139" s="2">
        <v>0</v>
      </c>
      <c r="AL139" s="2">
        <v>0</v>
      </c>
    </row>
    <row r="140" spans="1:38" x14ac:dyDescent="0.2">
      <c r="A140" t="str">
        <f>+VLOOKUP(TEXT(Tabla1[[#This Row],[Socio comercial]],"00000000"),'[1]Clientes PT'!$A:$G,7,0)</f>
        <v>Zona 1</v>
      </c>
      <c r="B140" t="str">
        <f>+VLOOKUP(TEXT(Tabla1[[#This Row],[Socio comercial]],"00000000"),'[1]Clientes PT'!$A:$G,6,0)</f>
        <v>JOSE PINTO (STIHL)</v>
      </c>
      <c r="C140" t="str">
        <f>+VLOOKUP(TEXT(Tabla1[[#This Row],[Socio comercial]],"00000000"),'[1]Clientes PT'!$A:$E,4,0)</f>
        <v>PT/69</v>
      </c>
      <c r="D140" t="str">
        <f>+VLOOKUP(TEXT(Tabla1[[#This Row],[Socio comercial]],"00000000"),'[1]Clientes PT'!$A:$E,5,0)</f>
        <v>Castelo Branco</v>
      </c>
      <c r="E140" s="1">
        <v>46690150</v>
      </c>
      <c r="F140" s="1" t="s">
        <v>305</v>
      </c>
      <c r="G140" s="1">
        <v>209184030</v>
      </c>
      <c r="H140" s="1">
        <v>46690150</v>
      </c>
      <c r="I140" s="2">
        <v>1097.81</v>
      </c>
      <c r="J140" s="1" t="s">
        <v>40</v>
      </c>
      <c r="K140" s="2">
        <v>15000</v>
      </c>
      <c r="L140" s="1" t="s">
        <v>40</v>
      </c>
      <c r="M140" s="1" t="s">
        <v>41</v>
      </c>
      <c r="N140" s="2">
        <v>9381.25</v>
      </c>
      <c r="O140" s="2">
        <v>3611.08</v>
      </c>
      <c r="P140" s="1" t="s">
        <v>39</v>
      </c>
      <c r="Q140" s="2">
        <v>11639.96</v>
      </c>
      <c r="R140" s="3">
        <v>77.599999999999994</v>
      </c>
      <c r="S140" s="1" t="s">
        <v>306</v>
      </c>
      <c r="T140" s="1"/>
      <c r="U140" s="1" t="s">
        <v>57</v>
      </c>
      <c r="V140" s="1" t="b">
        <v>1</v>
      </c>
      <c r="W140" s="1" t="b">
        <v>0</v>
      </c>
      <c r="X140" s="1" t="b">
        <v>0</v>
      </c>
      <c r="Y140" s="1" t="b">
        <v>1</v>
      </c>
      <c r="Z140" s="1" t="b">
        <v>0</v>
      </c>
      <c r="AA140" s="1" t="s">
        <v>58</v>
      </c>
      <c r="AB140" s="2">
        <v>9859.25</v>
      </c>
      <c r="AC140" s="2">
        <v>-454.78</v>
      </c>
      <c r="AD140" s="2">
        <v>-466.02</v>
      </c>
      <c r="AE140" s="2">
        <v>442.8</v>
      </c>
      <c r="AF140" s="1">
        <v>2</v>
      </c>
      <c r="AG140" s="1"/>
      <c r="AH140" s="1" t="s">
        <v>55</v>
      </c>
      <c r="AI140" s="1">
        <v>1</v>
      </c>
      <c r="AJ140" s="1"/>
      <c r="AK140" s="2">
        <v>0</v>
      </c>
      <c r="AL140" s="2">
        <v>0</v>
      </c>
    </row>
    <row r="141" spans="1:38" x14ac:dyDescent="0.2">
      <c r="A141" t="str">
        <f>+VLOOKUP(TEXT(Tabla1[[#This Row],[Socio comercial]],"00000000"),'[1]Clientes PT'!$A:$G,7,0)</f>
        <v>Zona 1</v>
      </c>
      <c r="B141" t="str">
        <f>+VLOOKUP(TEXT(Tabla1[[#This Row],[Socio comercial]],"00000000"),'[1]Clientes PT'!$A:$G,6,0)</f>
        <v>JOSE PINTO (STIHL)</v>
      </c>
      <c r="C141" t="str">
        <f>+VLOOKUP(TEXT(Tabla1[[#This Row],[Socio comercial]],"00000000"),'[1]Clientes PT'!$A:$E,4,0)</f>
        <v>PT/79</v>
      </c>
      <c r="D141" t="str">
        <f>+VLOOKUP(TEXT(Tabla1[[#This Row],[Socio comercial]],"00000000"),'[1]Clientes PT'!$A:$E,5,0)</f>
        <v>Açores</v>
      </c>
      <c r="E141" s="1">
        <v>46790010</v>
      </c>
      <c r="F141" s="1" t="s">
        <v>307</v>
      </c>
      <c r="G141" s="1">
        <v>209313257</v>
      </c>
      <c r="H141" s="11">
        <v>45925</v>
      </c>
      <c r="I141" s="2">
        <v>10481.15</v>
      </c>
      <c r="J141" s="1" t="s">
        <v>40</v>
      </c>
      <c r="K141" s="2">
        <v>87000</v>
      </c>
      <c r="L141" s="1" t="s">
        <v>40</v>
      </c>
      <c r="M141" s="1" t="s">
        <v>41</v>
      </c>
      <c r="N141" s="2">
        <v>49339.88</v>
      </c>
      <c r="O141" s="2">
        <v>13215.83</v>
      </c>
      <c r="P141" s="1" t="s">
        <v>39</v>
      </c>
      <c r="Q141" s="2">
        <v>58647.88</v>
      </c>
      <c r="R141" s="3">
        <v>67.400000000000006</v>
      </c>
      <c r="S141" s="1" t="s">
        <v>308</v>
      </c>
      <c r="T141" s="1">
        <v>2</v>
      </c>
      <c r="U141" s="1" t="s">
        <v>57</v>
      </c>
      <c r="V141" s="1" t="b">
        <v>0</v>
      </c>
      <c r="W141" s="1" t="b">
        <v>0</v>
      </c>
      <c r="X141" s="1" t="b">
        <v>0</v>
      </c>
      <c r="Y141" s="1" t="b">
        <v>1</v>
      </c>
      <c r="Z141" s="1" t="b">
        <v>0</v>
      </c>
      <c r="AA141" s="1" t="s">
        <v>58</v>
      </c>
      <c r="AB141" s="2">
        <v>-1712.13</v>
      </c>
      <c r="AC141" s="2">
        <v>8709.44</v>
      </c>
      <c r="AD141" s="2">
        <v>16078.7</v>
      </c>
      <c r="AE141" s="2">
        <v>26263.87</v>
      </c>
      <c r="AF141" s="1">
        <v>1</v>
      </c>
      <c r="AG141" s="1"/>
      <c r="AH141" s="1" t="s">
        <v>55</v>
      </c>
      <c r="AI141" s="1">
        <v>1</v>
      </c>
      <c r="AJ141" s="1"/>
      <c r="AK141" s="2">
        <v>473.7</v>
      </c>
      <c r="AL141" s="2">
        <v>0</v>
      </c>
    </row>
    <row r="142" spans="1:38" x14ac:dyDescent="0.2">
      <c r="A142" t="str">
        <f>+VLOOKUP(TEXT(Tabla1[[#This Row],[Socio comercial]],"00000000"),'[1]Clientes PT'!$A:$G,7,0)</f>
        <v>Zona 1</v>
      </c>
      <c r="B142" t="str">
        <f>+VLOOKUP(TEXT(Tabla1[[#This Row],[Socio comercial]],"00000000"),'[1]Clientes PT'!$A:$G,6,0)</f>
        <v>JOSE PINTO (STIHL)</v>
      </c>
      <c r="C142" t="str">
        <f>+VLOOKUP(TEXT(Tabla1[[#This Row],[Socio comercial]],"00000000"),'[1]Clientes PT'!$A:$E,4,0)</f>
        <v>PT/79</v>
      </c>
      <c r="D142" t="str">
        <f>+VLOOKUP(TEXT(Tabla1[[#This Row],[Socio comercial]],"00000000"),'[1]Clientes PT'!$A:$E,5,0)</f>
        <v>Açores</v>
      </c>
      <c r="E142" s="1">
        <v>46790100</v>
      </c>
      <c r="F142" s="1" t="s">
        <v>309</v>
      </c>
      <c r="G142" s="1">
        <v>208697353</v>
      </c>
      <c r="H142" s="1" t="s">
        <v>310</v>
      </c>
      <c r="I142" s="2">
        <v>42.75</v>
      </c>
      <c r="J142" s="1" t="s">
        <v>40</v>
      </c>
      <c r="K142" s="2">
        <v>69000</v>
      </c>
      <c r="L142" s="1" t="s">
        <v>40</v>
      </c>
      <c r="M142" s="1" t="s">
        <v>41</v>
      </c>
      <c r="N142" s="2">
        <v>32278.91</v>
      </c>
      <c r="O142" s="2">
        <v>0</v>
      </c>
      <c r="P142" s="1" t="s">
        <v>39</v>
      </c>
      <c r="Q142" s="2">
        <v>32278.91</v>
      </c>
      <c r="R142" s="3">
        <v>46.8</v>
      </c>
      <c r="S142" s="1" t="s">
        <v>311</v>
      </c>
      <c r="T142" s="1">
        <v>2</v>
      </c>
      <c r="U142" s="1"/>
      <c r="V142" s="1" t="b">
        <v>0</v>
      </c>
      <c r="W142" s="1" t="b">
        <v>0</v>
      </c>
      <c r="X142" s="1" t="b">
        <v>0</v>
      </c>
      <c r="Y142" s="1" t="b">
        <v>1</v>
      </c>
      <c r="Z142" s="1" t="b">
        <v>0</v>
      </c>
      <c r="AA142" s="1"/>
      <c r="AB142" s="2">
        <v>-726.9</v>
      </c>
      <c r="AC142" s="2">
        <v>12539.32</v>
      </c>
      <c r="AD142" s="2">
        <v>8889.2000000000007</v>
      </c>
      <c r="AE142" s="2">
        <v>11577.29</v>
      </c>
      <c r="AF142" s="1">
        <v>1</v>
      </c>
      <c r="AG142" s="1"/>
      <c r="AH142" s="1" t="s">
        <v>55</v>
      </c>
      <c r="AI142" s="1">
        <v>1</v>
      </c>
      <c r="AJ142" s="1"/>
      <c r="AK142" s="2">
        <v>0</v>
      </c>
      <c r="AL142" s="2">
        <v>0</v>
      </c>
    </row>
    <row r="143" spans="1:38" x14ac:dyDescent="0.2">
      <c r="A143" t="str">
        <f>+VLOOKUP(TEXT(Tabla1[[#This Row],[Socio comercial]],"00000000"),'[1]Clientes PT'!$A:$G,7,0)</f>
        <v>Zona 1</v>
      </c>
      <c r="B143" t="str">
        <f>+VLOOKUP(TEXT(Tabla1[[#This Row],[Socio comercial]],"00000000"),'[1]Clientes PT'!$A:$G,6,0)</f>
        <v>JOSE PINTO (STIHL)</v>
      </c>
      <c r="C143" t="str">
        <f>+VLOOKUP(TEXT(Tabla1[[#This Row],[Socio comercial]],"00000000"),'[1]Clientes PT'!$A:$E,4,0)</f>
        <v>PT/79</v>
      </c>
      <c r="D143" t="str">
        <f>+VLOOKUP(TEXT(Tabla1[[#This Row],[Socio comercial]],"00000000"),'[1]Clientes PT'!$A:$E,5,0)</f>
        <v>Açores</v>
      </c>
      <c r="E143" s="1">
        <v>46790100</v>
      </c>
      <c r="F143" s="1" t="s">
        <v>309</v>
      </c>
      <c r="G143" s="1">
        <v>209271990</v>
      </c>
      <c r="H143" s="1" t="s">
        <v>312</v>
      </c>
      <c r="I143" s="2">
        <v>149.30000000000001</v>
      </c>
      <c r="J143" s="1" t="s">
        <v>40</v>
      </c>
      <c r="K143" s="2">
        <v>69000</v>
      </c>
      <c r="L143" s="1" t="s">
        <v>40</v>
      </c>
      <c r="M143" s="1" t="s">
        <v>41</v>
      </c>
      <c r="N143" s="2">
        <v>32278.91</v>
      </c>
      <c r="O143" s="2">
        <v>0</v>
      </c>
      <c r="P143" s="1" t="s">
        <v>39</v>
      </c>
      <c r="Q143" s="2">
        <v>32278.91</v>
      </c>
      <c r="R143" s="3">
        <v>46.8</v>
      </c>
      <c r="S143" s="1" t="s">
        <v>313</v>
      </c>
      <c r="T143" s="1">
        <v>2</v>
      </c>
      <c r="U143" s="1"/>
      <c r="V143" s="1" t="b">
        <v>0</v>
      </c>
      <c r="W143" s="1" t="b">
        <v>0</v>
      </c>
      <c r="X143" s="1" t="b">
        <v>0</v>
      </c>
      <c r="Y143" s="1" t="b">
        <v>1</v>
      </c>
      <c r="Z143" s="1" t="b">
        <v>0</v>
      </c>
      <c r="AA143" s="1"/>
      <c r="AB143" s="2">
        <v>-726.9</v>
      </c>
      <c r="AC143" s="2">
        <v>12539.32</v>
      </c>
      <c r="AD143" s="2">
        <v>8889.2000000000007</v>
      </c>
      <c r="AE143" s="2">
        <v>11577.29</v>
      </c>
      <c r="AF143" s="1">
        <v>1</v>
      </c>
      <c r="AG143" s="1"/>
      <c r="AH143" s="1" t="s">
        <v>50</v>
      </c>
      <c r="AI143" s="1">
        <v>1</v>
      </c>
      <c r="AJ143" s="1"/>
      <c r="AK143" s="2">
        <v>0</v>
      </c>
      <c r="AL143" s="2">
        <v>0</v>
      </c>
    </row>
    <row r="144" spans="1:38" x14ac:dyDescent="0.2">
      <c r="A144" t="str">
        <f>+VLOOKUP(TEXT(Tabla1[[#This Row],[Socio comercial]],"00000000"),'[1]Clientes PT'!$A:$G,7,0)</f>
        <v>Zona 1</v>
      </c>
      <c r="B144" t="str">
        <f>+VLOOKUP(TEXT(Tabla1[[#This Row],[Socio comercial]],"00000000"),'[1]Clientes PT'!$A:$G,6,0)</f>
        <v>JOSE PINTO (STIHL)</v>
      </c>
      <c r="C144" t="str">
        <f>+VLOOKUP(TEXT(Tabla1[[#This Row],[Socio comercial]],"00000000"),'[1]Clientes PT'!$A:$E,4,0)</f>
        <v>PT/79</v>
      </c>
      <c r="D144" t="str">
        <f>+VLOOKUP(TEXT(Tabla1[[#This Row],[Socio comercial]],"00000000"),'[1]Clientes PT'!$A:$E,5,0)</f>
        <v>Açores</v>
      </c>
      <c r="E144" s="1">
        <v>46790100</v>
      </c>
      <c r="F144" s="1" t="s">
        <v>309</v>
      </c>
      <c r="G144" s="1">
        <v>209070391</v>
      </c>
      <c r="H144" s="1" t="s">
        <v>314</v>
      </c>
      <c r="I144" s="2">
        <v>1305.8</v>
      </c>
      <c r="J144" s="1" t="s">
        <v>40</v>
      </c>
      <c r="K144" s="2">
        <v>69000</v>
      </c>
      <c r="L144" s="1" t="s">
        <v>40</v>
      </c>
      <c r="M144" s="1" t="s">
        <v>41</v>
      </c>
      <c r="N144" s="2">
        <v>32278.91</v>
      </c>
      <c r="O144" s="2">
        <v>0</v>
      </c>
      <c r="P144" s="1" t="s">
        <v>39</v>
      </c>
      <c r="Q144" s="2">
        <v>32278.91</v>
      </c>
      <c r="R144" s="3">
        <v>46.8</v>
      </c>
      <c r="S144" s="1" t="s">
        <v>315</v>
      </c>
      <c r="T144" s="1">
        <v>2</v>
      </c>
      <c r="U144" s="1"/>
      <c r="V144" s="1" t="b">
        <v>0</v>
      </c>
      <c r="W144" s="1" t="b">
        <v>0</v>
      </c>
      <c r="X144" s="1" t="b">
        <v>0</v>
      </c>
      <c r="Y144" s="1" t="b">
        <v>1</v>
      </c>
      <c r="Z144" s="1" t="b">
        <v>0</v>
      </c>
      <c r="AA144" s="1"/>
      <c r="AB144" s="2">
        <v>-726.9</v>
      </c>
      <c r="AC144" s="2">
        <v>12539.32</v>
      </c>
      <c r="AD144" s="2">
        <v>8889.2000000000007</v>
      </c>
      <c r="AE144" s="2">
        <v>11577.29</v>
      </c>
      <c r="AF144" s="1">
        <v>1</v>
      </c>
      <c r="AG144" s="1"/>
      <c r="AH144" s="1" t="s">
        <v>55</v>
      </c>
      <c r="AI144" s="1">
        <v>1</v>
      </c>
      <c r="AJ144" s="1"/>
      <c r="AK144" s="2">
        <v>0</v>
      </c>
      <c r="AL144" s="2">
        <v>0</v>
      </c>
    </row>
    <row r="145" spans="1:38" x14ac:dyDescent="0.2">
      <c r="A145" t="str">
        <f>+VLOOKUP(TEXT(Tabla1[[#This Row],[Socio comercial]],"00000000"),'[1]Clientes PT'!$A:$G,7,0)</f>
        <v>Zona 1</v>
      </c>
      <c r="B145" t="str">
        <f>+VLOOKUP(TEXT(Tabla1[[#This Row],[Socio comercial]],"00000000"),'[1]Clientes PT'!$A:$G,6,0)</f>
        <v>JOSE PINTO (STIHL)</v>
      </c>
      <c r="C145" t="str">
        <f>+VLOOKUP(TEXT(Tabla1[[#This Row],[Socio comercial]],"00000000"),'[1]Clientes PT'!$A:$E,4,0)</f>
        <v>PT/79</v>
      </c>
      <c r="D145" t="str">
        <f>+VLOOKUP(TEXT(Tabla1[[#This Row],[Socio comercial]],"00000000"),'[1]Clientes PT'!$A:$E,5,0)</f>
        <v>Açores</v>
      </c>
      <c r="E145" s="1">
        <v>46790100</v>
      </c>
      <c r="F145" s="1" t="s">
        <v>309</v>
      </c>
      <c r="G145" s="1">
        <v>208588686</v>
      </c>
      <c r="H145" s="1" t="s">
        <v>316</v>
      </c>
      <c r="I145" s="2">
        <v>49.71</v>
      </c>
      <c r="J145" s="1" t="s">
        <v>40</v>
      </c>
      <c r="K145" s="2">
        <v>69000</v>
      </c>
      <c r="L145" s="1" t="s">
        <v>40</v>
      </c>
      <c r="M145" s="1" t="s">
        <v>41</v>
      </c>
      <c r="N145" s="2">
        <v>32278.91</v>
      </c>
      <c r="O145" s="2">
        <v>0</v>
      </c>
      <c r="P145" s="1" t="s">
        <v>39</v>
      </c>
      <c r="Q145" s="2">
        <v>32278.91</v>
      </c>
      <c r="R145" s="3">
        <v>46.8</v>
      </c>
      <c r="S145" s="1" t="s">
        <v>317</v>
      </c>
      <c r="T145" s="1">
        <v>2</v>
      </c>
      <c r="U145" s="1"/>
      <c r="V145" s="1" t="b">
        <v>0</v>
      </c>
      <c r="W145" s="1" t="b">
        <v>0</v>
      </c>
      <c r="X145" s="1" t="b">
        <v>0</v>
      </c>
      <c r="Y145" s="1" t="b">
        <v>1</v>
      </c>
      <c r="Z145" s="1" t="b">
        <v>0</v>
      </c>
      <c r="AA145" s="1"/>
      <c r="AB145" s="2">
        <v>-726.9</v>
      </c>
      <c r="AC145" s="2">
        <v>12539.32</v>
      </c>
      <c r="AD145" s="2">
        <v>8889.2000000000007</v>
      </c>
      <c r="AE145" s="2">
        <v>11577.29</v>
      </c>
      <c r="AF145" s="1">
        <v>1</v>
      </c>
      <c r="AG145" s="1"/>
      <c r="AH145" s="1" t="s">
        <v>55</v>
      </c>
      <c r="AI145" s="1">
        <v>1</v>
      </c>
      <c r="AJ145" s="1"/>
      <c r="AK145" s="2">
        <v>0</v>
      </c>
      <c r="AL145" s="2">
        <v>0</v>
      </c>
    </row>
    <row r="146" spans="1:38" x14ac:dyDescent="0.2">
      <c r="A146" t="str">
        <f>+VLOOKUP(TEXT(Tabla1[[#This Row],[Socio comercial]],"00000000"),'[1]Clientes PT'!$A:$G,7,0)</f>
        <v>Zona 1</v>
      </c>
      <c r="B146" t="str">
        <f>+VLOOKUP(TEXT(Tabla1[[#This Row],[Socio comercial]],"00000000"),'[1]Clientes PT'!$A:$G,6,0)</f>
        <v>JOSE PINTO (STIHL)</v>
      </c>
      <c r="C146" t="str">
        <f>+VLOOKUP(TEXT(Tabla1[[#This Row],[Socio comercial]],"00000000"),'[1]Clientes PT'!$A:$E,4,0)</f>
        <v>PT/79</v>
      </c>
      <c r="D146" t="str">
        <f>+VLOOKUP(TEXT(Tabla1[[#This Row],[Socio comercial]],"00000000"),'[1]Clientes PT'!$A:$E,5,0)</f>
        <v>Açores</v>
      </c>
      <c r="E146" s="1">
        <v>46790100</v>
      </c>
      <c r="F146" s="1" t="s">
        <v>309</v>
      </c>
      <c r="G146" s="1">
        <v>208762888</v>
      </c>
      <c r="H146" s="1" t="s">
        <v>318</v>
      </c>
      <c r="I146" s="2">
        <v>2413.02</v>
      </c>
      <c r="J146" s="1" t="s">
        <v>40</v>
      </c>
      <c r="K146" s="2">
        <v>69000</v>
      </c>
      <c r="L146" s="1" t="s">
        <v>40</v>
      </c>
      <c r="M146" s="1" t="s">
        <v>41</v>
      </c>
      <c r="N146" s="2">
        <v>32278.91</v>
      </c>
      <c r="O146" s="2">
        <v>0</v>
      </c>
      <c r="P146" s="1" t="s">
        <v>39</v>
      </c>
      <c r="Q146" s="2">
        <v>32278.91</v>
      </c>
      <c r="R146" s="3">
        <v>46.8</v>
      </c>
      <c r="S146" s="1" t="s">
        <v>319</v>
      </c>
      <c r="T146" s="1">
        <v>2</v>
      </c>
      <c r="U146" s="1"/>
      <c r="V146" s="1" t="b">
        <v>0</v>
      </c>
      <c r="W146" s="1" t="b">
        <v>0</v>
      </c>
      <c r="X146" s="1" t="b">
        <v>0</v>
      </c>
      <c r="Y146" s="1" t="b">
        <v>1</v>
      </c>
      <c r="Z146" s="1" t="b">
        <v>0</v>
      </c>
      <c r="AA146" s="1"/>
      <c r="AB146" s="2">
        <v>-726.9</v>
      </c>
      <c r="AC146" s="2">
        <v>12539.32</v>
      </c>
      <c r="AD146" s="2">
        <v>8889.2000000000007</v>
      </c>
      <c r="AE146" s="2">
        <v>11577.29</v>
      </c>
      <c r="AF146" s="1">
        <v>1</v>
      </c>
      <c r="AG146" s="1"/>
      <c r="AH146" s="1" t="s">
        <v>55</v>
      </c>
      <c r="AI146" s="1">
        <v>1</v>
      </c>
      <c r="AJ146" s="1"/>
      <c r="AK146" s="2">
        <v>0</v>
      </c>
      <c r="AL146" s="2">
        <v>0</v>
      </c>
    </row>
    <row r="147" spans="1:38" x14ac:dyDescent="0.2">
      <c r="A147" t="str">
        <f>+VLOOKUP(TEXT(Tabla1[[#This Row],[Socio comercial]],"00000000"),'[1]Clientes PT'!$A:$G,7,0)</f>
        <v>Zona 1</v>
      </c>
      <c r="B147" t="str">
        <f>+VLOOKUP(TEXT(Tabla1[[#This Row],[Socio comercial]],"00000000"),'[1]Clientes PT'!$A:$G,6,0)</f>
        <v>JOSE PINTO (STIHL)</v>
      </c>
      <c r="C147" t="str">
        <f>+VLOOKUP(TEXT(Tabla1[[#This Row],[Socio comercial]],"00000000"),'[1]Clientes PT'!$A:$E,4,0)</f>
        <v>PT/79</v>
      </c>
      <c r="D147" t="str">
        <f>+VLOOKUP(TEXT(Tabla1[[#This Row],[Socio comercial]],"00000000"),'[1]Clientes PT'!$A:$E,5,0)</f>
        <v>Açores</v>
      </c>
      <c r="E147" s="1">
        <v>46790100</v>
      </c>
      <c r="F147" s="1" t="s">
        <v>309</v>
      </c>
      <c r="G147" s="1">
        <v>208902604</v>
      </c>
      <c r="H147" s="1" t="s">
        <v>320</v>
      </c>
      <c r="I147" s="2">
        <v>218.53</v>
      </c>
      <c r="J147" s="1" t="s">
        <v>40</v>
      </c>
      <c r="K147" s="2">
        <v>69000</v>
      </c>
      <c r="L147" s="1" t="s">
        <v>40</v>
      </c>
      <c r="M147" s="1" t="s">
        <v>41</v>
      </c>
      <c r="N147" s="2">
        <v>32278.91</v>
      </c>
      <c r="O147" s="2">
        <v>0</v>
      </c>
      <c r="P147" s="1" t="s">
        <v>39</v>
      </c>
      <c r="Q147" s="2">
        <v>32278.91</v>
      </c>
      <c r="R147" s="3">
        <v>46.8</v>
      </c>
      <c r="S147" s="1" t="s">
        <v>321</v>
      </c>
      <c r="T147" s="1">
        <v>2</v>
      </c>
      <c r="U147" s="1"/>
      <c r="V147" s="1" t="b">
        <v>0</v>
      </c>
      <c r="W147" s="1" t="b">
        <v>0</v>
      </c>
      <c r="X147" s="1" t="b">
        <v>0</v>
      </c>
      <c r="Y147" s="1" t="b">
        <v>1</v>
      </c>
      <c r="Z147" s="1" t="b">
        <v>0</v>
      </c>
      <c r="AA147" s="1"/>
      <c r="AB147" s="2">
        <v>-726.9</v>
      </c>
      <c r="AC147" s="2">
        <v>12539.32</v>
      </c>
      <c r="AD147" s="2">
        <v>8889.2000000000007</v>
      </c>
      <c r="AE147" s="2">
        <v>11577.29</v>
      </c>
      <c r="AF147" s="1">
        <v>1</v>
      </c>
      <c r="AG147" s="1"/>
      <c r="AH147" s="1" t="s">
        <v>55</v>
      </c>
      <c r="AI147" s="1">
        <v>1</v>
      </c>
      <c r="AJ147" s="1"/>
      <c r="AK147" s="2">
        <v>0</v>
      </c>
      <c r="AL147" s="2">
        <v>0</v>
      </c>
    </row>
    <row r="148" spans="1:38" x14ac:dyDescent="0.2">
      <c r="A148" t="str">
        <f>+VLOOKUP(TEXT(Tabla1[[#This Row],[Socio comercial]],"00000000"),'[1]Clientes PT'!$A:$G,7,0)</f>
        <v>Zona 1</v>
      </c>
      <c r="B148" t="str">
        <f>+VLOOKUP(TEXT(Tabla1[[#This Row],[Socio comercial]],"00000000"),'[1]Clientes PT'!$A:$G,6,0)</f>
        <v>JOSE PINTO (STIHL)</v>
      </c>
      <c r="C148" t="str">
        <f>+VLOOKUP(TEXT(Tabla1[[#This Row],[Socio comercial]],"00000000"),'[1]Clientes PT'!$A:$E,4,0)</f>
        <v>PT/79</v>
      </c>
      <c r="D148" t="str">
        <f>+VLOOKUP(TEXT(Tabla1[[#This Row],[Socio comercial]],"00000000"),'[1]Clientes PT'!$A:$E,5,0)</f>
        <v>Açores</v>
      </c>
      <c r="E148" s="1">
        <v>46790100</v>
      </c>
      <c r="F148" s="1" t="s">
        <v>309</v>
      </c>
      <c r="G148" s="1">
        <v>208955256</v>
      </c>
      <c r="H148" s="1" t="s">
        <v>322</v>
      </c>
      <c r="I148" s="2">
        <v>347.13</v>
      </c>
      <c r="J148" s="1" t="s">
        <v>40</v>
      </c>
      <c r="K148" s="2">
        <v>69000</v>
      </c>
      <c r="L148" s="1" t="s">
        <v>40</v>
      </c>
      <c r="M148" s="1" t="s">
        <v>41</v>
      </c>
      <c r="N148" s="2">
        <v>32278.91</v>
      </c>
      <c r="O148" s="2">
        <v>0</v>
      </c>
      <c r="P148" s="1" t="s">
        <v>39</v>
      </c>
      <c r="Q148" s="2">
        <v>32278.91</v>
      </c>
      <c r="R148" s="3">
        <v>46.8</v>
      </c>
      <c r="S148" s="1" t="s">
        <v>323</v>
      </c>
      <c r="T148" s="1">
        <v>2</v>
      </c>
      <c r="U148" s="1"/>
      <c r="V148" s="1" t="b">
        <v>0</v>
      </c>
      <c r="W148" s="1" t="b">
        <v>0</v>
      </c>
      <c r="X148" s="1" t="b">
        <v>0</v>
      </c>
      <c r="Y148" s="1" t="b">
        <v>1</v>
      </c>
      <c r="Z148" s="1" t="b">
        <v>0</v>
      </c>
      <c r="AA148" s="1"/>
      <c r="AB148" s="2">
        <v>-726.9</v>
      </c>
      <c r="AC148" s="2">
        <v>12539.32</v>
      </c>
      <c r="AD148" s="2">
        <v>8889.2000000000007</v>
      </c>
      <c r="AE148" s="2">
        <v>11577.29</v>
      </c>
      <c r="AF148" s="1">
        <v>1</v>
      </c>
      <c r="AG148" s="1"/>
      <c r="AH148" s="1" t="s">
        <v>55</v>
      </c>
      <c r="AI148" s="1">
        <v>1</v>
      </c>
      <c r="AJ148" s="1"/>
      <c r="AK148" s="2">
        <v>0</v>
      </c>
      <c r="AL148" s="2">
        <v>0</v>
      </c>
    </row>
    <row r="149" spans="1:38" x14ac:dyDescent="0.2">
      <c r="A149" t="str">
        <f>+VLOOKUP(TEXT(Tabla1[[#This Row],[Socio comercial]],"00000000"),'[1]Clientes PT'!$A:$G,7,0)</f>
        <v>Zona 1</v>
      </c>
      <c r="B149" t="str">
        <f>+VLOOKUP(TEXT(Tabla1[[#This Row],[Socio comercial]],"00000000"),'[1]Clientes PT'!$A:$G,6,0)</f>
        <v>JOSE PINTO (STIHL)</v>
      </c>
      <c r="C149" t="str">
        <f>+VLOOKUP(TEXT(Tabla1[[#This Row],[Socio comercial]],"00000000"),'[1]Clientes PT'!$A:$E,4,0)</f>
        <v>PT/79</v>
      </c>
      <c r="D149" t="str">
        <f>+VLOOKUP(TEXT(Tabla1[[#This Row],[Socio comercial]],"00000000"),'[1]Clientes PT'!$A:$E,5,0)</f>
        <v>Açores</v>
      </c>
      <c r="E149" s="1">
        <v>46790100</v>
      </c>
      <c r="F149" s="1" t="s">
        <v>309</v>
      </c>
      <c r="G149" s="1">
        <v>209084154</v>
      </c>
      <c r="H149" s="1" t="s">
        <v>324</v>
      </c>
      <c r="I149" s="2">
        <v>3124.54</v>
      </c>
      <c r="J149" s="1" t="s">
        <v>40</v>
      </c>
      <c r="K149" s="2">
        <v>69000</v>
      </c>
      <c r="L149" s="1" t="s">
        <v>40</v>
      </c>
      <c r="M149" s="1" t="s">
        <v>41</v>
      </c>
      <c r="N149" s="2">
        <v>32278.91</v>
      </c>
      <c r="O149" s="2">
        <v>0</v>
      </c>
      <c r="P149" s="1" t="s">
        <v>39</v>
      </c>
      <c r="Q149" s="2">
        <v>32278.91</v>
      </c>
      <c r="R149" s="3">
        <v>46.8</v>
      </c>
      <c r="S149" s="1" t="s">
        <v>325</v>
      </c>
      <c r="T149" s="1">
        <v>2</v>
      </c>
      <c r="U149" s="1"/>
      <c r="V149" s="1" t="b">
        <v>0</v>
      </c>
      <c r="W149" s="1" t="b">
        <v>0</v>
      </c>
      <c r="X149" s="1" t="b">
        <v>0</v>
      </c>
      <c r="Y149" s="1" t="b">
        <v>1</v>
      </c>
      <c r="Z149" s="1" t="b">
        <v>0</v>
      </c>
      <c r="AA149" s="1"/>
      <c r="AB149" s="2">
        <v>-726.9</v>
      </c>
      <c r="AC149" s="2">
        <v>12539.32</v>
      </c>
      <c r="AD149" s="2">
        <v>8889.2000000000007</v>
      </c>
      <c r="AE149" s="2">
        <v>11577.29</v>
      </c>
      <c r="AF149" s="1">
        <v>1</v>
      </c>
      <c r="AG149" s="1"/>
      <c r="AH149" s="1"/>
      <c r="AI149" s="1">
        <v>1</v>
      </c>
      <c r="AJ149" s="1"/>
      <c r="AK149" s="2">
        <v>0</v>
      </c>
      <c r="AL149" s="2">
        <v>0</v>
      </c>
    </row>
    <row r="150" spans="1:38" x14ac:dyDescent="0.2">
      <c r="A150" t="str">
        <f>+VLOOKUP(TEXT(Tabla1[[#This Row],[Socio comercial]],"00000000"),'[1]Clientes PT'!$A:$G,7,0)</f>
        <v>Zona 1</v>
      </c>
      <c r="B150" t="str">
        <f>+VLOOKUP(TEXT(Tabla1[[#This Row],[Socio comercial]],"00000000"),'[1]Clientes PT'!$A:$G,6,0)</f>
        <v>JOSE PINTO (STIHL)</v>
      </c>
      <c r="C150" t="str">
        <f>+VLOOKUP(TEXT(Tabla1[[#This Row],[Socio comercial]],"00000000"),'[1]Clientes PT'!$A:$E,4,0)</f>
        <v>PT/79</v>
      </c>
      <c r="D150" t="str">
        <f>+VLOOKUP(TEXT(Tabla1[[#This Row],[Socio comercial]],"00000000"),'[1]Clientes PT'!$A:$E,5,0)</f>
        <v>Açores</v>
      </c>
      <c r="E150" s="1">
        <v>46790100</v>
      </c>
      <c r="F150" s="1" t="s">
        <v>309</v>
      </c>
      <c r="G150" s="1">
        <v>209134795</v>
      </c>
      <c r="H150" s="1" t="s">
        <v>326</v>
      </c>
      <c r="I150" s="2">
        <v>1758.31</v>
      </c>
      <c r="J150" s="1" t="s">
        <v>40</v>
      </c>
      <c r="K150" s="2">
        <v>69000</v>
      </c>
      <c r="L150" s="1" t="s">
        <v>40</v>
      </c>
      <c r="M150" s="1" t="s">
        <v>41</v>
      </c>
      <c r="N150" s="2">
        <v>32278.91</v>
      </c>
      <c r="O150" s="2">
        <v>0</v>
      </c>
      <c r="P150" s="1" t="s">
        <v>39</v>
      </c>
      <c r="Q150" s="2">
        <v>32278.91</v>
      </c>
      <c r="R150" s="3">
        <v>46.8</v>
      </c>
      <c r="S150" s="1" t="s">
        <v>327</v>
      </c>
      <c r="T150" s="1">
        <v>2</v>
      </c>
      <c r="U150" s="1"/>
      <c r="V150" s="1" t="b">
        <v>0</v>
      </c>
      <c r="W150" s="1" t="b">
        <v>0</v>
      </c>
      <c r="X150" s="1" t="b">
        <v>0</v>
      </c>
      <c r="Y150" s="1" t="b">
        <v>1</v>
      </c>
      <c r="Z150" s="1" t="b">
        <v>0</v>
      </c>
      <c r="AA150" s="1"/>
      <c r="AB150" s="2">
        <v>-726.9</v>
      </c>
      <c r="AC150" s="2">
        <v>12539.32</v>
      </c>
      <c r="AD150" s="2">
        <v>8889.2000000000007</v>
      </c>
      <c r="AE150" s="2">
        <v>11577.29</v>
      </c>
      <c r="AF150" s="1">
        <v>1</v>
      </c>
      <c r="AG150" s="1"/>
      <c r="AH150" s="1" t="s">
        <v>50</v>
      </c>
      <c r="AI150" s="1">
        <v>1</v>
      </c>
      <c r="AJ150" s="1"/>
      <c r="AK150" s="2">
        <v>0</v>
      </c>
      <c r="AL150" s="2">
        <v>0</v>
      </c>
    </row>
    <row r="151" spans="1:38" x14ac:dyDescent="0.2">
      <c r="A151" t="str">
        <f>+VLOOKUP(TEXT(Tabla1[[#This Row],[Socio comercial]],"00000000"),'[1]Clientes PT'!$A:$G,7,0)</f>
        <v>Zona 1</v>
      </c>
      <c r="B151" t="str">
        <f>+VLOOKUP(TEXT(Tabla1[[#This Row],[Socio comercial]],"00000000"),'[1]Clientes PT'!$A:$G,6,0)</f>
        <v>JOSE PINTO (STIHL)</v>
      </c>
      <c r="C151" t="str">
        <f>+VLOOKUP(TEXT(Tabla1[[#This Row],[Socio comercial]],"00000000"),'[1]Clientes PT'!$A:$E,4,0)</f>
        <v>PT/79</v>
      </c>
      <c r="D151" t="str">
        <f>+VLOOKUP(TEXT(Tabla1[[#This Row],[Socio comercial]],"00000000"),'[1]Clientes PT'!$A:$E,5,0)</f>
        <v>Açores</v>
      </c>
      <c r="E151" s="1">
        <v>46790100</v>
      </c>
      <c r="F151" s="1" t="s">
        <v>309</v>
      </c>
      <c r="G151" s="1">
        <v>209148041</v>
      </c>
      <c r="H151" s="1" t="s">
        <v>328</v>
      </c>
      <c r="I151" s="2">
        <v>3168.53</v>
      </c>
      <c r="J151" s="1" t="s">
        <v>40</v>
      </c>
      <c r="K151" s="2">
        <v>69000</v>
      </c>
      <c r="L151" s="1" t="s">
        <v>40</v>
      </c>
      <c r="M151" s="1" t="s">
        <v>41</v>
      </c>
      <c r="N151" s="2">
        <v>32278.91</v>
      </c>
      <c r="O151" s="2">
        <v>0</v>
      </c>
      <c r="P151" s="1" t="s">
        <v>39</v>
      </c>
      <c r="Q151" s="2">
        <v>32278.91</v>
      </c>
      <c r="R151" s="3">
        <v>46.8</v>
      </c>
      <c r="S151" s="1" t="s">
        <v>329</v>
      </c>
      <c r="T151" s="1">
        <v>2</v>
      </c>
      <c r="U151" s="1"/>
      <c r="V151" s="1" t="b">
        <v>0</v>
      </c>
      <c r="W151" s="1" t="b">
        <v>0</v>
      </c>
      <c r="X151" s="1" t="b">
        <v>0</v>
      </c>
      <c r="Y151" s="1" t="b">
        <v>1</v>
      </c>
      <c r="Z151" s="1" t="b">
        <v>0</v>
      </c>
      <c r="AA151" s="1"/>
      <c r="AB151" s="2">
        <v>-726.9</v>
      </c>
      <c r="AC151" s="2">
        <v>12539.32</v>
      </c>
      <c r="AD151" s="2">
        <v>8889.2000000000007</v>
      </c>
      <c r="AE151" s="2">
        <v>11577.29</v>
      </c>
      <c r="AF151" s="1">
        <v>1</v>
      </c>
      <c r="AG151" s="1"/>
      <c r="AH151" s="1" t="s">
        <v>55</v>
      </c>
      <c r="AI151" s="1">
        <v>1</v>
      </c>
      <c r="AJ151" s="1"/>
      <c r="AK151" s="2">
        <v>0</v>
      </c>
      <c r="AL151" s="2">
        <v>0</v>
      </c>
    </row>
    <row r="152" spans="1:38" x14ac:dyDescent="0.2">
      <c r="A152" t="str">
        <f>+VLOOKUP(TEXT(Tabla1[[#This Row],[Socio comercial]],"00000000"),'[1]Clientes PT'!$A:$G,7,0)</f>
        <v>Zona 1</v>
      </c>
      <c r="B152" t="str">
        <f>+VLOOKUP(TEXT(Tabla1[[#This Row],[Socio comercial]],"00000000"),'[1]Clientes PT'!$A:$G,6,0)</f>
        <v>JOSE PINTO (STIHL)</v>
      </c>
      <c r="C152" t="str">
        <f>+VLOOKUP(TEXT(Tabla1[[#This Row],[Socio comercial]],"00000000"),'[1]Clientes PT'!$A:$E,4,0)</f>
        <v>PT/79</v>
      </c>
      <c r="D152" t="str">
        <f>+VLOOKUP(TEXT(Tabla1[[#This Row],[Socio comercial]],"00000000"),'[1]Clientes PT'!$A:$E,5,0)</f>
        <v>Açores</v>
      </c>
      <c r="E152" s="1">
        <v>46790100</v>
      </c>
      <c r="F152" s="1" t="s">
        <v>309</v>
      </c>
      <c r="G152" s="1">
        <v>209199035</v>
      </c>
      <c r="H152" s="1" t="s">
        <v>330</v>
      </c>
      <c r="I152" s="2">
        <v>1299.3399999999999</v>
      </c>
      <c r="J152" s="1" t="s">
        <v>40</v>
      </c>
      <c r="K152" s="2">
        <v>69000</v>
      </c>
      <c r="L152" s="1" t="s">
        <v>40</v>
      </c>
      <c r="M152" s="1" t="s">
        <v>41</v>
      </c>
      <c r="N152" s="2">
        <v>32278.91</v>
      </c>
      <c r="O152" s="2">
        <v>0</v>
      </c>
      <c r="P152" s="1" t="s">
        <v>39</v>
      </c>
      <c r="Q152" s="2">
        <v>32278.91</v>
      </c>
      <c r="R152" s="3">
        <v>46.8</v>
      </c>
      <c r="S152" s="1" t="s">
        <v>331</v>
      </c>
      <c r="T152" s="1">
        <v>2</v>
      </c>
      <c r="U152" s="1"/>
      <c r="V152" s="1" t="b">
        <v>0</v>
      </c>
      <c r="W152" s="1" t="b">
        <v>0</v>
      </c>
      <c r="X152" s="1" t="b">
        <v>0</v>
      </c>
      <c r="Y152" s="1" t="b">
        <v>1</v>
      </c>
      <c r="Z152" s="1" t="b">
        <v>0</v>
      </c>
      <c r="AA152" s="1"/>
      <c r="AB152" s="2">
        <v>-726.9</v>
      </c>
      <c r="AC152" s="2">
        <v>12539.32</v>
      </c>
      <c r="AD152" s="2">
        <v>8889.2000000000007</v>
      </c>
      <c r="AE152" s="2">
        <v>11577.29</v>
      </c>
      <c r="AF152" s="1">
        <v>1</v>
      </c>
      <c r="AG152" s="1"/>
      <c r="AH152" s="1" t="s">
        <v>55</v>
      </c>
      <c r="AI152" s="1">
        <v>1</v>
      </c>
      <c r="AJ152" s="1"/>
      <c r="AK152" s="2">
        <v>0</v>
      </c>
      <c r="AL152" s="2">
        <v>0</v>
      </c>
    </row>
    <row r="153" spans="1:38" x14ac:dyDescent="0.2">
      <c r="A153" t="str">
        <f>+VLOOKUP(TEXT(Tabla1[[#This Row],[Socio comercial]],"00000000"),'[1]Clientes PT'!$A:$G,7,0)</f>
        <v>Zona 1</v>
      </c>
      <c r="B153" t="str">
        <f>+VLOOKUP(TEXT(Tabla1[[#This Row],[Socio comercial]],"00000000"),'[1]Clientes PT'!$A:$G,6,0)</f>
        <v>JOSE PINTO (STIHL)</v>
      </c>
      <c r="C153" t="str">
        <f>+VLOOKUP(TEXT(Tabla1[[#This Row],[Socio comercial]],"00000000"),'[1]Clientes PT'!$A:$E,4,0)</f>
        <v>PT/79</v>
      </c>
      <c r="D153" t="str">
        <f>+VLOOKUP(TEXT(Tabla1[[#This Row],[Socio comercial]],"00000000"),'[1]Clientes PT'!$A:$E,5,0)</f>
        <v>Açores</v>
      </c>
      <c r="E153" s="1">
        <v>46790100</v>
      </c>
      <c r="F153" s="1" t="s">
        <v>309</v>
      </c>
      <c r="G153" s="1">
        <v>209241238</v>
      </c>
      <c r="H153" s="1" t="s">
        <v>332</v>
      </c>
      <c r="I153" s="2">
        <v>20676.86</v>
      </c>
      <c r="J153" s="1" t="s">
        <v>40</v>
      </c>
      <c r="K153" s="2">
        <v>69000</v>
      </c>
      <c r="L153" s="1" t="s">
        <v>40</v>
      </c>
      <c r="M153" s="1" t="s">
        <v>41</v>
      </c>
      <c r="N153" s="2">
        <v>32278.91</v>
      </c>
      <c r="O153" s="2">
        <v>0</v>
      </c>
      <c r="P153" s="1" t="s">
        <v>39</v>
      </c>
      <c r="Q153" s="2">
        <v>32278.91</v>
      </c>
      <c r="R153" s="3">
        <v>46.8</v>
      </c>
      <c r="S153" s="1" t="s">
        <v>333</v>
      </c>
      <c r="T153" s="1">
        <v>2</v>
      </c>
      <c r="U153" s="1"/>
      <c r="V153" s="1" t="b">
        <v>0</v>
      </c>
      <c r="W153" s="1" t="b">
        <v>0</v>
      </c>
      <c r="X153" s="1" t="b">
        <v>0</v>
      </c>
      <c r="Y153" s="1" t="b">
        <v>1</v>
      </c>
      <c r="Z153" s="1" t="b">
        <v>0</v>
      </c>
      <c r="AA153" s="1"/>
      <c r="AB153" s="2">
        <v>-726.9</v>
      </c>
      <c r="AC153" s="2">
        <v>12539.32</v>
      </c>
      <c r="AD153" s="2">
        <v>8889.2000000000007</v>
      </c>
      <c r="AE153" s="2">
        <v>11577.29</v>
      </c>
      <c r="AF153" s="1">
        <v>1</v>
      </c>
      <c r="AG153" s="1"/>
      <c r="AH153" s="1"/>
      <c r="AI153" s="1">
        <v>1</v>
      </c>
      <c r="AJ153" s="1"/>
      <c r="AK153" s="2">
        <v>0</v>
      </c>
      <c r="AL153" s="2">
        <v>0</v>
      </c>
    </row>
    <row r="154" spans="1:38" x14ac:dyDescent="0.2">
      <c r="A154" t="str">
        <f>+VLOOKUP(TEXT(Tabla1[[#This Row],[Socio comercial]],"00000000"),'[1]Clientes PT'!$A:$G,7,0)</f>
        <v>Zona 1</v>
      </c>
      <c r="B154" t="str">
        <f>+VLOOKUP(TEXT(Tabla1[[#This Row],[Socio comercial]],"00000000"),'[1]Clientes PT'!$A:$G,6,0)</f>
        <v>JOSE PINTO (STIHL)</v>
      </c>
      <c r="C154" t="str">
        <f>+VLOOKUP(TEXT(Tabla1[[#This Row],[Socio comercial]],"00000000"),'[1]Clientes PT'!$A:$E,4,0)</f>
        <v>PT/79</v>
      </c>
      <c r="D154" t="str">
        <f>+VLOOKUP(TEXT(Tabla1[[#This Row],[Socio comercial]],"00000000"),'[1]Clientes PT'!$A:$E,5,0)</f>
        <v>Açores</v>
      </c>
      <c r="E154" s="1">
        <v>46790100</v>
      </c>
      <c r="F154" s="1" t="s">
        <v>309</v>
      </c>
      <c r="G154" s="1">
        <v>209241538</v>
      </c>
      <c r="H154" s="1" t="s">
        <v>334</v>
      </c>
      <c r="I154" s="2">
        <v>11017.92</v>
      </c>
      <c r="J154" s="1" t="s">
        <v>40</v>
      </c>
      <c r="K154" s="2">
        <v>69000</v>
      </c>
      <c r="L154" s="1" t="s">
        <v>40</v>
      </c>
      <c r="M154" s="1" t="s">
        <v>41</v>
      </c>
      <c r="N154" s="2">
        <v>32278.91</v>
      </c>
      <c r="O154" s="2">
        <v>0</v>
      </c>
      <c r="P154" s="1" t="s">
        <v>39</v>
      </c>
      <c r="Q154" s="2">
        <v>32278.91</v>
      </c>
      <c r="R154" s="3">
        <v>46.8</v>
      </c>
      <c r="S154" s="1" t="s">
        <v>335</v>
      </c>
      <c r="T154" s="1">
        <v>2</v>
      </c>
      <c r="U154" s="1"/>
      <c r="V154" s="1" t="b">
        <v>0</v>
      </c>
      <c r="W154" s="1" t="b">
        <v>0</v>
      </c>
      <c r="X154" s="1" t="b">
        <v>0</v>
      </c>
      <c r="Y154" s="1" t="b">
        <v>1</v>
      </c>
      <c r="Z154" s="1" t="b">
        <v>0</v>
      </c>
      <c r="AA154" s="1"/>
      <c r="AB154" s="2">
        <v>-726.9</v>
      </c>
      <c r="AC154" s="2">
        <v>12539.32</v>
      </c>
      <c r="AD154" s="2">
        <v>8889.2000000000007</v>
      </c>
      <c r="AE154" s="2">
        <v>11577.29</v>
      </c>
      <c r="AF154" s="1">
        <v>1</v>
      </c>
      <c r="AG154" s="1"/>
      <c r="AH154" s="1"/>
      <c r="AI154" s="1">
        <v>1</v>
      </c>
      <c r="AJ154" s="1"/>
      <c r="AK154" s="2">
        <v>0</v>
      </c>
      <c r="AL154" s="2">
        <v>0</v>
      </c>
    </row>
    <row r="155" spans="1:38" x14ac:dyDescent="0.2">
      <c r="A155" t="str">
        <f>+VLOOKUP(TEXT(Tabla1[[#This Row],[Socio comercial]],"00000000"),'[1]Clientes PT'!$A:$G,7,0)</f>
        <v>Zona 1</v>
      </c>
      <c r="B155" t="str">
        <f>+VLOOKUP(TEXT(Tabla1[[#This Row],[Socio comercial]],"00000000"),'[1]Clientes PT'!$A:$G,6,0)</f>
        <v>JOSE PINTO (STIHL)</v>
      </c>
      <c r="C155" t="str">
        <f>+VLOOKUP(TEXT(Tabla1[[#This Row],[Socio comercial]],"00000000"),'[1]Clientes PT'!$A:$E,4,0)</f>
        <v>PT/79</v>
      </c>
      <c r="D155" t="str">
        <f>+VLOOKUP(TEXT(Tabla1[[#This Row],[Socio comercial]],"00000000"),'[1]Clientes PT'!$A:$E,5,0)</f>
        <v>Açores</v>
      </c>
      <c r="E155" s="1">
        <v>46790100</v>
      </c>
      <c r="F155" s="1" t="s">
        <v>309</v>
      </c>
      <c r="G155" s="1">
        <v>343862025</v>
      </c>
      <c r="H155" s="1">
        <v>343862025</v>
      </c>
      <c r="I155" s="2">
        <v>0</v>
      </c>
      <c r="J155" s="1" t="s">
        <v>40</v>
      </c>
      <c r="K155" s="2">
        <v>69000</v>
      </c>
      <c r="L155" s="1" t="s">
        <v>40</v>
      </c>
      <c r="M155" s="1" t="s">
        <v>41</v>
      </c>
      <c r="N155" s="2">
        <v>32278.91</v>
      </c>
      <c r="O155" s="2">
        <v>0</v>
      </c>
      <c r="P155" s="1" t="s">
        <v>39</v>
      </c>
      <c r="Q155" s="2">
        <v>32278.91</v>
      </c>
      <c r="R155" s="3">
        <v>46.8</v>
      </c>
      <c r="S155" s="1" t="s">
        <v>336</v>
      </c>
      <c r="T155" s="1">
        <v>2</v>
      </c>
      <c r="U155" s="1"/>
      <c r="V155" s="1" t="b">
        <v>0</v>
      </c>
      <c r="W155" s="1" t="b">
        <v>0</v>
      </c>
      <c r="X155" s="1" t="b">
        <v>0</v>
      </c>
      <c r="Y155" s="1" t="b">
        <v>1</v>
      </c>
      <c r="Z155" s="1" t="b">
        <v>0</v>
      </c>
      <c r="AA155" s="1"/>
      <c r="AB155" s="2">
        <v>-726.9</v>
      </c>
      <c r="AC155" s="2">
        <v>12539.32</v>
      </c>
      <c r="AD155" s="2">
        <v>8889.2000000000007</v>
      </c>
      <c r="AE155" s="2">
        <v>11577.29</v>
      </c>
      <c r="AF155" s="1">
        <v>1</v>
      </c>
      <c r="AG155" s="1"/>
      <c r="AH155" s="1"/>
      <c r="AI155" s="1">
        <v>1</v>
      </c>
      <c r="AJ155" s="1"/>
      <c r="AK155" s="2">
        <v>0</v>
      </c>
      <c r="AL155" s="2">
        <v>0</v>
      </c>
    </row>
    <row r="156" spans="1:38" x14ac:dyDescent="0.2">
      <c r="A156" t="str">
        <f>+VLOOKUP(TEXT(Tabla1[[#This Row],[Socio comercial]],"00000000"),'[1]Clientes PT'!$A:$G,7,0)</f>
        <v>Zona 1</v>
      </c>
      <c r="B156" t="str">
        <f>+VLOOKUP(TEXT(Tabla1[[#This Row],[Socio comercial]],"00000000"),'[1]Clientes PT'!$A:$G,6,0)</f>
        <v>JOSE PINTO (STIHL)</v>
      </c>
      <c r="C156" t="str">
        <f>+VLOOKUP(TEXT(Tabla1[[#This Row],[Socio comercial]],"00000000"),'[1]Clientes PT'!$A:$E,4,0)</f>
        <v>PT/79</v>
      </c>
      <c r="D156" t="str">
        <f>+VLOOKUP(TEXT(Tabla1[[#This Row],[Socio comercial]],"00000000"),'[1]Clientes PT'!$A:$E,5,0)</f>
        <v>Açores</v>
      </c>
      <c r="E156" s="1">
        <v>46790130</v>
      </c>
      <c r="F156" s="1" t="s">
        <v>337</v>
      </c>
      <c r="G156" s="1">
        <v>209197263</v>
      </c>
      <c r="H156" s="1">
        <v>48</v>
      </c>
      <c r="I156" s="2">
        <v>93.74</v>
      </c>
      <c r="J156" s="1" t="s">
        <v>40</v>
      </c>
      <c r="K156" s="2">
        <v>38000</v>
      </c>
      <c r="L156" s="1" t="s">
        <v>40</v>
      </c>
      <c r="M156" s="1" t="s">
        <v>41</v>
      </c>
      <c r="N156" s="2">
        <v>3881.59</v>
      </c>
      <c r="O156" s="2">
        <v>45593.83</v>
      </c>
      <c r="P156" s="1" t="s">
        <v>39</v>
      </c>
      <c r="Q156" s="2">
        <v>11857.84</v>
      </c>
      <c r="R156" s="3">
        <v>31.2</v>
      </c>
      <c r="S156" s="1" t="s">
        <v>338</v>
      </c>
      <c r="T156" s="1"/>
      <c r="U156" s="1"/>
      <c r="V156" s="1" t="b">
        <v>0</v>
      </c>
      <c r="W156" s="1" t="b">
        <v>0</v>
      </c>
      <c r="X156" s="1" t="b">
        <v>0</v>
      </c>
      <c r="Y156" s="1" t="b">
        <v>1</v>
      </c>
      <c r="Z156" s="1" t="b">
        <v>0</v>
      </c>
      <c r="AA156" s="1"/>
      <c r="AB156" s="2">
        <v>3813.1</v>
      </c>
      <c r="AC156" s="2">
        <v>1127.47</v>
      </c>
      <c r="AD156" s="2">
        <v>0</v>
      </c>
      <c r="AE156" s="2">
        <v>-1058.98</v>
      </c>
      <c r="AF156" s="1">
        <v>0</v>
      </c>
      <c r="AG156" s="1"/>
      <c r="AH156" s="1" t="s">
        <v>55</v>
      </c>
      <c r="AI156" s="1">
        <v>1</v>
      </c>
      <c r="AJ156" s="1"/>
      <c r="AK156" s="2">
        <v>0</v>
      </c>
      <c r="AL156" s="2">
        <v>0</v>
      </c>
    </row>
    <row r="157" spans="1:38" x14ac:dyDescent="0.2">
      <c r="A157" t="str">
        <f>+VLOOKUP(TEXT(Tabla1[[#This Row],[Socio comercial]],"00000000"),'[1]Clientes PT'!$A:$G,7,0)</f>
        <v>Zona 1</v>
      </c>
      <c r="B157" t="str">
        <f>+VLOOKUP(TEXT(Tabla1[[#This Row],[Socio comercial]],"00000000"),'[1]Clientes PT'!$A:$G,6,0)</f>
        <v>JOSE PINTO (STIHL)</v>
      </c>
      <c r="C157" t="str">
        <f>+VLOOKUP(TEXT(Tabla1[[#This Row],[Socio comercial]],"00000000"),'[1]Clientes PT'!$A:$E,4,0)</f>
        <v>PT/79</v>
      </c>
      <c r="D157" t="str">
        <f>+VLOOKUP(TEXT(Tabla1[[#This Row],[Socio comercial]],"00000000"),'[1]Clientes PT'!$A:$E,5,0)</f>
        <v>Açores</v>
      </c>
      <c r="E157" s="1">
        <v>46790130</v>
      </c>
      <c r="F157" s="1" t="s">
        <v>337</v>
      </c>
      <c r="G157" s="1">
        <v>209313156</v>
      </c>
      <c r="H157" s="1">
        <v>2</v>
      </c>
      <c r="I157" s="2">
        <v>7123.83</v>
      </c>
      <c r="J157" s="1" t="s">
        <v>40</v>
      </c>
      <c r="K157" s="2">
        <v>38000</v>
      </c>
      <c r="L157" s="1" t="s">
        <v>40</v>
      </c>
      <c r="M157" s="1" t="s">
        <v>41</v>
      </c>
      <c r="N157" s="2">
        <v>3881.59</v>
      </c>
      <c r="O157" s="2">
        <v>45593.83</v>
      </c>
      <c r="P157" s="1" t="s">
        <v>39</v>
      </c>
      <c r="Q157" s="2">
        <v>11857.84</v>
      </c>
      <c r="R157" s="3">
        <v>31.2</v>
      </c>
      <c r="S157" s="1" t="s">
        <v>339</v>
      </c>
      <c r="T157" s="1"/>
      <c r="U157" s="1" t="s">
        <v>57</v>
      </c>
      <c r="V157" s="1" t="b">
        <v>0</v>
      </c>
      <c r="W157" s="1" t="b">
        <v>0</v>
      </c>
      <c r="X157" s="1" t="b">
        <v>0</v>
      </c>
      <c r="Y157" s="1" t="b">
        <v>1</v>
      </c>
      <c r="Z157" s="1" t="b">
        <v>0</v>
      </c>
      <c r="AA157" s="1" t="s">
        <v>58</v>
      </c>
      <c r="AB157" s="2">
        <v>3813.1</v>
      </c>
      <c r="AC157" s="2">
        <v>1127.47</v>
      </c>
      <c r="AD157" s="2">
        <v>0</v>
      </c>
      <c r="AE157" s="2">
        <v>-1058.98</v>
      </c>
      <c r="AF157" s="1">
        <v>0</v>
      </c>
      <c r="AG157" s="1"/>
      <c r="AH157" s="1" t="s">
        <v>55</v>
      </c>
      <c r="AI157" s="1">
        <v>1</v>
      </c>
      <c r="AJ157" s="1"/>
      <c r="AK157" s="2">
        <v>0</v>
      </c>
      <c r="AL157" s="2">
        <v>0</v>
      </c>
    </row>
  </sheetData>
  <pageMargins left="0.7" right="0.7" top="0.75" bottom="0.75" header="0.3" footer="0.3"/>
  <headerFooter>
    <oddHeader>&amp;C&amp;"Arial"&amp;10&amp;K000000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A8BD9-021A-4C05-B4D6-728A03AD4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2025-01-20T15:14:13Z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2024-11-22T10:24:25Z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59599c0e-77e8-466e-8c4f-a83b2f3c15a3</vt:lpwstr>
  </property>
  <property fmtid="{D5CDD505-2E9C-101B-9397-08002B2CF9AE}" pid="10" name="MSIP_Label_f336f76c-dfa2-4ce6-8362-305539f7b79a_ContentBits">
    <vt:lpwstr>1</vt:lpwstr>
  </property>
</Properties>
</file>