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95635DAA-9468-4A85-9AD2-4D70C05A406C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Data!$A$1:$AL$246</definedName>
  </definedNames>
  <calcPr calcId="191028" concurrentManualCount="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A9" i="1" s="1"/>
  <c r="C10" i="1"/>
  <c r="A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A17" i="1" s="1"/>
  <c r="C18" i="1"/>
  <c r="A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A25" i="1" s="1"/>
  <c r="C26" i="1"/>
  <c r="A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A33" i="1" s="1"/>
  <c r="C34" i="1"/>
  <c r="A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A41" i="1" s="1"/>
  <c r="C42" i="1"/>
  <c r="A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A49" i="1" s="1"/>
  <c r="C50" i="1"/>
  <c r="A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A57" i="1" s="1"/>
  <c r="C58" i="1"/>
  <c r="A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A65" i="1" s="1"/>
  <c r="C66" i="1"/>
  <c r="A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A73" i="1" s="1"/>
  <c r="C74" i="1"/>
  <c r="A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A81" i="1" s="1"/>
  <c r="C82" i="1"/>
  <c r="A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A89" i="1" s="1"/>
  <c r="C90" i="1"/>
  <c r="A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A97" i="1" s="1"/>
  <c r="C98" i="1"/>
  <c r="A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A105" i="1" s="1"/>
  <c r="C106" i="1"/>
  <c r="A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A113" i="1" s="1"/>
  <c r="C114" i="1"/>
  <c r="A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A121" i="1" s="1"/>
  <c r="C122" i="1"/>
  <c r="A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A129" i="1" s="1"/>
  <c r="C130" i="1"/>
  <c r="A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A137" i="1" s="1"/>
  <c r="C138" i="1"/>
  <c r="A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A145" i="1" s="1"/>
  <c r="C146" i="1"/>
  <c r="A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A153" i="1" s="1"/>
  <c r="C154" i="1"/>
  <c r="A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A161" i="1" s="1"/>
  <c r="C162" i="1"/>
  <c r="A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A169" i="1" s="1"/>
  <c r="C170" i="1"/>
  <c r="A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A177" i="1" s="1"/>
  <c r="C178" i="1"/>
  <c r="A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A185" i="1" s="1"/>
  <c r="C186" i="1"/>
  <c r="A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A193" i="1" s="1"/>
  <c r="C194" i="1"/>
  <c r="A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A201" i="1" s="1"/>
  <c r="C202" i="1"/>
  <c r="A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A209" i="1" s="1"/>
  <c r="C210" i="1"/>
  <c r="A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A217" i="1" s="1"/>
  <c r="C218" i="1"/>
  <c r="A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B224" i="1" s="1"/>
  <c r="C225" i="1"/>
  <c r="A225" i="1" s="1"/>
  <c r="C226" i="1"/>
  <c r="A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A233" i="1" s="1"/>
  <c r="C234" i="1"/>
  <c r="A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A241" i="1" s="1"/>
  <c r="C242" i="1"/>
  <c r="A242" i="1" s="1"/>
  <c r="C243" i="1"/>
  <c r="B243" i="1" s="1"/>
  <c r="C244" i="1"/>
  <c r="B244" i="1" s="1"/>
  <c r="C245" i="1"/>
  <c r="B245" i="1" s="1"/>
  <c r="C246" i="1"/>
  <c r="B24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B242" i="1" l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2" i="1"/>
  <c r="A240" i="1"/>
  <c r="A232" i="1"/>
  <c r="A224" i="1"/>
  <c r="A216" i="1"/>
  <c r="A208" i="1"/>
  <c r="A200" i="1"/>
  <c r="A192" i="1"/>
  <c r="A184" i="1"/>
  <c r="A176" i="1"/>
  <c r="A168" i="1"/>
  <c r="A160" i="1"/>
  <c r="A152" i="1"/>
  <c r="A144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A239" i="1"/>
  <c r="A231" i="1"/>
  <c r="A223" i="1"/>
  <c r="A215" i="1"/>
  <c r="A207" i="1"/>
  <c r="A199" i="1"/>
  <c r="A191" i="1"/>
  <c r="A183" i="1"/>
  <c r="A175" i="1"/>
  <c r="A167" i="1"/>
  <c r="A159" i="1"/>
  <c r="A151" i="1"/>
  <c r="A143" i="1"/>
  <c r="A135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245" i="1"/>
  <c r="A237" i="1"/>
  <c r="A229" i="1"/>
  <c r="A221" i="1"/>
  <c r="A213" i="1"/>
  <c r="A205" i="1"/>
  <c r="A197" i="1"/>
  <c r="A189" i="1"/>
  <c r="A18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3" i="1"/>
  <c r="A5" i="1"/>
  <c r="A244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4" i="1"/>
  <c r="A243" i="1"/>
  <c r="A235" i="1"/>
  <c r="A227" i="1"/>
  <c r="A219" i="1"/>
  <c r="A211" i="1"/>
  <c r="A203" i="1"/>
  <c r="A195" i="1"/>
  <c r="A187" i="1"/>
  <c r="A179" i="1"/>
  <c r="A171" i="1"/>
  <c r="A163" i="1"/>
  <c r="A155" i="1"/>
  <c r="A147" i="1"/>
  <c r="A139" i="1"/>
  <c r="A131" i="1"/>
  <c r="A123" i="1"/>
  <c r="A115" i="1"/>
  <c r="A107" i="1"/>
  <c r="A99" i="1"/>
  <c r="A91" i="1"/>
  <c r="A83" i="1"/>
  <c r="A75" i="1"/>
  <c r="A67" i="1"/>
  <c r="A59" i="1"/>
  <c r="A51" i="1"/>
  <c r="A43" i="1"/>
  <c r="A35" i="1"/>
  <c r="A27" i="1"/>
  <c r="A19" i="1"/>
  <c r="A11" i="1"/>
  <c r="A3" i="1"/>
</calcChain>
</file>

<file path=xl/sharedStrings.xml><?xml version="1.0" encoding="utf-8"?>
<sst xmlns="http://schemas.openxmlformats.org/spreadsheetml/2006/main" count="2243" uniqueCount="590">
  <si>
    <t>Etiquetas de fila</t>
  </si>
  <si>
    <t>Descripción</t>
  </si>
  <si>
    <t>Sum of Valor de crédito pendiente</t>
  </si>
  <si>
    <t>Zona 7</t>
  </si>
  <si>
    <t>Galicia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</si>
  <si>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</si>
  <si>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</si>
  <si>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</si>
  <si>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</si>
  <si>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</si>
  <si>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</si>
  <si>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</si>
  <si>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</si>
  <si>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</si>
  <si>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</si>
  <si>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</si>
  <si>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</si>
  <si>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</si>
  <si>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</si>
  <si>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</si>
  <si>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</si>
  <si>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</si>
  <si>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</si>
  <si>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</si>
  <si>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</si>
  <si>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</si>
  <si>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</si>
  <si>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</si>
  <si>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</si>
  <si>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</si>
  <si>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</si>
  <si>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</si>
  <si>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</si>
  <si>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</si>
  <si>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</si>
  <si>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</si>
  <si>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</si>
  <si>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</si>
  <si>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</si>
  <si>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</si>
  <si>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</si>
  <si>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</si>
  <si>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</si>
  <si>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</si>
  <si>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</si>
  <si>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</si>
  <si>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Forestal Andión,S.L. / 27720 A Pontenova</t>
  </si>
  <si>
    <t>14/01 (2)</t>
  </si>
  <si>
    <t>14.01.2025 12:26:06</t>
  </si>
  <si>
    <t>ES00</t>
  </si>
  <si>
    <t>Agroavícola del Nalon, S.L / 33980 Pola de Laviana</t>
  </si>
  <si>
    <t>Talleres Redondas, C.B / 33794 Barres Castropol</t>
  </si>
  <si>
    <t>Berri Lantegia, S.L. / 20260 Alegia de Oria</t>
  </si>
  <si>
    <t>Garaje Aurtenetxe, S.A. / 48196 Lezama</t>
  </si>
  <si>
    <t>Motocultores la Ribera, S.L. / 31500 Tudela</t>
  </si>
  <si>
    <t>Taller Mecanico Javier, S.L. / 50700 Caspe</t>
  </si>
  <si>
    <t>Integral Maquinaria y Taller,S.L. / 08830 San Boi</t>
  </si>
  <si>
    <t>Sebastia Sabater, S.L. / 17100 La Bisbal D'emporda</t>
  </si>
  <si>
    <t>Sport Motor Roses,S.L. / 17200 Palafrugell</t>
  </si>
  <si>
    <t>Davide Manuel Alves Da Silva / 17172 Les Planes D´</t>
  </si>
  <si>
    <t>José Gil Blazquez, C.B. / 05450 Casavieja</t>
  </si>
  <si>
    <t>Jesús Ignacio Olmedo Ramiro / 47400 Medina del Cam</t>
  </si>
  <si>
    <t>Angel Roldán García / 28033 Madrid</t>
  </si>
  <si>
    <t>AFM Jardinería, S.L. / 28430 Alpedrete</t>
  </si>
  <si>
    <t>Pumuky Garden, S.L. / 02007 Albacete</t>
  </si>
  <si>
    <t>Bricogarden Center La Mancha, S.L. / 13700 Tomello</t>
  </si>
  <si>
    <t>Agrolivid 1950, S.L. / 13300 Valdepeñas</t>
  </si>
  <si>
    <t>Ramón García Ocaña / 16400 Tarancón</t>
  </si>
  <si>
    <t>Ecojardyn Podas y Jardinería, S.L. / 19170 El Casa</t>
  </si>
  <si>
    <t>Grupo Nombela,S.L / 45518 Gerindote</t>
  </si>
  <si>
    <t>Mario Boyer Gómez / 03660 Novelda</t>
  </si>
  <si>
    <t>Efrén Dolz Herrera / 46117 Betera</t>
  </si>
  <si>
    <t>Agro Albor,S.L. / 46131 Valencia</t>
  </si>
  <si>
    <t>Ibarra Totana, S.L. / 30850 Totana</t>
  </si>
  <si>
    <t>Técnicas Agric.Forestales,S.L. / 30570 San José de</t>
  </si>
  <si>
    <t>Comercial Serrano Baños, S.L.U / 30002 Murcia</t>
  </si>
  <si>
    <t>Todo Maq. Agric. Jard., S.L. / 30591 Torre Pacheco</t>
  </si>
  <si>
    <t>Motos Cande C.B. / 06300 Zafra</t>
  </si>
  <si>
    <t>Javier Mansilla Ramirez / 06760 Navalvillar de Pel</t>
  </si>
  <si>
    <t>Maqu.Almeriense para la Construc.SL / 04006 Almerí</t>
  </si>
  <si>
    <t>Agromecánica Ismael, S.L. / 04710 Santa Mª del Agu</t>
  </si>
  <si>
    <t>Juan Olid Pérez / 11690 Olvera</t>
  </si>
  <si>
    <t>Sum. y Pinturas El Trini, S.L. / 11630 Arcos de la</t>
  </si>
  <si>
    <t>González y Rodríguez, C.B. / 14800 Priego de Cordo</t>
  </si>
  <si>
    <t>Comercial Agrocor, S.L. / 14013 Córdoba</t>
  </si>
  <si>
    <t>José Manuel Murillo Esquinas / 14270 Hinojosa del</t>
  </si>
  <si>
    <t>Montiel Maquinaria Agríc. SL / 18339 Cijuela</t>
  </si>
  <si>
    <t>José Gallardo Rubio / 18800 Baza</t>
  </si>
  <si>
    <t>Desinfecciones Huescar 2020, S.L. / 18830 Huescar</t>
  </si>
  <si>
    <t>Agromaquinaria Pedro Matas, S.L. / 18270 Montefrío</t>
  </si>
  <si>
    <t>Sum.Agric.La Com.de la Palma,S.L. / 21700 La Palma</t>
  </si>
  <si>
    <t>J.Carlos Muñoz Gutierrez / 23680 Alcalá la Real</t>
  </si>
  <si>
    <t>Repuestos Hnos. Garvi, S.L. / 23360 La Puerta de S</t>
  </si>
  <si>
    <t>Agroforestal Jaén, S.L. / 23009 Jaén</t>
  </si>
  <si>
    <t>Alberto Buendia Gallego / 23380 Siles</t>
  </si>
  <si>
    <t>Manuel Marchal López / 23600 Martos</t>
  </si>
  <si>
    <t>Ildefonso García Galvez / 23710 Bailén</t>
  </si>
  <si>
    <t>Hermanos Cantero Del Pino, C.B. / 23620 Mengíbar</t>
  </si>
  <si>
    <t>Ruben Aranda Fuentes / 23160 Los Villares</t>
  </si>
  <si>
    <t>Agrocentro Villacarrillo, S.L. / 23300 Villacarril</t>
  </si>
  <si>
    <t>Agroforestal Pepe Díaz, S.L. / 29200 Antequera</t>
  </si>
  <si>
    <t>Francisco Merino Chaves / 29567 Alozaina</t>
  </si>
  <si>
    <t>Domasa Agrícola, S.L. / 41008 Sevilla</t>
  </si>
  <si>
    <t>Rafael Moron Arjona / 41567 Herrera</t>
  </si>
  <si>
    <t>Sagrera Canarias, S.A. / 38300 La Orotava (S.Cruz</t>
  </si>
  <si>
    <t>Asturias</t>
  </si>
  <si>
    <t>Asturias (05)</t>
  </si>
  <si>
    <t>Zona 2</t>
  </si>
  <si>
    <t>País Vasco</t>
  </si>
  <si>
    <t>Guipúzcoa (08)</t>
  </si>
  <si>
    <t>Vizcaya (09)</t>
  </si>
  <si>
    <t>Navarra</t>
  </si>
  <si>
    <t>Navarra (10)</t>
  </si>
  <si>
    <t>Castilla León</t>
  </si>
  <si>
    <t>Valladolid (27)</t>
  </si>
  <si>
    <t>Zona 3</t>
  </si>
  <si>
    <t>Aragón</t>
  </si>
  <si>
    <t>Zaragoza (14)</t>
  </si>
  <si>
    <t>Cataluña</t>
  </si>
  <si>
    <t>Barcelona (15)</t>
  </si>
  <si>
    <t>Gerona (16)</t>
  </si>
  <si>
    <t>Zona 5</t>
  </si>
  <si>
    <t>Ávila (20)</t>
  </si>
  <si>
    <t>Castilla La Mancha</t>
  </si>
  <si>
    <t>Ciudad Real (31)</t>
  </si>
  <si>
    <t>Toledo (34)</t>
  </si>
  <si>
    <t>Extremadura</t>
  </si>
  <si>
    <t>Badajoz (39)</t>
  </si>
  <si>
    <t>Andalucía</t>
  </si>
  <si>
    <t>Córdoba (43)</t>
  </si>
  <si>
    <t>Zona 9</t>
  </si>
  <si>
    <t>Madrid</t>
  </si>
  <si>
    <t>Madrid (29)</t>
  </si>
  <si>
    <t>Guadalajara (33)</t>
  </si>
  <si>
    <t>Islas Canarias</t>
  </si>
  <si>
    <t>Islas Canarias (50)</t>
  </si>
  <si>
    <t>Zona 6</t>
  </si>
  <si>
    <t>Albacete (30)</t>
  </si>
  <si>
    <t>Cuenca (32)</t>
  </si>
  <si>
    <t>C. Valenciana</t>
  </si>
  <si>
    <t>Alicante (35)</t>
  </si>
  <si>
    <t>Valencia (37)</t>
  </si>
  <si>
    <t>Zona 8</t>
  </si>
  <si>
    <t>Murcia</t>
  </si>
  <si>
    <t>Murcia (38)</t>
  </si>
  <si>
    <t>Almería (41)</t>
  </si>
  <si>
    <t>Granada (44)</t>
  </si>
  <si>
    <t>Jaén (46)</t>
  </si>
  <si>
    <t>Zona 4</t>
  </si>
  <si>
    <t>Cádiz (42)</t>
  </si>
  <si>
    <t>Huelva (45)</t>
  </si>
  <si>
    <t>Málaga (47)</t>
  </si>
  <si>
    <t>Sevilla (48)</t>
  </si>
  <si>
    <t>Severiano Agrocomercial, S.L.U / 15320 As Pontes</t>
  </si>
  <si>
    <t>20.01.2025 10:45:36</t>
  </si>
  <si>
    <t>ZESCASTRO</t>
  </si>
  <si>
    <t>Susana Castro Salcedo</t>
  </si>
  <si>
    <t>21.02.2025 01:09:29</t>
  </si>
  <si>
    <t>24.02.2025 18:13:20</t>
  </si>
  <si>
    <t>Modesto Vazquez, S.L. / 15707 Santiago de Composte</t>
  </si>
  <si>
    <t>28.02.2025 SANTIAGO</t>
  </si>
  <si>
    <t>03.03.2025 08:22:03</t>
  </si>
  <si>
    <t>Maq.de Jardinería Rial,S.L.U / 15115 Cabana de Ber</t>
  </si>
  <si>
    <t>31/03/2025</t>
  </si>
  <si>
    <t>31.03.2025 10:20:49</t>
  </si>
  <si>
    <t>ACCIÓN BATERIA 2025</t>
  </si>
  <si>
    <t>01.04.2025 00:07:12</t>
  </si>
  <si>
    <t>CIERRE 2º SEMESTRE 24</t>
  </si>
  <si>
    <t>31.03.2025 23:38:23</t>
  </si>
  <si>
    <t>21/12</t>
  </si>
  <si>
    <t>31.03.2025 23:43:10</t>
  </si>
  <si>
    <t>13/02</t>
  </si>
  <si>
    <t>01.04.2025 00:01:28</t>
  </si>
  <si>
    <t>01.04.2025 00:07:44</t>
  </si>
  <si>
    <t>TEMPORADA PV 25</t>
  </si>
  <si>
    <t>01.04.2025 01:00:16</t>
  </si>
  <si>
    <t>30/11</t>
  </si>
  <si>
    <t>30.11.2024 11:34:05</t>
  </si>
  <si>
    <t>Alejandro Martínez Pérez / 32540 La Gudiña</t>
  </si>
  <si>
    <t>01.12.2024 08:17:50</t>
  </si>
  <si>
    <t>Miño Maquinaria,S.L. / 32005 Orense</t>
  </si>
  <si>
    <t>12.02.2025 10:12:36</t>
  </si>
  <si>
    <t>Roberto Ucha Perez / 32500 Carballino</t>
  </si>
  <si>
    <t>26/02/2025</t>
  </si>
  <si>
    <t>26.02.2025 12:17:06</t>
  </si>
  <si>
    <t>16.12.2024 13:01:04</t>
  </si>
  <si>
    <t>Asturfuente, S.L. / 33001 Oviedo</t>
  </si>
  <si>
    <t>16469-3235</t>
  </si>
  <si>
    <t>03.03.2025 20:23:26</t>
  </si>
  <si>
    <t>19/12</t>
  </si>
  <si>
    <t>19.12.2024 11:49:09</t>
  </si>
  <si>
    <t>LUR-387</t>
  </si>
  <si>
    <t>10.12.2024 15:32:49</t>
  </si>
  <si>
    <t>BILBAO 31/01/2025</t>
  </si>
  <si>
    <t>31.01.2025 11:20:04</t>
  </si>
  <si>
    <t>07.08.2024 14:23:28</t>
  </si>
  <si>
    <t>07.08.2024 14:27:22</t>
  </si>
  <si>
    <t>++0024100070ES10/0001/ZESLOPEZE</t>
  </si>
  <si>
    <t>08.08.2024 01:24:12</t>
  </si>
  <si>
    <t>08.08.2024 03:10:44</t>
  </si>
  <si>
    <t>08.08.2024 03:13:08</t>
  </si>
  <si>
    <t>08.08.2024 03:46:35</t>
  </si>
  <si>
    <t>NP SEPTIEMBRE 24</t>
  </si>
  <si>
    <t>02.10.2024 13:42:02</t>
  </si>
  <si>
    <t>21.10.2024 19:15:38</t>
  </si>
  <si>
    <t>12.12.2024 17:19:58</t>
  </si>
  <si>
    <t>27.01.2025 23:15:43</t>
  </si>
  <si>
    <t>NP ENERO 25</t>
  </si>
  <si>
    <t>18.02.2025 10:42:28</t>
  </si>
  <si>
    <t>20.02.2025 13:29:41</t>
  </si>
  <si>
    <t>25.02.2025 13:52:02</t>
  </si>
  <si>
    <t>25.02.2025 18:51:44</t>
  </si>
  <si>
    <t>D.I.R. Rioja, S.L. / 26580 Arnedo</t>
  </si>
  <si>
    <t>PP25-214</t>
  </si>
  <si>
    <t>12.02.2025 10:53:56</t>
  </si>
  <si>
    <t>03.01.2025 19:05:54</t>
  </si>
  <si>
    <t>ZESRPA1</t>
  </si>
  <si>
    <t>Robotic Process Automation rpa1</t>
  </si>
  <si>
    <t>ES02</t>
  </si>
  <si>
    <t>04.02.2025 12:03:27</t>
  </si>
  <si>
    <t>Juan Cortiada, S.A. / 08720 Vilafranca del Penedés</t>
  </si>
  <si>
    <t>01.04.2025 11:08:05</t>
  </si>
  <si>
    <t>Fernando Hernández González / 08750 Molins de Rei</t>
  </si>
  <si>
    <t>ROSA 21325</t>
  </si>
  <si>
    <t>21.03.2025 12:49:25</t>
  </si>
  <si>
    <t>PP22/477-OO OO AJ.CE</t>
  </si>
  <si>
    <t>14.02.2025 23:03:53</t>
  </si>
  <si>
    <t>ES01</t>
  </si>
  <si>
    <t>PP25/44</t>
  </si>
  <si>
    <t>18.02.2025 08:20:07</t>
  </si>
  <si>
    <t>Alfred Lolo Sampron / 08192 Sant Quirze del Vallés</t>
  </si>
  <si>
    <t>14/2025</t>
  </si>
  <si>
    <t>04.02.2025 12:03:23</t>
  </si>
  <si>
    <t>07.03.2025 01:26:49</t>
  </si>
  <si>
    <t>09.12.2024 10:33:00</t>
  </si>
  <si>
    <t>06.03.2025 23:46:12</t>
  </si>
  <si>
    <t>1A SET ABRIL</t>
  </si>
  <si>
    <t>27.03.2024 19:18:49</t>
  </si>
  <si>
    <t>ULT OCTUBRE</t>
  </si>
  <si>
    <t>25.10.2024 16:51:35</t>
  </si>
  <si>
    <t>AP / MS</t>
  </si>
  <si>
    <t>14.01.2025 13:40:18</t>
  </si>
  <si>
    <t>MAQUINAS</t>
  </si>
  <si>
    <t>17.07.2023 02:04:09</t>
  </si>
  <si>
    <t>SHOP SYSTEM INTERIOR</t>
  </si>
  <si>
    <t>24.02.2025 02:02:08</t>
  </si>
  <si>
    <t>14.10.2024 02:52:30</t>
  </si>
  <si>
    <t>14.10.2024 03:13:05</t>
  </si>
  <si>
    <t>26.11.2024 10:57:22</t>
  </si>
  <si>
    <t>++0024160890ES10/0001/ZESCASTRO</t>
  </si>
  <si>
    <t>Tomás Arrieta, C.B / 17003 Gerona</t>
  </si>
  <si>
    <t>12.02.2025 12:55:11</t>
  </si>
  <si>
    <t>Ll. Tarrago C.B. / 25300 Tarrega</t>
  </si>
  <si>
    <t>10.02.2025 14:04:00</t>
  </si>
  <si>
    <t>25.11.2024 10:53:41</t>
  </si>
  <si>
    <t>Campomar Suministros, S.L. / 09240 Briviesca</t>
  </si>
  <si>
    <t>25/03/2025</t>
  </si>
  <si>
    <t>29.03.2025 01:09:55</t>
  </si>
  <si>
    <t>Noelia Blanco Alonso / 24540 Cacabelos</t>
  </si>
  <si>
    <t>OOOO-TRAFOBER</t>
  </si>
  <si>
    <t>19.02.2025 00:54:23</t>
  </si>
  <si>
    <t>Gómez Antona, S.L. / 37700 Bejar</t>
  </si>
  <si>
    <t>25.03.2025 19:21:18</t>
  </si>
  <si>
    <t>Rodrigo Alonso Barahona / 40500 Riaza</t>
  </si>
  <si>
    <t>P-C 09/25</t>
  </si>
  <si>
    <t>11.03.2025 10:05:50</t>
  </si>
  <si>
    <t>Estudios y Proyectos Dansyl,SL / 42005 Soria</t>
  </si>
  <si>
    <t>27.02.2025 11:18:23</t>
  </si>
  <si>
    <t>26.11.2024 19:19:18</t>
  </si>
  <si>
    <t>Isabel y Nacho, S.L. / 28670 Villaviciosa de Odón</t>
  </si>
  <si>
    <t>03.03.2025 02:06:14</t>
  </si>
  <si>
    <t>Brico Garden Madrid, S.L. / 28021 Madrid</t>
  </si>
  <si>
    <t>12.02.2025 18:47:57</t>
  </si>
  <si>
    <t>Grupo Ind.Sumin.y Ferr.Rome,SL / 28864 Ajalvir</t>
  </si>
  <si>
    <t>OOOO-ACCIONA</t>
  </si>
  <si>
    <t>03.03.2025 02:06:16</t>
  </si>
  <si>
    <t>28-03-2025</t>
  </si>
  <si>
    <t>28.03.2025 12:57:30</t>
  </si>
  <si>
    <t>30.11.2024 15:11:22</t>
  </si>
  <si>
    <t>03.03.2025 10:46:38</t>
  </si>
  <si>
    <t>Multiservicios Master-pol S.L. / 28695 Navas Del R</t>
  </si>
  <si>
    <t>05.03.2025 23:55:43</t>
  </si>
  <si>
    <t>PRBA COMP 2ª FASE</t>
  </si>
  <si>
    <t>10.03.2025 16:19:05</t>
  </si>
  <si>
    <t>++0024292060ES10/0001/ZESLOPEZE</t>
  </si>
  <si>
    <t>17/03</t>
  </si>
  <si>
    <t>20.03.2025 10:30:37</t>
  </si>
  <si>
    <t>25.03.2025 18:40:54</t>
  </si>
  <si>
    <t>02.12.2024 14:13:50</t>
  </si>
  <si>
    <t>09.12.2024 13:56:06</t>
  </si>
  <si>
    <t>Motocicletas Santiago, C.B. / 13500 Puertollano</t>
  </si>
  <si>
    <t>20.01.2025 08:37:56</t>
  </si>
  <si>
    <t>PC22-31.03.2022</t>
  </si>
  <si>
    <t>18.12.2024 23:03:45</t>
  </si>
  <si>
    <t>PC22-151222</t>
  </si>
  <si>
    <t>18.12.2024 23:04:30</t>
  </si>
  <si>
    <t>08.01.2025 09:39:36</t>
  </si>
  <si>
    <t>31.03.2025 23:18:05</t>
  </si>
  <si>
    <t>01.04.2025 00:02:12</t>
  </si>
  <si>
    <t>25.11.2024 10:05:00</t>
  </si>
  <si>
    <t>16.12.2024 18:26:10</t>
  </si>
  <si>
    <t>30.12.2024 12:09:00</t>
  </si>
  <si>
    <t>++0024320360ES10/0001/ZESLOPEZE</t>
  </si>
  <si>
    <t>08.03.2025 12:16:30</t>
  </si>
  <si>
    <t>29.03.2025 12:32:13</t>
  </si>
  <si>
    <t>31.03.2025 23:13:17</t>
  </si>
  <si>
    <t>31.03.2025 23:17:11</t>
  </si>
  <si>
    <t>01.04.2025 00:53:47</t>
  </si>
  <si>
    <t>OUTLET</t>
  </si>
  <si>
    <t>17.02.2021 13:01:02</t>
  </si>
  <si>
    <t>Cabello Maq. y Equipos, S.L. / 45007 Toledo</t>
  </si>
  <si>
    <t>29.01.2025 12:18:36</t>
  </si>
  <si>
    <t>Francisco Rojas Pérez / 45910 Escalona</t>
  </si>
  <si>
    <t>31.03.2025 14:30:09</t>
  </si>
  <si>
    <t>++0024340380ES10/0001/ZESLOPEZE</t>
  </si>
  <si>
    <t>28.01.2025 09:41:51</t>
  </si>
  <si>
    <t>31.03.2025 23:12:37</t>
  </si>
  <si>
    <t>14/01/2025</t>
  </si>
  <si>
    <t>31.03.2025 23:48:55</t>
  </si>
  <si>
    <t>21/01/2025</t>
  </si>
  <si>
    <t>31.03.2025 23:51:46</t>
  </si>
  <si>
    <t>18/02/2025</t>
  </si>
  <si>
    <t>01.04.2025 00:04:38</t>
  </si>
  <si>
    <t>01.04.2025 10:45:01</t>
  </si>
  <si>
    <t>18/03/2025</t>
  </si>
  <si>
    <t>18.03.2025 18:13:26</t>
  </si>
  <si>
    <t>24/03/2025</t>
  </si>
  <si>
    <t>24.03.2025 12:35:16</t>
  </si>
  <si>
    <t>Talleres Cerda e Hijos,S.L. / 03420 Castalla</t>
  </si>
  <si>
    <t>12.02.2025 11:35:36</t>
  </si>
  <si>
    <t>30.11.2024 12:11:31</t>
  </si>
  <si>
    <t>18.03.2025 10:18:06</t>
  </si>
  <si>
    <t>31.03.2025 23:14:20</t>
  </si>
  <si>
    <t>31.03.2025 23:23:28</t>
  </si>
  <si>
    <t>27.11.2024 07:55:52</t>
  </si>
  <si>
    <t>OOOO-GLOBAL OMNIUM</t>
  </si>
  <si>
    <t>04.12.2024 09:14:38</t>
  </si>
  <si>
    <t>++0024370920ES10/0001/ZESLOPEZE</t>
  </si>
  <si>
    <t>22.01.2025 07:06:04</t>
  </si>
  <si>
    <t>Suministros Casinos 2019,S.L. / 46171 Casinos</t>
  </si>
  <si>
    <t>03.03.2025 13:58:26</t>
  </si>
  <si>
    <t>FOLLETOS PRIMAVERA 2024</t>
  </si>
  <si>
    <t>17.02.2025 23:02:05</t>
  </si>
  <si>
    <t>CATÁLOGOS 2025</t>
  </si>
  <si>
    <t>21.02.2025 01:11:07</t>
  </si>
  <si>
    <t>SOPORTE PEANA OTOÑO</t>
  </si>
  <si>
    <t>21.02.2025 02:05:02</t>
  </si>
  <si>
    <t>PEDIDO 10/02/2025</t>
  </si>
  <si>
    <t>10.03.2025 10:55:40</t>
  </si>
  <si>
    <t>31.03.2025 14:17:17</t>
  </si>
  <si>
    <t>31.03.2025 23:40:00</t>
  </si>
  <si>
    <t>NP ENERO 25 VIAJE</t>
  </si>
  <si>
    <t>01.04.2025 00:00:33</t>
  </si>
  <si>
    <t>01.04.2025 00:21:51</t>
  </si>
  <si>
    <t>12.11.2024 10:39:04</t>
  </si>
  <si>
    <t>28.11.2024 11:09:29</t>
  </si>
  <si>
    <t>27.01.2025 12:20:47</t>
  </si>
  <si>
    <t>31.03.2025 09:15:32</t>
  </si>
  <si>
    <t>TEMPORADA PODA 24</t>
  </si>
  <si>
    <t>24.09.2024 10:31:56</t>
  </si>
  <si>
    <t>++0024380330ES10/0001/ZESLOPEZE</t>
  </si>
  <si>
    <t>31.03.2025</t>
  </si>
  <si>
    <t>31.03.2025 22:48:00</t>
  </si>
  <si>
    <t>09.06.2024</t>
  </si>
  <si>
    <t>20.06.2024 04:05:47</t>
  </si>
  <si>
    <t>10.06.2024</t>
  </si>
  <si>
    <t>20.06.2024 04:06:15</t>
  </si>
  <si>
    <t>NP ABRIL 24</t>
  </si>
  <si>
    <t>20.06.2024 04:31:34</t>
  </si>
  <si>
    <t>14.06.2024</t>
  </si>
  <si>
    <t>20.06.2024 05:13:28</t>
  </si>
  <si>
    <t>17.06.2024</t>
  </si>
  <si>
    <t>20.06.2024 05:25:30</t>
  </si>
  <si>
    <t>22.05.2024</t>
  </si>
  <si>
    <t>20.06.2024 11:47:24</t>
  </si>
  <si>
    <t>17.05.2024</t>
  </si>
  <si>
    <t>21.06.2024 02:17:58</t>
  </si>
  <si>
    <t>26.05.2024</t>
  </si>
  <si>
    <t>21.06.2024 02:51:09</t>
  </si>
  <si>
    <t>05.05.2024</t>
  </si>
  <si>
    <t>27.01.2025 23:26:57</t>
  </si>
  <si>
    <t>17.02.2025</t>
  </si>
  <si>
    <t>17.02.2025 13:54:49</t>
  </si>
  <si>
    <t>09.03.2025</t>
  </si>
  <si>
    <t>09.03.2025 17:50:04</t>
  </si>
  <si>
    <t>11.02.2025</t>
  </si>
  <si>
    <t>29.03.2025 00:06:57</t>
  </si>
  <si>
    <t>10 ENERO 14</t>
  </si>
  <si>
    <t>14.01.2025 13:27:14</t>
  </si>
  <si>
    <t>11 ENERO 15</t>
  </si>
  <si>
    <t>14.01.2025 17:45:39</t>
  </si>
  <si>
    <t>17 ENERO 17</t>
  </si>
  <si>
    <t>17.01.2025 13:49:35</t>
  </si>
  <si>
    <t>OOOO-STV</t>
  </si>
  <si>
    <t>03.02.2025 18:26:21</t>
  </si>
  <si>
    <t>03.01.2025 11:24:27</t>
  </si>
  <si>
    <t>Agrobarroso, S.L. / 06800 Mérida</t>
  </si>
  <si>
    <t>31.01.2025 20:09:38</t>
  </si>
  <si>
    <t>11.02.2025 20:29:14</t>
  </si>
  <si>
    <t>26.11.2024 16:36:37</t>
  </si>
  <si>
    <t>14.01.2025 19:11:26</t>
  </si>
  <si>
    <t>07.01.2025 12:44:40</t>
  </si>
  <si>
    <t>++0024410190ES10/0001/ZESLOPEZE</t>
  </si>
  <si>
    <t>23.01.2025 11:45:40</t>
  </si>
  <si>
    <t>13.03.2025 01:54:07</t>
  </si>
  <si>
    <t>16.06.2021 10:19:28</t>
  </si>
  <si>
    <t>45/24</t>
  </si>
  <si>
    <t>27.11.2024 17:11:41</t>
  </si>
  <si>
    <t>04.02.2025 16:54:04</t>
  </si>
  <si>
    <t>11.02.2025 12:08:21</t>
  </si>
  <si>
    <t>03.01.2025 12:05:39</t>
  </si>
  <si>
    <t>Llergo, S.L. / 14400 Pozo Blanco</t>
  </si>
  <si>
    <t>14.01.2025 19:31:09</t>
  </si>
  <si>
    <t>171/24-DTO. BIDONES</t>
  </si>
  <si>
    <t>09.12.2024 02:06:00</t>
  </si>
  <si>
    <t>A/500206</t>
  </si>
  <si>
    <t>15.02.2025 02:14:20</t>
  </si>
  <si>
    <t>03.01.2025 20:20:35</t>
  </si>
  <si>
    <t>Taller y Repuestos Moya, S.L. / 18300 Loja</t>
  </si>
  <si>
    <t>T25-030325</t>
  </si>
  <si>
    <t>03.03.2025 22:54:17</t>
  </si>
  <si>
    <t>22.11.2024 01:55:39</t>
  </si>
  <si>
    <t>P137</t>
  </si>
  <si>
    <t>12.12.2024 13:46:08</t>
  </si>
  <si>
    <t>P140</t>
  </si>
  <si>
    <t>19.12.2024 11:44:25</t>
  </si>
  <si>
    <t>++0024440720ES10/0001/ZESLOPEZE</t>
  </si>
  <si>
    <t>P18</t>
  </si>
  <si>
    <t>17.02.2025 08:26:08</t>
  </si>
  <si>
    <t>27.12.2024 10:57:14</t>
  </si>
  <si>
    <t>SEBAS 27/11</t>
  </si>
  <si>
    <t>27.11.2024 19:44:19</t>
  </si>
  <si>
    <t>16/01/25</t>
  </si>
  <si>
    <t>16.01.2025 16:55:16</t>
  </si>
  <si>
    <t>22/01/25</t>
  </si>
  <si>
    <t>22.01.2025 13:42:22</t>
  </si>
  <si>
    <t>31/01/2025</t>
  </si>
  <si>
    <t>31.01.2025 13:32:04</t>
  </si>
  <si>
    <t>Suministros Maquival, S.L. / 21600 Valverde del Ca</t>
  </si>
  <si>
    <t>16.01.2025 11:01:46</t>
  </si>
  <si>
    <t>++0024450160ES10/0001/ZESLOPEZE</t>
  </si>
  <si>
    <t>20.03.2025 11:59:39</t>
  </si>
  <si>
    <t>04.06.2024 08:41:45</t>
  </si>
  <si>
    <t>26/11/2024</t>
  </si>
  <si>
    <t>26.11.2024 13:05:06</t>
  </si>
  <si>
    <t>13.02.2025 12:19:59</t>
  </si>
  <si>
    <t>03.03.2025 10:54:16</t>
  </si>
  <si>
    <t>SP 482 VZ 8</t>
  </si>
  <si>
    <t>28.02.2025 23:40:43</t>
  </si>
  <si>
    <t>++0024460650ES10/0001/ZESLOPEZE</t>
  </si>
  <si>
    <t>24.02.25</t>
  </si>
  <si>
    <t>24.02.2025 12:33:32</t>
  </si>
  <si>
    <t>21.02.25</t>
  </si>
  <si>
    <t>25.02.2025 02:31:32</t>
  </si>
  <si>
    <t>24.02.25/2</t>
  </si>
  <si>
    <t>25.02.2025 12:32:40</t>
  </si>
  <si>
    <t>03.03.2025 15:11:35</t>
  </si>
  <si>
    <t>03.01.2025 10:48:49</t>
  </si>
  <si>
    <t>19.12.2024 10:40:05</t>
  </si>
  <si>
    <t>12.01.2025 11:45:55</t>
  </si>
  <si>
    <t>22/11/2024</t>
  </si>
  <si>
    <t>22.11.2024 12:21:37</t>
  </si>
  <si>
    <t>03.01.2025 12:15:13</t>
  </si>
  <si>
    <t>Suministros La Muralla, S.L. / 23660 Alcaudete</t>
  </si>
  <si>
    <t>A25 / 198</t>
  </si>
  <si>
    <t>13.02.2025 13:13:50</t>
  </si>
  <si>
    <t>Zenitra Magina, S.L. / 23500 Jodar</t>
  </si>
  <si>
    <t>04.02.2025 03:40:38</t>
  </si>
  <si>
    <t>PEDIDO 04/01/2025</t>
  </si>
  <si>
    <t>04.01.2025 10:54:54</t>
  </si>
  <si>
    <t>PEDIDO 16/01/2025</t>
  </si>
  <si>
    <t>16.01.2025 10:26:24</t>
  </si>
  <si>
    <t>28.12.2024 17:47:38</t>
  </si>
  <si>
    <t>ZESALTAMIRA</t>
  </si>
  <si>
    <t>Iñaki Altamira Herreros</t>
  </si>
  <si>
    <t>V-20</t>
  </si>
  <si>
    <t>11.02.2025 09:36:05</t>
  </si>
  <si>
    <t>11-02-25-L</t>
  </si>
  <si>
    <t>11.02.2025 10:38:28</t>
  </si>
  <si>
    <t>Agrometal Gómez Jurado S.L. / 29160 Casabermeja</t>
  </si>
  <si>
    <t>16/01/2025</t>
  </si>
  <si>
    <t>16.01.2025 20:20:15</t>
  </si>
  <si>
    <t>11.02.2025 21:18:32</t>
  </si>
  <si>
    <t>Manuel Duran Velasco / 29531 Humilladero</t>
  </si>
  <si>
    <t>03.02.2025 13:55:03</t>
  </si>
  <si>
    <t>Hermanos Ramos Alora, S.L. / 29510 Alora</t>
  </si>
  <si>
    <t>25-03-2025</t>
  </si>
  <si>
    <t>25.03.2025 11:06:23</t>
  </si>
  <si>
    <t>08.02.2025 12:53:35</t>
  </si>
  <si>
    <t>Marcelo Alejandro Moreno Ojuez / 29640 Torreblanca</t>
  </si>
  <si>
    <t>29.03.2025 00:39:36</t>
  </si>
  <si>
    <t>28.03.2025 17:00:10</t>
  </si>
  <si>
    <t>28.03.2025 23:03:02</t>
  </si>
  <si>
    <t>29.03.2025 00:05:18</t>
  </si>
  <si>
    <t>29.03.2025 13:42:50</t>
  </si>
  <si>
    <t>10.01.2025 08:43:43</t>
  </si>
  <si>
    <t>PC/224001195</t>
  </si>
  <si>
    <t>27.11.2024 08:29:06</t>
  </si>
  <si>
    <t>12.12.2024 16:03:43</t>
  </si>
  <si>
    <t>++0024480560ES10/0001/ZESCASTRO</t>
  </si>
  <si>
    <t>Grupo Arrones e Hijos, S.L. / 41530 Moron de la Fr</t>
  </si>
  <si>
    <t>29/11/24</t>
  </si>
  <si>
    <t>29.11.2024 18:47:09</t>
  </si>
  <si>
    <t>11.02.2025 19:00:21</t>
  </si>
  <si>
    <t>24/02/25</t>
  </si>
  <si>
    <t>24.02.2025 18:22:13</t>
  </si>
  <si>
    <t>FORESTAL</t>
  </si>
  <si>
    <t>27.02.2025 18:25:23</t>
  </si>
  <si>
    <t>7082831 JUAN ESTUPIÑ</t>
  </si>
  <si>
    <t>31.03.2025 23:09:26</t>
  </si>
  <si>
    <t>CONSUMO Y MAQUINAS F</t>
  </si>
  <si>
    <t>31.03.2025 23:10:01</t>
  </si>
  <si>
    <t>FRANCISCO</t>
  </si>
  <si>
    <t>31.03.2025 23:10:54</t>
  </si>
  <si>
    <t>7083564 OROTAVA</t>
  </si>
  <si>
    <t>31.03.2025 23:12:31</t>
  </si>
  <si>
    <t>7083922 FRANCISCO</t>
  </si>
  <si>
    <t>31.03.2025 23:13:34</t>
  </si>
  <si>
    <t>7084630 TELDE</t>
  </si>
  <si>
    <t>31.03.2025 23:16:45</t>
  </si>
  <si>
    <t>7083716-7084578 TACO</t>
  </si>
  <si>
    <t>31.03.2025 23:16:55</t>
  </si>
  <si>
    <t>7085034 TODO ADEJE</t>
  </si>
  <si>
    <t>31.03.2025 23:19:55</t>
  </si>
  <si>
    <t>CIERRE 1º SEMESTRE 24</t>
  </si>
  <si>
    <t>31.03.2025 23:21:56</t>
  </si>
  <si>
    <t>7086949 ADEJE FOMENT</t>
  </si>
  <si>
    <t>31.03.2025 23:28:52</t>
  </si>
  <si>
    <t>REPARTO</t>
  </si>
  <si>
    <t>31.03.2025 23:29:16</t>
  </si>
  <si>
    <t>IMPLANTACION ADEJE</t>
  </si>
  <si>
    <t>31.03.2025 23:36:44</t>
  </si>
  <si>
    <t>7087991 FRANCISCO</t>
  </si>
  <si>
    <t>31.03.2025 23:37:21</t>
  </si>
  <si>
    <t>7088053  MOISES</t>
  </si>
  <si>
    <t>31.03.2025 23:38:32</t>
  </si>
  <si>
    <t>7087707-873 TACORONT</t>
  </si>
  <si>
    <t>31.03.2025 23:40:16</t>
  </si>
  <si>
    <t>31.03.2025 23:42:57</t>
  </si>
  <si>
    <t>7088497 TALLER OROTA</t>
  </si>
  <si>
    <t>31.03.2025 23:48:36</t>
  </si>
  <si>
    <t>31.03.2025 23:49:24</t>
  </si>
  <si>
    <t>7088576 MANOLO JR-FE</t>
  </si>
  <si>
    <t>31.03.2025 23:49:58</t>
  </si>
  <si>
    <t>7088476204-318-348 T</t>
  </si>
  <si>
    <t>01.04.2025 00:20:37</t>
  </si>
  <si>
    <t>7089539 GABRIEL</t>
  </si>
  <si>
    <t>01.04.2025 00:33:25</t>
  </si>
  <si>
    <t>7089542-547 TACORONT</t>
  </si>
  <si>
    <t>01.04.2025 00:37:34</t>
  </si>
  <si>
    <t>OOOO-AYTO.TACORONTE</t>
  </si>
  <si>
    <t>01.04.2025 00:45:10</t>
  </si>
  <si>
    <t>7089628 FRAN</t>
  </si>
  <si>
    <t>01.04.2025 00:45:23</t>
  </si>
  <si>
    <t>ACCIÓN BATERÍA 23</t>
  </si>
  <si>
    <t>01.04.2025 01:25:41</t>
  </si>
  <si>
    <t>7089811 FRAN</t>
  </si>
  <si>
    <t>01.04.2025 10:53:20</t>
  </si>
  <si>
    <t>7089814 TALLER TELDE</t>
  </si>
  <si>
    <t>01.04.2025 10:55:43</t>
  </si>
  <si>
    <t>7089807-801-TACORONT</t>
  </si>
  <si>
    <t>01.04.2025 10:56:43</t>
  </si>
  <si>
    <t>LA CUESTA-WURTH</t>
  </si>
  <si>
    <t>01.04.2025 10:57:14</t>
  </si>
  <si>
    <t>7089693 OROTAVA</t>
  </si>
  <si>
    <t>01.04.2025 10:58:23</t>
  </si>
  <si>
    <t>7089691 LA CUESTA TR</t>
  </si>
  <si>
    <t>01.04.2025 10:59:25</t>
  </si>
  <si>
    <t>7089771 TELDE</t>
  </si>
  <si>
    <t>01.04.2025 11:00:10</t>
  </si>
  <si>
    <t>7089463 TACORONTE</t>
  </si>
  <si>
    <t>01.04.2025 11:05:44</t>
  </si>
  <si>
    <t>7089622 ESTUPIÑAN</t>
  </si>
  <si>
    <t>01.04.2025 11:15:36</t>
  </si>
  <si>
    <t>7089702 GESPLAN TENE</t>
  </si>
  <si>
    <t>01.04.2025 11:18:12</t>
  </si>
  <si>
    <t>7089741 TELDE-JACINT</t>
  </si>
  <si>
    <t>01.04.2025 11:38:05</t>
  </si>
  <si>
    <t>7087839 TELDE</t>
  </si>
  <si>
    <t>02.12.2024 22:01:19</t>
  </si>
  <si>
    <t>7088190  ESTUPIÑA N</t>
  </si>
  <si>
    <t>08.01.2025 01:49:00</t>
  </si>
  <si>
    <t>León (22)</t>
  </si>
  <si>
    <t>Burgos (21)</t>
  </si>
  <si>
    <t>Soria (26)</t>
  </si>
  <si>
    <t>La Rioja</t>
  </si>
  <si>
    <t>La Rioja (11)</t>
  </si>
  <si>
    <t>Lleida (17)</t>
  </si>
  <si>
    <t>Salamanca (24)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</si>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</sst>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vertical="top"/>
    </xf>
    <xf numFmtId="17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5950115741" createdVersion="8" refreshedVersion="8" minRefreshableVersion="3" recordCount="245" xr:uid="{7BDDCAF5-80C2-4EF1-940E-EC16E4A33F4B}">
  <cacheSource type="worksheet">
    <worksheetSource name="Tabla1"/>
  </cacheSource>
  <cacheFields count="38">
    <cacheField name="Zona" numFmtId="0">
      <sharedItems count="9">
        <s v="Zona 7"/>
        <s v="Zona 2"/>
        <s v="Zona 3"/>
        <s v="Zona 5"/>
        <e v="#N/A"/>
        <s v="Zona 9"/>
        <s v="Zona 6"/>
        <s v="Zona 8"/>
        <s v="Zona 4"/>
      </sharedItems>
    </cacheField>
    <cacheField name="Comunidad" numFmtId="0">
      <sharedItems count="16">
        <s v="Galicia"/>
        <s v="Asturias"/>
        <s v="País Vasco"/>
        <s v="Navarra"/>
        <s v="La Rioja"/>
        <s v="Aragón"/>
        <s v="Cataluña"/>
        <s v="Castilla León"/>
        <e v="#N/A"/>
        <s v="Madrid"/>
        <s v="Castilla La Mancha"/>
        <s v="C. Valenciana"/>
        <s v="Murcia"/>
        <s v="Extremadura"/>
        <s v="Andalucía"/>
        <s v="Islas Canarias"/>
      </sharedItems>
    </cacheField>
    <cacheField name="Código de provincia" numFmtId="0">
      <sharedItems/>
    </cacheField>
    <cacheField name="Provincia" numFmtId="0">
      <sharedItems count="40">
        <s v="A Coruña (01)"/>
        <s v="Lugo (02)"/>
        <s v="Ourense (03)"/>
        <s v="Asturias (05)"/>
        <s v="Guipúzcoa (08)"/>
        <s v="Vizcaya (09)"/>
        <s v="Navarra (10)"/>
        <s v="La Rioja (11)"/>
        <s v="Zaragoza (14)"/>
        <s v="Barcelona (15)"/>
        <s v="Gerona (16)"/>
        <s v="Lleida (17)"/>
        <s v="Ávila (20)"/>
        <s v="Burgos (21)"/>
        <s v="León (22)"/>
        <s v="Salamanca (24)"/>
        <e v="#N/A"/>
        <s v="Soria (26)"/>
        <s v="Valladolid (27)"/>
        <s v="Madrid (29)"/>
        <s v="Albacete (30)"/>
        <s v="Ciudad Real (31)"/>
        <s v="Cuenca (32)"/>
        <s v="Guadalajara (33)"/>
        <s v="Toledo (34)"/>
        <s v="Alicante (35)"/>
        <s v="Valencia (37)"/>
        <s v="Murcia (38)"/>
        <s v="Badajoz (39)"/>
        <s v="Almería (41)"/>
        <s v="Cádiz (42)"/>
        <s v="Córdoba (43)"/>
        <s v="Granada (44)"/>
        <s v="Huelva (45)"/>
        <s v="Jaén (46)"/>
        <s v="Málaga (47)"/>
        <s v="Sevilla (48)"/>
        <s v="Islas Canarias (50)"/>
        <s v="Pontevedra (04)" u="1"/>
        <s v="Castellón (36)" u="1"/>
      </sharedItems>
    </cacheField>
    <cacheField name="Socio comercial" numFmtId="0">
      <sharedItems containsSemiMixedTypes="0" containsString="0" containsNumber="1" containsInteger="1" minValue="24010570" maxValue="24500130" count="103">
        <n v="24010570"/>
        <n v="24011230"/>
        <n v="24011760"/>
        <n v="24022030"/>
        <n v="24030240"/>
        <n v="24030480"/>
        <n v="24030490"/>
        <n v="24050540"/>
        <n v="24050900"/>
        <n v="24050950"/>
        <n v="24080530"/>
        <n v="24090590"/>
        <n v="24100070"/>
        <n v="24111230"/>
        <n v="24140300"/>
        <n v="24150090"/>
        <n v="24150930"/>
        <n v="24151300"/>
        <n v="24151350"/>
        <n v="24160540"/>
        <n v="24160870"/>
        <n v="24160890"/>
        <n v="24160930"/>
        <n v="24170240"/>
        <n v="24200180"/>
        <n v="24210400"/>
        <n v="24220590"/>
        <n v="24240250"/>
        <n v="24250350"/>
        <n v="24260230"/>
        <n v="24270370"/>
        <n v="24291710"/>
        <n v="24291730"/>
        <n v="24291740"/>
        <n v="24291920"/>
        <n v="24291990"/>
        <n v="24292060"/>
        <n v="24300200"/>
        <n v="24310720"/>
        <n v="24310750"/>
        <n v="24310820"/>
        <n v="24320360"/>
        <n v="24330260"/>
        <n v="24340370"/>
        <n v="24340380"/>
        <n v="24340420"/>
        <n v="24350380"/>
        <n v="24356000"/>
        <n v="24370920"/>
        <n v="24370940"/>
        <n v="24370950"/>
        <n v="24380290"/>
        <n v="24380330"/>
        <n v="24380420"/>
        <n v="24380480"/>
        <n v="24390270"/>
        <n v="24390580"/>
        <n v="24390720"/>
        <n v="24410190"/>
        <n v="24410480"/>
        <n v="24420610"/>
        <n v="24420670"/>
        <n v="24430080"/>
        <n v="24430350"/>
        <n v="24430360"/>
        <n v="24430440"/>
        <n v="24440590"/>
        <n v="24440720"/>
        <n v="24440740"/>
        <n v="24440820"/>
        <n v="24440830"/>
        <n v="24450160"/>
        <n v="24450220"/>
        <n v="24460510"/>
        <n v="24460620"/>
        <n v="24460650"/>
        <n v="24460740"/>
        <n v="24460780"/>
        <n v="24460810"/>
        <n v="24460870"/>
        <n v="24460890"/>
        <n v="24460940"/>
        <n v="24460950"/>
        <n v="24460980"/>
        <n v="24470790"/>
        <n v="24470800"/>
        <n v="24470830"/>
        <n v="24470920"/>
        <n v="24470930"/>
        <n v="24470960"/>
        <n v="24480410"/>
        <n v="24480560"/>
        <n v="24480650"/>
        <n v="24500130"/>
        <n v="24022050" u="1"/>
        <n v="24040720" u="1"/>
        <n v="24050970" u="1"/>
        <n v="24290570" u="1"/>
        <n v="24310730" u="1"/>
        <n v="24360040" u="1"/>
        <n v="24460390" u="1"/>
        <n v="24460800" u="1"/>
        <n v="24470940" u="1"/>
      </sharedItems>
    </cacheField>
    <cacheField name="Descripción" numFmtId="0">
      <sharedItems containsBlank="1" count="105">
        <s v="Severiano Agrocomercial, S.L.U / 15320 As Pontes"/>
        <s v="Modesto Vazquez, S.L. / 15707 Santiago de Composte"/>
        <s v="Maq.de Jardinería Rial,S.L.U / 15115 Cabana de Ber"/>
        <s v="Forestal Andión,S.L. / 27720 A Pontenova"/>
        <s v="Alejandro Martínez Pérez / 32540 La Gudiña"/>
        <s v="Miño Maquinaria,S.L. / 32005 Orense"/>
        <s v="Roberto Ucha Perez / 32500 Carballino"/>
        <s v="Agroavícola del Nalon, S.L / 33980 Pola de Laviana"/>
        <s v="Asturfuente, S.L. / 33001 Oviedo"/>
        <s v="Talleres Redondas, C.B / 33794 Barres Castropol"/>
        <s v="Berri Lantegia, S.L. / 20260 Alegia de Oria"/>
        <s v="Garaje Aurtenetxe, S.A. / 48196 Lezama"/>
        <s v="Motocultores la Ribera, S.L. / 31500 Tudela"/>
        <s v="D.I.R. Rioja, S.L. / 26580 Arnedo"/>
        <s v="Taller Mecanico Javier, S.L. / 50700 Caspe"/>
        <s v="Juan Cortiada, S.A. / 08720 Vilafranca del Penedés"/>
        <s v="Fernando Hernández González / 08750 Molins de Rei"/>
        <s v="Integral Maquinaria y Taller,S.L. / 08830 San Boi"/>
        <s v="Alfred Lolo Sampron / 08192 Sant Quirze del Vallés"/>
        <s v="Sebastia Sabater, S.L. / 17100 La Bisbal D'emporda"/>
        <s v="Sport Motor Roses,S.L. / 17200 Palafrugell"/>
        <s v="Davide Manuel Alves Da Silva / 17172 Les Planes D´"/>
        <s v="Tomás Arrieta, C.B / 17003 Gerona"/>
        <s v="Ll. Tarrago C.B. / 25300 Tarrega"/>
        <s v="José Gil Blazquez, C.B. / 05450 Casavieja"/>
        <s v="Campomar Suministros, S.L. / 09240 Briviesca"/>
        <s v="Noelia Blanco Alonso / 24540 Cacabelos"/>
        <s v="Gómez Antona, S.L. / 37700 Bejar"/>
        <s v="Rodrigo Alonso Barahona / 40500 Riaza"/>
        <s v="Estudios y Proyectos Dansyl,SL / 42005 Soria"/>
        <s v="Jesús Ignacio Olmedo Ramiro / 47400 Medina del Cam"/>
        <s v="Isabel y Nacho, S.L. / 28670 Villaviciosa de Odón"/>
        <s v="Brico Garden Madrid, S.L. / 28021 Madrid"/>
        <s v="Grupo Ind.Sumin.y Ferr.Rome,SL / 28864 Ajalvir"/>
        <s v="Angel Roldán García / 28033 Madrid"/>
        <s v="AFM Jardinería, S.L. / 28430 Alpedrete"/>
        <s v="Multiservicios Master-pol S.L. / 28695 Navas Del R"/>
        <s v="Pumuky Garden, S.L. / 02007 Albacete"/>
        <s v="Motocicletas Santiago, C.B. / 13500 Puertollano"/>
        <s v="Bricogarden Center La Mancha, S.L. / 13700 Tomello"/>
        <s v="Agrolivid 1950, S.L. / 13300 Valdepeñas"/>
        <s v="Ramón García Ocaña / 16400 Tarancón"/>
        <s v="Ecojardyn Podas y Jardinería, S.L. / 19170 El Casa"/>
        <s v="Cabello Maq. y Equipos, S.L. / 45007 Toledo"/>
        <s v="Francisco Rojas Pérez / 45910 Escalona"/>
        <s v="Grupo Nombela,S.L / 45518 Gerindote"/>
        <s v="Talleres Cerda e Hijos,S.L. / 03420 Castalla"/>
        <s v="Mario Boyer Gómez / 03660 Novelda"/>
        <s v="Efrén Dolz Herrera / 46117 Betera"/>
        <s v="Suministros Casinos 2019,S.L. / 46171 Casinos"/>
        <s v="Agro Albor,S.L. / 46131 Valencia"/>
        <s v="Ibarra Totana, S.L. / 30850 Totana"/>
        <s v="Técnicas Agric.Forestales,S.L. / 30570 San José de"/>
        <s v="Comercial Serrano Baños, S.L.U / 30002 Murcia"/>
        <s v="Todo Maq. Agric. Jard., S.L. / 30591 Torre Pacheco"/>
        <s v="Motos Cande C.B. / 06300 Zafra"/>
        <s v="Agrobarroso, S.L. / 06800 Mérida"/>
        <s v="Javier Mansilla Ramirez / 06760 Navalvillar de Pel"/>
        <s v="Maqu.Almeriense para la Construc.SL / 04006 Almerí"/>
        <s v="Agromecánica Ismael, S.L. / 04710 Santa Mª del Agu"/>
        <s v="Juan Olid Pérez / 11690 Olvera"/>
        <s v="Sum. y Pinturas El Trini, S.L. / 11630 Arcos de la"/>
        <s v="Llergo, S.L. / 14400 Pozo Blanco"/>
        <s v="González y Rodríguez, C.B. / 14800 Priego de Cordo"/>
        <s v="Comercial Agrocor, S.L. / 14013 Córdoba"/>
        <s v="José Manuel Murillo Esquinas / 14270 Hinojosa del"/>
        <s v="Taller y Repuestos Moya, S.L. / 18300 Loja"/>
        <s v="Montiel Maquinaria Agríc. SL / 18339 Cijuela"/>
        <s v="José Gallardo Rubio / 18800 Baza"/>
        <s v="Desinfecciones Huescar 2020, S.L. / 18830 Huescar"/>
        <s v="Agromaquinaria Pedro Matas, S.L. / 18270 Montefrío"/>
        <s v="Suministros Maquival, S.L. / 21600 Valverde del Ca"/>
        <s v="Sum.Agric.La Com.de la Palma,S.L. / 21700 La Palma"/>
        <s v="J.Carlos Muñoz Gutierrez / 23680 Alcalá la Real"/>
        <s v="Repuestos Hnos. Garvi, S.L. / 23360 La Puerta de S"/>
        <s v="Agroforestal Jaén, S.L. / 23009 Jaén"/>
        <s v="Alberto Buendia Gallego / 23380 Siles"/>
        <s v="Manuel Marchal López / 23600 Martos"/>
        <s v="Ildefonso García Galvez / 23710 Bailén"/>
        <s v="Suministros La Muralla, S.L. / 23660 Alcaudete"/>
        <s v="Zenitra Magina, S.L. / 23500 Jodar"/>
        <s v="Hermanos Cantero Del Pino, C.B. / 23620 Mengíbar"/>
        <s v="Ruben Aranda Fuentes / 23160 Los Villares"/>
        <s v="Agrocentro Villacarrillo, S.L. / 23300 Villacarril"/>
        <s v="Agrometal Gómez Jurado S.L. / 29160 Casabermeja"/>
        <s v="Manuel Duran Velasco / 29531 Humilladero"/>
        <s v="Hermanos Ramos Alora, S.L. / 29510 Alora"/>
        <s v="Agroforestal Pepe Díaz, S.L. / 29200 Antequera"/>
        <s v="Marcelo Alejandro Moreno Ojuez / 29640 Torreblanca"/>
        <s v="Francisco Merino Chaves / 29567 Alozaina"/>
        <s v="Domasa Agrícola, S.L. / 41008 Sevilla"/>
        <s v="Rafael Moron Arjona / 41567 Herrera"/>
        <s v="Grupo Arrones e Hijos, S.L. / 41530 Moron de la Fr"/>
        <s v="Sagrera Canarias, S.A. / 38300 La Orotava (S.Cruz"/>
        <s v="Forestal Andión Meira,S.L. / 27240 Meira" u="1"/>
        <s v="Crespo Maquinaria, S.L. / 36820 Pte Caldelas" u="1"/>
        <s v="Antonio Fernandez Del Riego / 33530 Infiesto" u="1"/>
        <s v="Bosque y Jardin Algama, S.L. / 28294 Robledo de Ch" u="1"/>
        <s v="Neumáticos Simón, S.L. / 13740 Torrenueva" u="1"/>
        <s v="Juan Gozalbo, S.L. / 12005 Castellón" u="1"/>
        <s v="Angel Pelaez Madrero / 23790 Porcuna" u="1"/>
        <s v="Juan Crespo Parra / 23400 Ubeda" u="1"/>
        <s v="Poda de Palmeras y Arboles, S.L. / 29530 Alameda" u="1"/>
        <s v="Ferreteria Arrones , S.L. / 41530 Moron de la Fron" u="1"/>
        <m u="1"/>
      </sharedItems>
    </cacheField>
    <cacheField name="Número documento" numFmtId="0">
      <sharedItems containsSemiMixedTypes="0" containsString="0" containsNumber="1" containsInteger="1" minValue="202863022" maxValue="209709397"/>
    </cacheField>
    <cacheField name="Referencia ext." numFmtId="0">
      <sharedItems containsDate="1" containsMixedTypes="1" minDate="1899-12-31T04:01:03" maxDate="2025-11-03T00:00:00"/>
    </cacheField>
    <cacheField name="Valor de crédito pendiente" numFmtId="4">
      <sharedItems containsSemiMixedTypes="0" containsString="0" containsNumber="1" minValue="0" maxValue="49021.73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2528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8" maxValue="1333113.23"/>
    </cacheField>
    <cacheField name="Open Orders" numFmtId="4">
      <sharedItems containsSemiMixedTypes="0" containsString="0" containsNumber="1" minValue="-1151.0999999999999" maxValue="52005.98"/>
    </cacheField>
    <cacheField name="Clase de riesgo" numFmtId="0">
      <sharedItems/>
    </cacheField>
    <cacheField name="Compr.horiz.crédito" numFmtId="4">
      <sharedItems containsSemiMixedTypes="0" containsString="0" containsNumber="1" minValue="-18" maxValue="1331962.1299999999"/>
    </cacheField>
    <cacheField name="Agotamiento %" numFmtId="164">
      <sharedItems containsSemiMixedTypes="0" containsString="0" containsNumber="1" minValue="-1800" maxValue="99999999.900000006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6234.33" maxValue="828300.97"/>
    </cacheField>
    <cacheField name="31-60 Días" numFmtId="4">
      <sharedItems containsSemiMixedTypes="0" containsString="0" containsNumber="1" minValue="-84462.35" maxValue="376234.58"/>
    </cacheField>
    <cacheField name="61-90 Días" numFmtId="4">
      <sharedItems containsSemiMixedTypes="0" containsString="0" containsNumber="1" minValue="-3312.4" maxValue="212052.17"/>
    </cacheField>
    <cacheField name="Sobr 90 Días" numFmtId="4">
      <sharedItems containsSemiMixedTypes="0" containsString="0" containsNumber="1" minValue="0" maxValue="592587.01"/>
    </cacheField>
    <cacheField name="Grp.créditos cliente" numFmtId="0">
      <sharedItems containsSemiMixedTypes="0" containsString="0" containsNumber="1" containsInteger="1" minValue="0" maxValue="3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3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5275.92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s v="ES/15"/>
    <x v="0"/>
    <x v="0"/>
    <x v="0"/>
    <n v="209317899"/>
    <n v="1"/>
    <n v="699.42"/>
    <s v="EUR"/>
    <n v="167000"/>
    <s v="EUR"/>
    <s v="Bloqueados"/>
    <n v="89858.64"/>
    <n v="10932.68"/>
    <s v="Y30"/>
    <n v="97718.76"/>
    <n v="58.5"/>
    <s v="20.01.2025 10:45:36"/>
    <m/>
    <s v="ZESCASTRO"/>
    <b v="1"/>
    <b v="0"/>
    <b v="0"/>
    <b v="0"/>
    <b v="0"/>
    <s v="Susana Castro Salcedo"/>
    <n v="36657.050000000003"/>
    <n v="48129.14"/>
    <n v="4428.97"/>
    <n v="643.48"/>
    <n v="1"/>
    <m/>
    <s v="ES00"/>
    <n v="1"/>
    <m/>
    <n v="1256.4000000000001"/>
    <n v="0"/>
  </r>
  <r>
    <x v="0"/>
    <x v="0"/>
    <s v="ES/15"/>
    <x v="0"/>
    <x v="0"/>
    <x v="0"/>
    <n v="209398282"/>
    <n v="1"/>
    <n v="11394.2"/>
    <s v="EUR"/>
    <n v="167000"/>
    <s v="EUR"/>
    <s v="Bloqueados"/>
    <n v="89858.64"/>
    <n v="10932.68"/>
    <s v="Y30"/>
    <n v="97718.76"/>
    <n v="58.5"/>
    <s v="21.02.2025 01:09:29"/>
    <m/>
    <s v="ZESCASTRO"/>
    <b v="1"/>
    <b v="0"/>
    <b v="0"/>
    <b v="0"/>
    <b v="0"/>
    <s v="Susana Castro Salcedo"/>
    <n v="36657.050000000003"/>
    <n v="48129.14"/>
    <n v="4428.97"/>
    <n v="643.48"/>
    <n v="1"/>
    <m/>
    <s v="ES00"/>
    <n v="1"/>
    <m/>
    <n v="1256.4000000000001"/>
    <n v="0"/>
  </r>
  <r>
    <x v="0"/>
    <x v="0"/>
    <s v="ES/15"/>
    <x v="0"/>
    <x v="0"/>
    <x v="0"/>
    <n v="209504904"/>
    <n v="1"/>
    <n v="423.33"/>
    <s v="EUR"/>
    <n v="167000"/>
    <s v="EUR"/>
    <s v="Bloqueados"/>
    <n v="89858.64"/>
    <n v="10932.68"/>
    <s v="Y30"/>
    <n v="97718.76"/>
    <n v="58.5"/>
    <s v="24.02.2025 18:13:20"/>
    <m/>
    <m/>
    <b v="1"/>
    <b v="0"/>
    <b v="0"/>
    <b v="0"/>
    <b v="0"/>
    <m/>
    <n v="36657.050000000003"/>
    <n v="48129.14"/>
    <n v="4428.97"/>
    <n v="643.48"/>
    <n v="1"/>
    <m/>
    <s v="ES00"/>
    <n v="1"/>
    <m/>
    <n v="1256.4000000000001"/>
    <n v="0"/>
  </r>
  <r>
    <x v="0"/>
    <x v="0"/>
    <s v="ES/15"/>
    <x v="0"/>
    <x v="1"/>
    <x v="1"/>
    <n v="209533976"/>
    <s v="28.02.2025 SANTIAGO"/>
    <n v="33680.11"/>
    <s v="EUR"/>
    <n v="639000"/>
    <s v="EUR"/>
    <s v="Bloqueados"/>
    <n v="338691.49"/>
    <n v="9858.6299999999992"/>
    <s v="Y30"/>
    <n v="345744.79"/>
    <n v="54.1"/>
    <s v="03.03.2025 08:22:03"/>
    <m/>
    <s v="ZESCASTRO"/>
    <b v="1"/>
    <b v="0"/>
    <b v="0"/>
    <b v="0"/>
    <b v="0"/>
    <s v="Susana Castro Salcedo"/>
    <n v="146878.01999999999"/>
    <n v="103551.46"/>
    <n v="76546.2"/>
    <n v="11715.81"/>
    <n v="1"/>
    <m/>
    <s v="ES00"/>
    <n v="1"/>
    <m/>
    <n v="4958.3100000000004"/>
    <n v="0"/>
  </r>
  <r>
    <x v="0"/>
    <x v="0"/>
    <s v="ES/15"/>
    <x v="0"/>
    <x v="2"/>
    <x v="2"/>
    <n v="209699937"/>
    <s v="31/03/2025"/>
    <n v="753.36"/>
    <s v="EUR"/>
    <n v="25000"/>
    <s v="EUR"/>
    <s v="Bloqueados"/>
    <n v="29797.11"/>
    <n v="85.81"/>
    <s v="Y30"/>
    <n v="29797.11"/>
    <n v="119.2"/>
    <s v="31.03.2025 10:20:49"/>
    <m/>
    <m/>
    <b v="1"/>
    <b v="0"/>
    <b v="0"/>
    <b v="0"/>
    <b v="0"/>
    <m/>
    <n v="14404.97"/>
    <n v="6038.95"/>
    <n v="9353.19"/>
    <n v="0"/>
    <n v="1"/>
    <m/>
    <s v="ES00"/>
    <n v="1"/>
    <m/>
    <n v="0"/>
    <n v="0"/>
  </r>
  <r>
    <x v="0"/>
    <x v="0"/>
    <s v="ES/15"/>
    <x v="0"/>
    <x v="2"/>
    <x v="2"/>
    <n v="209486966"/>
    <s v="ACCIÓN BATERIA 2025"/>
    <n v="141.29"/>
    <s v="EUR"/>
    <n v="25000"/>
    <s v="EUR"/>
    <s v="Bloqueados"/>
    <n v="29797.11"/>
    <n v="85.81"/>
    <s v="Y30"/>
    <n v="29797.11"/>
    <n v="119.2"/>
    <s v="01.04.2025 00:07:12"/>
    <m/>
    <m/>
    <b v="1"/>
    <b v="0"/>
    <b v="0"/>
    <b v="0"/>
    <b v="0"/>
    <m/>
    <n v="14404.97"/>
    <n v="6038.95"/>
    <n v="9353.19"/>
    <n v="0"/>
    <n v="1"/>
    <m/>
    <m/>
    <n v="1"/>
    <m/>
    <n v="0"/>
    <n v="0"/>
  </r>
  <r>
    <x v="0"/>
    <x v="0"/>
    <s v="ES/27"/>
    <x v="1"/>
    <x v="3"/>
    <x v="3"/>
    <n v="209167268"/>
    <s v="CIERRE 2º SEMESTRE 24"/>
    <n v="47.2"/>
    <s v="EUR"/>
    <n v="66000"/>
    <s v="EUR"/>
    <s v="Bloqueados"/>
    <n v="75372.399999999994"/>
    <n v="193.6"/>
    <s v="Y30"/>
    <n v="75566"/>
    <n v="114.5"/>
    <s v="31.03.2025 23:38:23"/>
    <m/>
    <m/>
    <b v="1"/>
    <b v="0"/>
    <b v="0"/>
    <b v="1"/>
    <b v="0"/>
    <m/>
    <n v="67106.350000000006"/>
    <n v="4648.37"/>
    <n v="248.51"/>
    <n v="3369.17"/>
    <n v="0"/>
    <m/>
    <m/>
    <n v="1"/>
    <m/>
    <n v="0"/>
    <n v="0"/>
  </r>
  <r>
    <x v="0"/>
    <x v="0"/>
    <s v="ES/27"/>
    <x v="1"/>
    <x v="3"/>
    <x v="3"/>
    <n v="209225014"/>
    <s v="21/12"/>
    <n v="119.31"/>
    <s v="EUR"/>
    <n v="66000"/>
    <s v="EUR"/>
    <s v="Bloqueados"/>
    <n v="75372.399999999994"/>
    <n v="193.6"/>
    <s v="Y30"/>
    <n v="75566"/>
    <n v="114.5"/>
    <s v="31.03.2025 23:43:10"/>
    <m/>
    <m/>
    <b v="1"/>
    <b v="0"/>
    <b v="0"/>
    <b v="1"/>
    <b v="0"/>
    <m/>
    <n v="67106.350000000006"/>
    <n v="4648.37"/>
    <n v="248.51"/>
    <n v="3369.17"/>
    <n v="0"/>
    <m/>
    <s v="ES00"/>
    <n v="1"/>
    <m/>
    <n v="0"/>
    <n v="0"/>
  </r>
  <r>
    <x v="0"/>
    <x v="0"/>
    <s v="ES/27"/>
    <x v="1"/>
    <x v="3"/>
    <x v="3"/>
    <n v="209453704"/>
    <s v="13/02"/>
    <n v="120.36"/>
    <s v="EUR"/>
    <n v="66000"/>
    <s v="EUR"/>
    <s v="Bloqueados"/>
    <n v="75372.399999999994"/>
    <n v="193.6"/>
    <s v="Y30"/>
    <n v="75566"/>
    <n v="114.5"/>
    <s v="01.04.2025 00:01:28"/>
    <m/>
    <m/>
    <b v="1"/>
    <b v="0"/>
    <b v="0"/>
    <b v="1"/>
    <b v="0"/>
    <m/>
    <n v="67106.350000000006"/>
    <n v="4648.37"/>
    <n v="248.51"/>
    <n v="3369.17"/>
    <n v="0"/>
    <m/>
    <s v="ES00"/>
    <n v="1"/>
    <m/>
    <n v="0"/>
    <n v="0"/>
  </r>
  <r>
    <x v="0"/>
    <x v="0"/>
    <s v="ES/27"/>
    <x v="1"/>
    <x v="3"/>
    <x v="3"/>
    <n v="209487086"/>
    <s v="ACCIÓN BATERIA 2025"/>
    <n v="2240.7800000000002"/>
    <s v="EUR"/>
    <n v="66000"/>
    <s v="EUR"/>
    <s v="Bloqueados"/>
    <n v="75372.399999999994"/>
    <n v="193.6"/>
    <s v="Y30"/>
    <n v="75566"/>
    <n v="114.5"/>
    <s v="01.04.2025 00:07:44"/>
    <m/>
    <m/>
    <b v="1"/>
    <b v="0"/>
    <b v="0"/>
    <b v="1"/>
    <b v="0"/>
    <m/>
    <n v="67106.350000000006"/>
    <n v="4648.37"/>
    <n v="248.51"/>
    <n v="3369.17"/>
    <n v="0"/>
    <m/>
    <m/>
    <n v="1"/>
    <m/>
    <n v="0"/>
    <n v="0"/>
  </r>
  <r>
    <x v="0"/>
    <x v="0"/>
    <s v="ES/27"/>
    <x v="1"/>
    <x v="3"/>
    <x v="3"/>
    <n v="209667924"/>
    <s v="TEMPORADA PV 25"/>
    <n v="2545.79"/>
    <s v="EUR"/>
    <n v="66000"/>
    <s v="EUR"/>
    <s v="Bloqueados"/>
    <n v="75372.399999999994"/>
    <n v="193.6"/>
    <s v="Y30"/>
    <n v="75566"/>
    <n v="114.5"/>
    <s v="01.04.2025 01:00:16"/>
    <m/>
    <m/>
    <b v="1"/>
    <b v="0"/>
    <b v="0"/>
    <b v="1"/>
    <b v="0"/>
    <m/>
    <n v="67106.350000000006"/>
    <n v="4648.37"/>
    <n v="248.51"/>
    <n v="3369.17"/>
    <n v="0"/>
    <m/>
    <m/>
    <n v="1"/>
    <m/>
    <n v="0"/>
    <n v="0"/>
  </r>
  <r>
    <x v="0"/>
    <x v="0"/>
    <s v="ES/27"/>
    <x v="1"/>
    <x v="3"/>
    <x v="3"/>
    <n v="209111492"/>
    <s v="30/11"/>
    <n v="674.87"/>
    <s v="EUR"/>
    <n v="66000"/>
    <s v="EUR"/>
    <s v="Bloqueados"/>
    <n v="75372.399999999994"/>
    <n v="193.6"/>
    <s v="Y30"/>
    <n v="75566"/>
    <n v="114.5"/>
    <s v="30.11.2024 11:34:05"/>
    <m/>
    <m/>
    <b v="1"/>
    <b v="0"/>
    <b v="0"/>
    <b v="0"/>
    <b v="0"/>
    <m/>
    <n v="67106.350000000006"/>
    <n v="4648.37"/>
    <n v="248.51"/>
    <n v="3369.17"/>
    <n v="0"/>
    <m/>
    <s v="ES00"/>
    <n v="1"/>
    <m/>
    <n v="0"/>
    <n v="0"/>
  </r>
  <r>
    <x v="0"/>
    <x v="0"/>
    <s v="ES/27"/>
    <x v="1"/>
    <x v="3"/>
    <x v="3"/>
    <n v="209291437"/>
    <s v="14/01 (2)"/>
    <n v="753.3"/>
    <s v="EUR"/>
    <n v="66000"/>
    <s v="EUR"/>
    <s v="Bloqueados"/>
    <n v="75372.399999999994"/>
    <n v="193.6"/>
    <s v="Y30"/>
    <n v="75566"/>
    <n v="114.5"/>
    <s v="14.01.2025 12:26:06"/>
    <m/>
    <m/>
    <b v="1"/>
    <b v="0"/>
    <b v="0"/>
    <b v="0"/>
    <b v="0"/>
    <m/>
    <n v="67106.350000000006"/>
    <n v="4648.37"/>
    <n v="248.51"/>
    <n v="3369.17"/>
    <n v="0"/>
    <m/>
    <s v="ES00"/>
    <n v="1"/>
    <m/>
    <n v="0"/>
    <n v="0"/>
  </r>
  <r>
    <x v="0"/>
    <x v="0"/>
    <s v="ES/32"/>
    <x v="2"/>
    <x v="4"/>
    <x v="4"/>
    <n v="209113226"/>
    <n v="28112024"/>
    <n v="3502.77"/>
    <s v="EUR"/>
    <n v="245000"/>
    <s v="EUR"/>
    <s v="Bloqueados"/>
    <n v="168845.12"/>
    <n v="4730.01"/>
    <s v="Y30"/>
    <n v="169349.75"/>
    <n v="69.099999999999994"/>
    <s v="01.12.2024 08:17:50"/>
    <m/>
    <s v="ZESCASTRO"/>
    <b v="1"/>
    <b v="0"/>
    <b v="0"/>
    <b v="0"/>
    <b v="0"/>
    <s v="Susana Castro Salcedo"/>
    <n v="94240.2"/>
    <n v="63719.199999999997"/>
    <n v="6211.34"/>
    <n v="4674.38"/>
    <n v="1"/>
    <m/>
    <s v="ES00"/>
    <n v="1"/>
    <m/>
    <n v="504.63"/>
    <n v="0"/>
  </r>
  <r>
    <x v="0"/>
    <x v="0"/>
    <s v="ES/32"/>
    <x v="2"/>
    <x v="5"/>
    <x v="5"/>
    <n v="209442763"/>
    <n v="12022025"/>
    <n v="301.85000000000002"/>
    <s v="EUR"/>
    <n v="59000"/>
    <s v="EUR"/>
    <s v="Bloqueados"/>
    <n v="46450.76"/>
    <n v="638.96"/>
    <s v="Y30"/>
    <n v="46450.76"/>
    <n v="78.7"/>
    <s v="12.02.2025 10:12:36"/>
    <m/>
    <s v="ZESCASTRO"/>
    <b v="1"/>
    <b v="0"/>
    <b v="0"/>
    <b v="0"/>
    <b v="0"/>
    <s v="Susana Castro Salcedo"/>
    <n v="12394.87"/>
    <n v="17421.349999999999"/>
    <n v="13019.81"/>
    <n v="3614.73"/>
    <n v="0"/>
    <m/>
    <s v="ES00"/>
    <n v="1"/>
    <m/>
    <n v="0"/>
    <n v="0"/>
  </r>
  <r>
    <x v="0"/>
    <x v="0"/>
    <s v="ES/32"/>
    <x v="2"/>
    <x v="6"/>
    <x v="6"/>
    <n v="209517380"/>
    <s v="26/02/2025"/>
    <n v="6886.87"/>
    <s v="EUR"/>
    <n v="37000"/>
    <s v="EUR"/>
    <s v="Bloqueados"/>
    <n v="51312.12"/>
    <n v="2182.92"/>
    <s v="Y30"/>
    <n v="52423.27"/>
    <n v="141.69999999999999"/>
    <s v="26.02.2025 12:17:06"/>
    <m/>
    <s v="ZESCASTRO"/>
    <b v="1"/>
    <b v="0"/>
    <b v="0"/>
    <b v="0"/>
    <b v="0"/>
    <s v="Susana Castro Salcedo"/>
    <n v="23310.63"/>
    <n v="15555.69"/>
    <n v="12445.8"/>
    <n v="0"/>
    <n v="0"/>
    <m/>
    <s v="ES00"/>
    <n v="1"/>
    <m/>
    <n v="0"/>
    <n v="0"/>
  </r>
  <r>
    <x v="0"/>
    <x v="1"/>
    <s v="ES/33"/>
    <x v="3"/>
    <x v="7"/>
    <x v="7"/>
    <n v="209199018"/>
    <n v="8670"/>
    <n v="1492.83"/>
    <s v="EUR"/>
    <n v="66000"/>
    <s v="EUR"/>
    <s v="Bloqueados"/>
    <n v="37852"/>
    <n v="407.78"/>
    <s v="Y30"/>
    <n v="38045.599999999999"/>
    <n v="57.6"/>
    <s v="16.12.2024 13:01:04"/>
    <m/>
    <m/>
    <b v="1"/>
    <b v="0"/>
    <b v="0"/>
    <b v="0"/>
    <b v="0"/>
    <m/>
    <n v="22525.35"/>
    <n v="11368.52"/>
    <n v="3958.13"/>
    <n v="0"/>
    <n v="1"/>
    <m/>
    <s v="ES00"/>
    <n v="1"/>
    <m/>
    <n v="0"/>
    <n v="0"/>
  </r>
  <r>
    <x v="0"/>
    <x v="1"/>
    <s v="ES/33"/>
    <x v="3"/>
    <x v="8"/>
    <x v="8"/>
    <n v="209543775"/>
    <s v="16469-3235"/>
    <n v="4352.33"/>
    <s v="EUR"/>
    <n v="50000"/>
    <s v="EUR"/>
    <s v="Bloqueados"/>
    <n v="23086.81"/>
    <n v="3544.65"/>
    <s v="Y30"/>
    <n v="23384.13"/>
    <n v="46.8"/>
    <s v="03.03.2025 20:23:26"/>
    <m/>
    <s v="ZESCASTRO"/>
    <b v="1"/>
    <b v="0"/>
    <b v="0"/>
    <b v="0"/>
    <b v="0"/>
    <s v="Susana Castro Salcedo"/>
    <n v="15112.77"/>
    <n v="1467.72"/>
    <n v="6506.32"/>
    <n v="0"/>
    <n v="3"/>
    <m/>
    <s v="ES00"/>
    <n v="1"/>
    <m/>
    <n v="102.5"/>
    <n v="0"/>
  </r>
  <r>
    <x v="0"/>
    <x v="1"/>
    <s v="ES/33"/>
    <x v="3"/>
    <x v="9"/>
    <x v="9"/>
    <n v="209218056"/>
    <s v="19/12"/>
    <n v="2279.35"/>
    <s v="EUR"/>
    <n v="30000"/>
    <s v="EUR"/>
    <s v="Bloqueados"/>
    <n v="26958.22"/>
    <n v="2968.16"/>
    <s v="Y30"/>
    <n v="27742.66"/>
    <n v="92.5"/>
    <s v="19.12.2024 11:49:09"/>
    <m/>
    <s v="ZESCASTRO"/>
    <b v="1"/>
    <b v="0"/>
    <b v="0"/>
    <b v="1"/>
    <b v="0"/>
    <s v="Susana Castro Salcedo"/>
    <n v="11562.5"/>
    <n v="11875.85"/>
    <n v="0"/>
    <n v="3519.87"/>
    <n v="0"/>
    <m/>
    <s v="ES00"/>
    <n v="1"/>
    <m/>
    <n v="190.93"/>
    <n v="0"/>
  </r>
  <r>
    <x v="1"/>
    <x v="2"/>
    <s v="ES/20"/>
    <x v="4"/>
    <x v="10"/>
    <x v="10"/>
    <n v="209167619"/>
    <s v="LUR-387"/>
    <n v="620.85"/>
    <s v="EUR"/>
    <n v="263000"/>
    <s v="EUR"/>
    <s v="Bloqueados"/>
    <n v="206713.44"/>
    <n v="28724.73"/>
    <s v="Y30"/>
    <n v="214747.17"/>
    <n v="81.7"/>
    <s v="10.12.2024 15:32:49"/>
    <m/>
    <s v="ZESCASTRO"/>
    <b v="0"/>
    <b v="0"/>
    <b v="0"/>
    <b v="1"/>
    <b v="0"/>
    <s v="Susana Castro Salcedo"/>
    <n v="126939.55"/>
    <n v="40629.65"/>
    <n v="34502.76"/>
    <n v="4641.4799999999996"/>
    <n v="1"/>
    <m/>
    <s v="ES00"/>
    <n v="1"/>
    <m/>
    <n v="2741.45"/>
    <n v="0"/>
  </r>
  <r>
    <x v="1"/>
    <x v="2"/>
    <s v="ES/48"/>
    <x v="5"/>
    <x v="11"/>
    <x v="11"/>
    <n v="209378511"/>
    <s v="BILBAO 31/01/2025"/>
    <n v="1041.22"/>
    <s v="EUR"/>
    <n v="197000"/>
    <s v="EUR"/>
    <s v="Bloqueados"/>
    <n v="170620.19"/>
    <n v="17528.37"/>
    <s v="Y30"/>
    <n v="177016.51"/>
    <n v="89.9"/>
    <s v="31.01.2025 11:20:04"/>
    <m/>
    <m/>
    <b v="0"/>
    <b v="0"/>
    <b v="0"/>
    <b v="1"/>
    <b v="0"/>
    <m/>
    <n v="52409.51"/>
    <n v="58784.639999999999"/>
    <n v="53364.95"/>
    <n v="6061.09"/>
    <n v="1"/>
    <m/>
    <s v="ES00"/>
    <n v="1"/>
    <m/>
    <n v="2338.06"/>
    <n v="0"/>
  </r>
  <r>
    <x v="1"/>
    <x v="3"/>
    <s v="ES/31"/>
    <x v="6"/>
    <x v="12"/>
    <x v="12"/>
    <n v="208202709"/>
    <n v="433"/>
    <n v="851.27"/>
    <s v="EUR"/>
    <n v="1"/>
    <s v="EUR"/>
    <s v="Bloqueados"/>
    <n v="41289.230000000003"/>
    <n v="0"/>
    <s v="Y30"/>
    <n v="41289.230000000003"/>
    <n v="4128923"/>
    <s v="07.08.2024 14:23:28"/>
    <m/>
    <m/>
    <b v="1"/>
    <b v="0"/>
    <b v="0"/>
    <b v="1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8345616"/>
    <n v="479"/>
    <n v="326.45999999999998"/>
    <s v="EUR"/>
    <n v="1"/>
    <s v="EUR"/>
    <s v="Bloqueados"/>
    <n v="41289.230000000003"/>
    <n v="0"/>
    <s v="Y30"/>
    <n v="41289.230000000003"/>
    <n v="4128923"/>
    <s v="07.08.2024 14:27:22"/>
    <m/>
    <m/>
    <b v="1"/>
    <b v="0"/>
    <b v="0"/>
    <b v="1"/>
    <b v="0"/>
    <m/>
    <n v="389.45"/>
    <n v="2812.39"/>
    <n v="-1642.76"/>
    <n v="39730.15"/>
    <n v="2"/>
    <m/>
    <s v="ES00"/>
    <n v="1"/>
    <s v="++0024100070ES10/0001/ZESLOPEZE"/>
    <n v="0"/>
    <n v="0"/>
  </r>
  <r>
    <x v="1"/>
    <x v="3"/>
    <s v="ES/31"/>
    <x v="6"/>
    <x v="12"/>
    <x v="12"/>
    <n v="208180422"/>
    <n v="423"/>
    <n v="151.99"/>
    <s v="EUR"/>
    <n v="1"/>
    <s v="EUR"/>
    <s v="Bloqueados"/>
    <n v="41289.230000000003"/>
    <n v="0"/>
    <s v="Y30"/>
    <n v="41289.230000000003"/>
    <n v="4128923"/>
    <s v="08.08.2024 01:24:12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8395168"/>
    <n v="500"/>
    <n v="122.04"/>
    <s v="EUR"/>
    <n v="1"/>
    <s v="EUR"/>
    <s v="Bloqueados"/>
    <n v="41289.230000000003"/>
    <n v="0"/>
    <s v="Y30"/>
    <n v="41289.230000000003"/>
    <n v="4128923"/>
    <s v="08.08.2024 03:10:44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8401949"/>
    <n v="501"/>
    <n v="838.99"/>
    <s v="EUR"/>
    <n v="1"/>
    <s v="EUR"/>
    <s v="Bloqueados"/>
    <n v="41289.230000000003"/>
    <n v="0"/>
    <s v="Y30"/>
    <n v="41289.230000000003"/>
    <n v="4128923"/>
    <s v="08.08.2024 03:13:08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8447946"/>
    <n v="515"/>
    <n v="139.66999999999999"/>
    <s v="EUR"/>
    <n v="1"/>
    <s v="EUR"/>
    <s v="Bloqueados"/>
    <n v="41289.230000000003"/>
    <n v="0"/>
    <s v="Y30"/>
    <n v="41289.230000000003"/>
    <n v="4128923"/>
    <s v="08.08.2024 03:46:35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8775250"/>
    <s v="NP SEPTIEMBRE 24"/>
    <n v="412.62"/>
    <s v="EUR"/>
    <n v="1"/>
    <s v="EUR"/>
    <s v="Bloqueados"/>
    <n v="41289.230000000003"/>
    <n v="0"/>
    <s v="Y30"/>
    <n v="41289.230000000003"/>
    <n v="4128923"/>
    <s v="02.10.2024 13:42:02"/>
    <m/>
    <m/>
    <b v="1"/>
    <b v="0"/>
    <b v="0"/>
    <b v="1"/>
    <b v="0"/>
    <m/>
    <n v="389.45"/>
    <n v="2812.39"/>
    <n v="-1642.76"/>
    <n v="39730.15"/>
    <n v="2"/>
    <m/>
    <m/>
    <n v="1"/>
    <s v="++0024100070ES10/0001/ZESLOPEZE"/>
    <n v="0"/>
    <n v="0"/>
  </r>
  <r>
    <x v="1"/>
    <x v="3"/>
    <s v="ES/31"/>
    <x v="6"/>
    <x v="12"/>
    <x v="12"/>
    <n v="208877763"/>
    <n v="661"/>
    <n v="673.76"/>
    <s v="EUR"/>
    <n v="1"/>
    <s v="EUR"/>
    <s v="Bloqueados"/>
    <n v="41289.230000000003"/>
    <n v="0"/>
    <s v="Y30"/>
    <n v="41289.230000000003"/>
    <n v="4128923"/>
    <s v="21.10.2024 19:15:38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9183258"/>
    <s v="TEMPORADA PV 25"/>
    <n v="18882.12"/>
    <s v="EUR"/>
    <n v="1"/>
    <s v="EUR"/>
    <s v="Bloqueados"/>
    <n v="41289.230000000003"/>
    <n v="0"/>
    <s v="Y30"/>
    <n v="41289.230000000003"/>
    <n v="4128923"/>
    <s v="12.12.2024 17:19:58"/>
    <m/>
    <m/>
    <b v="1"/>
    <b v="0"/>
    <b v="0"/>
    <b v="0"/>
    <b v="0"/>
    <m/>
    <n v="389.45"/>
    <n v="2812.39"/>
    <n v="-1642.76"/>
    <n v="39730.15"/>
    <n v="2"/>
    <m/>
    <m/>
    <n v="1"/>
    <s v="++0024100070ES10/0001/ZESLOPEZE"/>
    <n v="0"/>
    <n v="0"/>
  </r>
  <r>
    <x v="1"/>
    <x v="3"/>
    <s v="ES/31"/>
    <x v="6"/>
    <x v="12"/>
    <x v="12"/>
    <n v="207251684"/>
    <n v="718"/>
    <n v="22.61"/>
    <s v="EUR"/>
    <n v="1"/>
    <s v="EUR"/>
    <s v="Bloqueados"/>
    <n v="41289.230000000003"/>
    <n v="0"/>
    <s v="Y30"/>
    <n v="41289.230000000003"/>
    <n v="4128923"/>
    <s v="27.01.2025 23:15:43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9472190"/>
    <s v="NP ENERO 25"/>
    <n v="2163.5300000000002"/>
    <s v="EUR"/>
    <n v="1"/>
    <s v="EUR"/>
    <s v="Bloqueados"/>
    <n v="41289.230000000003"/>
    <n v="0"/>
    <s v="Y30"/>
    <n v="41289.230000000003"/>
    <n v="4128923"/>
    <s v="18.02.2025 10:42:28"/>
    <m/>
    <m/>
    <b v="1"/>
    <b v="0"/>
    <b v="0"/>
    <b v="0"/>
    <b v="0"/>
    <m/>
    <n v="389.45"/>
    <n v="2812.39"/>
    <n v="-1642.76"/>
    <n v="39730.15"/>
    <n v="2"/>
    <m/>
    <m/>
    <n v="1"/>
    <s v="++0024100070ES10/0001/ZESLOPEZE"/>
    <n v="0"/>
    <n v="0"/>
  </r>
  <r>
    <x v="1"/>
    <x v="3"/>
    <s v="ES/31"/>
    <x v="6"/>
    <x v="12"/>
    <x v="12"/>
    <n v="209486759"/>
    <s v="ACCIÓN BATERIA 2025"/>
    <n v="6777.63"/>
    <s v="EUR"/>
    <n v="1"/>
    <s v="EUR"/>
    <s v="Bloqueados"/>
    <n v="41289.230000000003"/>
    <n v="0"/>
    <s v="Y30"/>
    <n v="41289.230000000003"/>
    <n v="4128923"/>
    <s v="20.02.2025 13:29:41"/>
    <m/>
    <m/>
    <b v="1"/>
    <b v="0"/>
    <b v="0"/>
    <b v="0"/>
    <b v="0"/>
    <m/>
    <n v="389.45"/>
    <n v="2812.39"/>
    <n v="-1642.76"/>
    <n v="39730.15"/>
    <n v="2"/>
    <m/>
    <m/>
    <n v="1"/>
    <s v="++0024100070ES10/0001/ZESLOPEZE"/>
    <n v="0"/>
    <n v="0"/>
  </r>
  <r>
    <x v="1"/>
    <x v="3"/>
    <s v="ES/31"/>
    <x v="6"/>
    <x v="12"/>
    <x v="12"/>
    <n v="209511032"/>
    <n v="55"/>
    <n v="16402.3"/>
    <s v="EUR"/>
    <n v="1"/>
    <s v="EUR"/>
    <s v="Bloqueados"/>
    <n v="41289.230000000003"/>
    <n v="0"/>
    <s v="Y30"/>
    <n v="41289.230000000003"/>
    <n v="4128923"/>
    <s v="25.02.2025 13:52:02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3"/>
    <s v="ES/31"/>
    <x v="6"/>
    <x v="12"/>
    <x v="12"/>
    <n v="209513069"/>
    <n v="57"/>
    <n v="10140.01"/>
    <s v="EUR"/>
    <n v="1"/>
    <s v="EUR"/>
    <s v="Bloqueados"/>
    <n v="41289.230000000003"/>
    <n v="0"/>
    <s v="Y30"/>
    <n v="41289.230000000003"/>
    <n v="4128923"/>
    <s v="25.02.2025 18:51:44"/>
    <m/>
    <m/>
    <b v="1"/>
    <b v="0"/>
    <b v="0"/>
    <b v="0"/>
    <b v="0"/>
    <m/>
    <n v="389.45"/>
    <n v="2812.39"/>
    <n v="-1642.76"/>
    <n v="39730.15"/>
    <n v="2"/>
    <m/>
    <s v="ES00"/>
    <n v="1"/>
    <m/>
    <n v="0"/>
    <n v="0"/>
  </r>
  <r>
    <x v="1"/>
    <x v="4"/>
    <s v="ES/26"/>
    <x v="7"/>
    <x v="13"/>
    <x v="13"/>
    <n v="209443251"/>
    <s v="PP25-214"/>
    <n v="1721.03"/>
    <s v="EUR"/>
    <n v="63000"/>
    <s v="EUR"/>
    <s v="Bloqueados"/>
    <n v="49824.480000000003"/>
    <n v="3823.92"/>
    <s v="Y30"/>
    <n v="49846.19"/>
    <n v="79.099999999999994"/>
    <s v="12.02.2025 10:53:56"/>
    <m/>
    <s v="ZESCASTRO"/>
    <b v="1"/>
    <b v="0"/>
    <b v="0"/>
    <b v="0"/>
    <b v="0"/>
    <s v="Susana Castro Salcedo"/>
    <n v="17976"/>
    <n v="20880.97"/>
    <n v="5201.74"/>
    <n v="5765.77"/>
    <n v="0"/>
    <m/>
    <s v="ES00"/>
    <n v="1"/>
    <m/>
    <n v="0"/>
    <n v="0"/>
  </r>
  <r>
    <x v="2"/>
    <x v="5"/>
    <s v="ES/50"/>
    <x v="8"/>
    <x v="14"/>
    <x v="14"/>
    <n v="209245797"/>
    <d v="2025-03-01T00:00:00"/>
    <n v="2879.91"/>
    <s v="EUR"/>
    <n v="41000"/>
    <s v="EUR"/>
    <s v="Bloqueados"/>
    <n v="44670.79"/>
    <n v="6034.94"/>
    <s v="Y30"/>
    <n v="47200.47"/>
    <n v="115.1"/>
    <s v="03.01.2025 19:05:54"/>
    <m/>
    <s v="ZESRPA1"/>
    <b v="1"/>
    <b v="0"/>
    <b v="0"/>
    <b v="0"/>
    <b v="0"/>
    <s v="Robotic Process Automation rpa1"/>
    <n v="25485.56"/>
    <n v="8334.18"/>
    <n v="7046.11"/>
    <n v="3804.94"/>
    <n v="2"/>
    <m/>
    <s v="ES02"/>
    <n v="1"/>
    <m/>
    <n v="603.58000000000004"/>
    <n v="0"/>
  </r>
  <r>
    <x v="2"/>
    <x v="5"/>
    <s v="ES/50"/>
    <x v="8"/>
    <x v="14"/>
    <x v="14"/>
    <n v="209395396"/>
    <d v="2025-04-02T00:00:00"/>
    <n v="498.75"/>
    <s v="EUR"/>
    <n v="41000"/>
    <s v="EUR"/>
    <s v="Bloqueados"/>
    <n v="44670.79"/>
    <n v="6034.94"/>
    <s v="Y30"/>
    <n v="47200.47"/>
    <n v="115.1"/>
    <s v="04.02.2025 12:03:27"/>
    <m/>
    <s v="ZESCASTRO"/>
    <b v="1"/>
    <b v="0"/>
    <b v="0"/>
    <b v="0"/>
    <b v="0"/>
    <s v="Susana Castro Salcedo"/>
    <n v="25485.56"/>
    <n v="8334.18"/>
    <n v="7046.11"/>
    <n v="3804.94"/>
    <n v="2"/>
    <m/>
    <s v="ES00"/>
    <n v="1"/>
    <m/>
    <n v="603.58000000000004"/>
    <n v="0"/>
  </r>
  <r>
    <x v="2"/>
    <x v="6"/>
    <s v="ES/08"/>
    <x v="9"/>
    <x v="15"/>
    <x v="15"/>
    <n v="209708986"/>
    <n v="102425"/>
    <n v="875.44"/>
    <s v="EUR"/>
    <n v="1"/>
    <s v="EUR"/>
    <s v="Bloqueados"/>
    <n v="37193.019999999997"/>
    <n v="2700.1"/>
    <s v="Y30"/>
    <n v="40088.36"/>
    <n v="4008836"/>
    <s v="01.04.2025 11:08:05"/>
    <m/>
    <m/>
    <b v="0"/>
    <b v="0"/>
    <b v="0"/>
    <b v="0"/>
    <b v="1"/>
    <m/>
    <n v="-2685.83"/>
    <n v="26715.29"/>
    <n v="8231.68"/>
    <n v="4931.88"/>
    <n v="1"/>
    <m/>
    <s v="ES00"/>
    <n v="1"/>
    <m/>
    <n v="195.24"/>
    <n v="0"/>
  </r>
  <r>
    <x v="2"/>
    <x v="6"/>
    <s v="ES/08"/>
    <x v="9"/>
    <x v="16"/>
    <x v="16"/>
    <n v="209650328"/>
    <s v="ROSA 21325"/>
    <n v="265.44"/>
    <s v="EUR"/>
    <n v="1"/>
    <s v="EUR"/>
    <s v="Bloqueados"/>
    <n v="5272.44"/>
    <n v="0"/>
    <s v="Y30"/>
    <n v="5272.44"/>
    <n v="527244"/>
    <s v="21.03.2025 12:49:25"/>
    <m/>
    <m/>
    <b v="1"/>
    <b v="0"/>
    <b v="0"/>
    <b v="1"/>
    <b v="0"/>
    <m/>
    <n v="-606.95000000000005"/>
    <n v="-1200"/>
    <n v="-170.85"/>
    <n v="7250.24"/>
    <n v="1"/>
    <m/>
    <s v="ES00"/>
    <n v="1"/>
    <m/>
    <n v="0"/>
    <n v="0"/>
  </r>
  <r>
    <x v="2"/>
    <x v="6"/>
    <s v="ES/08"/>
    <x v="9"/>
    <x v="17"/>
    <x v="17"/>
    <n v="205912389"/>
    <s v="PP22/477-OO OO AJ.CE"/>
    <n v="2183.36"/>
    <s v="EUR"/>
    <n v="152000"/>
    <s v="EUR"/>
    <s v="Bloqueados"/>
    <n v="98288.27"/>
    <n v="7090.4"/>
    <s v="Y30"/>
    <n v="99967.56"/>
    <n v="65.8"/>
    <s v="14.02.2025 23:03:53"/>
    <m/>
    <s v="ZESCASTRO"/>
    <b v="1"/>
    <b v="0"/>
    <b v="0"/>
    <b v="0"/>
    <b v="0"/>
    <s v="Susana Castro Salcedo"/>
    <n v="59884.51"/>
    <n v="34515.199999999997"/>
    <n v="970.2"/>
    <n v="2918.36"/>
    <n v="2"/>
    <m/>
    <s v="ES01"/>
    <n v="1"/>
    <m/>
    <n v="288.14"/>
    <n v="0"/>
  </r>
  <r>
    <x v="2"/>
    <x v="6"/>
    <s v="ES/08"/>
    <x v="9"/>
    <x v="17"/>
    <x v="17"/>
    <n v="209470970"/>
    <s v="PP25/44"/>
    <n v="3019.19"/>
    <s v="EUR"/>
    <n v="152000"/>
    <s v="EUR"/>
    <s v="Bloqueados"/>
    <n v="98288.27"/>
    <n v="7090.4"/>
    <s v="Y30"/>
    <n v="99967.56"/>
    <n v="65.8"/>
    <s v="18.02.2025 08:20:07"/>
    <m/>
    <s v="ZESCASTRO"/>
    <b v="1"/>
    <b v="0"/>
    <b v="0"/>
    <b v="0"/>
    <b v="0"/>
    <s v="Susana Castro Salcedo"/>
    <n v="59884.51"/>
    <n v="34515.199999999997"/>
    <n v="970.2"/>
    <n v="2918.36"/>
    <n v="2"/>
    <m/>
    <s v="ES00"/>
    <n v="1"/>
    <m/>
    <n v="288.14"/>
    <n v="0"/>
  </r>
  <r>
    <x v="2"/>
    <x v="6"/>
    <s v="ES/08"/>
    <x v="9"/>
    <x v="18"/>
    <x v="18"/>
    <n v="209395395"/>
    <s v="14/2025"/>
    <n v="1061.3399999999999"/>
    <s v="EUR"/>
    <n v="65000"/>
    <s v="EUR"/>
    <s v="Bloqueados"/>
    <n v="42738.61"/>
    <n v="1747.92"/>
    <s v="Y30"/>
    <n v="43556.72"/>
    <n v="67"/>
    <s v="04.02.2025 12:03:23"/>
    <m/>
    <s v="ZESCASTRO"/>
    <b v="1"/>
    <b v="0"/>
    <b v="0"/>
    <b v="0"/>
    <b v="0"/>
    <s v="Susana Castro Salcedo"/>
    <n v="23259.98"/>
    <n v="19478.63"/>
    <n v="0"/>
    <n v="0"/>
    <n v="0"/>
    <m/>
    <s v="ES00"/>
    <n v="1"/>
    <m/>
    <n v="808.05"/>
    <n v="0"/>
  </r>
  <r>
    <x v="2"/>
    <x v="6"/>
    <s v="ES/17"/>
    <x v="10"/>
    <x v="19"/>
    <x v="19"/>
    <n v="209549073"/>
    <n v="2402"/>
    <n v="222.82"/>
    <s v="EUR"/>
    <n v="20000"/>
    <s v="EUR"/>
    <s v="Bloqueados"/>
    <n v="25549.81"/>
    <n v="89.56"/>
    <s v="Y30"/>
    <n v="25591.75"/>
    <n v="128"/>
    <s v="07.03.2025 01:26:49"/>
    <m/>
    <m/>
    <b v="1"/>
    <b v="0"/>
    <b v="0"/>
    <b v="1"/>
    <b v="0"/>
    <m/>
    <n v="6509.37"/>
    <n v="18305.34"/>
    <n v="586.03"/>
    <n v="149.07"/>
    <n v="2"/>
    <m/>
    <s v="ES00"/>
    <n v="1"/>
    <m/>
    <n v="41.94"/>
    <n v="0"/>
  </r>
  <r>
    <x v="2"/>
    <x v="6"/>
    <s v="ES/17"/>
    <x v="10"/>
    <x v="19"/>
    <x v="19"/>
    <n v="209156497"/>
    <n v="312"/>
    <n v="2085.31"/>
    <s v="EUR"/>
    <n v="20000"/>
    <s v="EUR"/>
    <s v="Bloqueados"/>
    <n v="25549.81"/>
    <n v="89.56"/>
    <s v="Y30"/>
    <n v="25591.75"/>
    <n v="128"/>
    <s v="09.12.2024 10:33:00"/>
    <m/>
    <s v="ZESCASTRO"/>
    <b v="0"/>
    <b v="0"/>
    <b v="0"/>
    <b v="1"/>
    <b v="0"/>
    <s v="Susana Castro Salcedo"/>
    <n v="6509.37"/>
    <n v="18305.34"/>
    <n v="586.03"/>
    <n v="149.07"/>
    <n v="2"/>
    <m/>
    <s v="ES00"/>
    <n v="1"/>
    <m/>
    <n v="41.94"/>
    <n v="0"/>
  </r>
  <r>
    <x v="2"/>
    <x v="6"/>
    <s v="ES/17"/>
    <x v="10"/>
    <x v="19"/>
    <x v="19"/>
    <n v="209181554"/>
    <s v="TEMPORADA PV 25"/>
    <n v="2094"/>
    <s v="EUR"/>
    <n v="20000"/>
    <s v="EUR"/>
    <s v="Bloqueados"/>
    <n v="25549.81"/>
    <n v="89.56"/>
    <s v="Y30"/>
    <n v="25591.75"/>
    <n v="128"/>
    <s v="06.03.2025 23:46:12"/>
    <m/>
    <m/>
    <b v="1"/>
    <b v="0"/>
    <b v="0"/>
    <b v="0"/>
    <b v="0"/>
    <m/>
    <n v="6509.37"/>
    <n v="18305.34"/>
    <n v="586.03"/>
    <n v="149.07"/>
    <n v="2"/>
    <m/>
    <m/>
    <n v="1"/>
    <m/>
    <n v="41.94"/>
    <n v="0"/>
  </r>
  <r>
    <x v="2"/>
    <x v="6"/>
    <s v="ES/17"/>
    <x v="10"/>
    <x v="20"/>
    <x v="20"/>
    <n v="207704850"/>
    <s v="1A SET ABRIL"/>
    <n v="1171.3"/>
    <s v="EUR"/>
    <n v="2000"/>
    <s v="EUR"/>
    <s v="Bloqueados"/>
    <n v="1922.16"/>
    <n v="213.31"/>
    <s v="Y30"/>
    <n v="3897.07"/>
    <n v="194.9"/>
    <s v="27.03.2024 19:18:49"/>
    <m/>
    <m/>
    <b v="1"/>
    <b v="0"/>
    <b v="0"/>
    <b v="1"/>
    <b v="0"/>
    <m/>
    <n v="1922.16"/>
    <n v="0"/>
    <n v="0"/>
    <n v="0"/>
    <n v="0"/>
    <m/>
    <s v="ES00"/>
    <n v="1"/>
    <m/>
    <n v="1974.91"/>
    <n v="0"/>
  </r>
  <r>
    <x v="2"/>
    <x v="6"/>
    <s v="ES/17"/>
    <x v="10"/>
    <x v="20"/>
    <x v="20"/>
    <n v="208905945"/>
    <s v="ULT OCTUBRE"/>
    <n v="517.5"/>
    <s v="EUR"/>
    <n v="2000"/>
    <s v="EUR"/>
    <s v="Bloqueados"/>
    <n v="1922.16"/>
    <n v="213.31"/>
    <s v="Y30"/>
    <n v="3897.07"/>
    <n v="194.9"/>
    <s v="25.10.2024 16:51:35"/>
    <m/>
    <m/>
    <b v="1"/>
    <b v="0"/>
    <b v="0"/>
    <b v="1"/>
    <b v="0"/>
    <m/>
    <n v="1922.16"/>
    <n v="0"/>
    <n v="0"/>
    <n v="0"/>
    <n v="0"/>
    <m/>
    <s v="ES00"/>
    <n v="1"/>
    <m/>
    <n v="1974.91"/>
    <n v="0"/>
  </r>
  <r>
    <x v="2"/>
    <x v="6"/>
    <s v="ES/17"/>
    <x v="10"/>
    <x v="20"/>
    <x v="20"/>
    <n v="209292013"/>
    <s v="AP / MS"/>
    <n v="349.87"/>
    <s v="EUR"/>
    <n v="2000"/>
    <s v="EUR"/>
    <s v="Bloqueados"/>
    <n v="1922.16"/>
    <n v="213.31"/>
    <s v="Y30"/>
    <n v="3897.07"/>
    <n v="194.9"/>
    <s v="14.01.2025 13:40:18"/>
    <m/>
    <s v="ZESCASTRO"/>
    <b v="1"/>
    <b v="0"/>
    <b v="0"/>
    <b v="1"/>
    <b v="0"/>
    <s v="Susana Castro Salcedo"/>
    <n v="1922.16"/>
    <n v="0"/>
    <n v="0"/>
    <n v="0"/>
    <n v="0"/>
    <m/>
    <s v="ES00"/>
    <n v="1"/>
    <m/>
    <n v="1974.91"/>
    <n v="0"/>
  </r>
  <r>
    <x v="2"/>
    <x v="6"/>
    <s v="ES/17"/>
    <x v="10"/>
    <x v="20"/>
    <x v="20"/>
    <n v="206640535"/>
    <s v="MAQUINAS"/>
    <n v="1578.45"/>
    <s v="EUR"/>
    <n v="2000"/>
    <s v="EUR"/>
    <s v="Bloqueados"/>
    <n v="1922.16"/>
    <n v="213.31"/>
    <s v="Y30"/>
    <n v="3897.07"/>
    <n v="194.9"/>
    <s v="17.07.2023 02:04:09"/>
    <m/>
    <m/>
    <b v="1"/>
    <b v="0"/>
    <b v="0"/>
    <b v="1"/>
    <b v="0"/>
    <m/>
    <n v="1922.16"/>
    <n v="0"/>
    <n v="0"/>
    <n v="0"/>
    <n v="0"/>
    <m/>
    <s v="ES00"/>
    <n v="1"/>
    <m/>
    <n v="1974.91"/>
    <n v="0"/>
  </r>
  <r>
    <x v="2"/>
    <x v="6"/>
    <s v="ES/17"/>
    <x v="10"/>
    <x v="21"/>
    <x v="21"/>
    <n v="202863022"/>
    <s v="SHOP SYSTEM INTERIOR"/>
    <n v="189.75"/>
    <s v="EUR"/>
    <n v="1"/>
    <s v="EUR"/>
    <s v="Bloqueados"/>
    <n v="15736.29"/>
    <n v="189.75"/>
    <s v="Y30"/>
    <n v="15926.04"/>
    <n v="1592604"/>
    <s v="24.02.2025 02:02:08"/>
    <m/>
    <m/>
    <b v="1"/>
    <b v="0"/>
    <b v="0"/>
    <b v="1"/>
    <b v="0"/>
    <m/>
    <n v="3026.05"/>
    <n v="0"/>
    <n v="7990.71"/>
    <n v="4719.53"/>
    <n v="0"/>
    <m/>
    <m/>
    <n v="1"/>
    <m/>
    <n v="0"/>
    <n v="0"/>
  </r>
  <r>
    <x v="2"/>
    <x v="6"/>
    <s v="ES/17"/>
    <x v="10"/>
    <x v="21"/>
    <x v="21"/>
    <n v="208658282"/>
    <n v="110924"/>
    <n v="141.09"/>
    <s v="EUR"/>
    <n v="1"/>
    <s v="EUR"/>
    <s v="Bloqueados"/>
    <n v="15736.29"/>
    <n v="189.75"/>
    <s v="Y30"/>
    <n v="15926.04"/>
    <n v="1592604"/>
    <s v="14.10.2024 02:52:30"/>
    <m/>
    <m/>
    <b v="0"/>
    <b v="0"/>
    <b v="0"/>
    <b v="1"/>
    <b v="0"/>
    <m/>
    <n v="3026.05"/>
    <n v="0"/>
    <n v="7990.71"/>
    <n v="4719.53"/>
    <n v="0"/>
    <m/>
    <s v="ES00"/>
    <n v="1"/>
    <m/>
    <n v="0"/>
    <n v="0"/>
  </r>
  <r>
    <x v="2"/>
    <x v="6"/>
    <s v="ES/17"/>
    <x v="10"/>
    <x v="21"/>
    <x v="21"/>
    <n v="208587303"/>
    <n v="290824"/>
    <n v="434.7"/>
    <s v="EUR"/>
    <n v="1"/>
    <s v="EUR"/>
    <s v="Bloqueados"/>
    <n v="15736.29"/>
    <n v="189.75"/>
    <s v="Y30"/>
    <n v="15926.04"/>
    <n v="1592604"/>
    <s v="14.10.2024 03:13:05"/>
    <m/>
    <m/>
    <b v="0"/>
    <b v="0"/>
    <b v="0"/>
    <b v="1"/>
    <b v="0"/>
    <m/>
    <n v="3026.05"/>
    <n v="0"/>
    <n v="7990.71"/>
    <n v="4719.53"/>
    <n v="0"/>
    <m/>
    <s v="ES00"/>
    <n v="1"/>
    <m/>
    <n v="0"/>
    <n v="0"/>
  </r>
  <r>
    <x v="2"/>
    <x v="6"/>
    <s v="ES/17"/>
    <x v="10"/>
    <x v="21"/>
    <x v="21"/>
    <n v="209028854"/>
    <n v="141124"/>
    <n v="671.5"/>
    <s v="EUR"/>
    <n v="1"/>
    <s v="EUR"/>
    <s v="Bloqueados"/>
    <n v="15736.29"/>
    <n v="189.75"/>
    <s v="Y30"/>
    <n v="15926.04"/>
    <n v="1592604"/>
    <s v="26.11.2024 10:57:22"/>
    <m/>
    <m/>
    <b v="1"/>
    <b v="0"/>
    <b v="0"/>
    <b v="1"/>
    <b v="0"/>
    <m/>
    <n v="3026.05"/>
    <n v="0"/>
    <n v="7990.71"/>
    <n v="4719.53"/>
    <n v="0"/>
    <m/>
    <s v="ES00"/>
    <n v="1"/>
    <s v="++0024160890ES10/0001/ZESCASTRO"/>
    <n v="0"/>
    <n v="0"/>
  </r>
  <r>
    <x v="2"/>
    <x v="6"/>
    <s v="ES/17"/>
    <x v="10"/>
    <x v="22"/>
    <x v="22"/>
    <n v="209444659"/>
    <n v="14"/>
    <n v="348.06"/>
    <s v="EUR"/>
    <n v="37000"/>
    <s v="EUR"/>
    <s v="Bloqueados"/>
    <n v="45327.75"/>
    <n v="4217.28"/>
    <s v="Y30"/>
    <n v="46405.66"/>
    <n v="125.4"/>
    <s v="12.02.2025 12:55:11"/>
    <m/>
    <s v="ZESCASTRO"/>
    <b v="1"/>
    <b v="0"/>
    <b v="0"/>
    <b v="0"/>
    <b v="0"/>
    <s v="Susana Castro Salcedo"/>
    <n v="13952.95"/>
    <n v="28625.7"/>
    <n v="2337.34"/>
    <n v="411.76"/>
    <n v="0"/>
    <m/>
    <s v="ES00"/>
    <n v="1"/>
    <m/>
    <n v="812.05"/>
    <n v="0"/>
  </r>
  <r>
    <x v="2"/>
    <x v="6"/>
    <s v="ES/25"/>
    <x v="11"/>
    <x v="23"/>
    <x v="23"/>
    <n v="209429189"/>
    <n v="816"/>
    <n v="1546.21"/>
    <s v="EUR"/>
    <n v="86000"/>
    <s v="EUR"/>
    <s v="Bloqueados"/>
    <n v="10289.17"/>
    <n v="-0.55000000000000004"/>
    <s v="Y30"/>
    <n v="10185.68"/>
    <n v="11.8"/>
    <s v="10.02.2025 14:04:00"/>
    <m/>
    <s v="ZESCASTRO"/>
    <b v="1"/>
    <b v="0"/>
    <b v="0"/>
    <b v="0"/>
    <b v="0"/>
    <s v="Susana Castro Salcedo"/>
    <n v="9697.92"/>
    <n v="591.25"/>
    <n v="0"/>
    <n v="0"/>
    <n v="1"/>
    <m/>
    <s v="ES00"/>
    <n v="1"/>
    <m/>
    <n v="0"/>
    <n v="0"/>
  </r>
  <r>
    <x v="3"/>
    <x v="7"/>
    <s v="ES/05"/>
    <x v="12"/>
    <x v="24"/>
    <x v="24"/>
    <n v="209076103"/>
    <n v="1"/>
    <n v="2646.19"/>
    <s v="EUR"/>
    <n v="84000"/>
    <s v="EUR"/>
    <s v="Bloqueados"/>
    <n v="59402.55"/>
    <n v="4141.29"/>
    <s v="Y30"/>
    <n v="59583.63"/>
    <n v="70.900000000000006"/>
    <s v="25.11.2024 10:53:41"/>
    <m/>
    <s v="ZESCASTRO"/>
    <b v="1"/>
    <b v="0"/>
    <b v="0"/>
    <b v="0"/>
    <b v="0"/>
    <s v="Susana Castro Salcedo"/>
    <n v="29814.62"/>
    <n v="19604.55"/>
    <n v="9983.3799999999992"/>
    <n v="0"/>
    <n v="0"/>
    <m/>
    <s v="ES00"/>
    <n v="1"/>
    <m/>
    <n v="140.37"/>
    <n v="0"/>
  </r>
  <r>
    <x v="1"/>
    <x v="7"/>
    <s v="ES/09"/>
    <x v="13"/>
    <x v="25"/>
    <x v="25"/>
    <n v="209667297"/>
    <s v="25/03/2025"/>
    <n v="2674.15"/>
    <s v="EUR"/>
    <n v="175000"/>
    <s v="EUR"/>
    <s v="Bloqueados"/>
    <n v="190918.86"/>
    <n v="13548.04"/>
    <s v="Y30"/>
    <n v="196083.74"/>
    <n v="112"/>
    <s v="29.03.2025 01:09:55"/>
    <m/>
    <m/>
    <b v="1"/>
    <b v="0"/>
    <b v="0"/>
    <b v="0"/>
    <b v="0"/>
    <m/>
    <n v="113606.45"/>
    <n v="38657.199999999997"/>
    <n v="11122.98"/>
    <n v="27532.23"/>
    <n v="1"/>
    <m/>
    <s v="ES02"/>
    <n v="1"/>
    <m/>
    <n v="506.52"/>
    <n v="0"/>
  </r>
  <r>
    <x v="0"/>
    <x v="7"/>
    <s v="ES/24"/>
    <x v="14"/>
    <x v="26"/>
    <x v="26"/>
    <n v="209344447"/>
    <s v="OOOO-TRAFOBER"/>
    <n v="17910.060000000001"/>
    <s v="EUR"/>
    <n v="153000"/>
    <s v="EUR"/>
    <s v="Bloqueados"/>
    <n v="60927.76"/>
    <n v="4666.37"/>
    <s v="Y30"/>
    <n v="62296.59"/>
    <n v="40.700000000000003"/>
    <s v="19.02.2025 00:54:23"/>
    <m/>
    <s v="ZESCASTRO"/>
    <b v="0"/>
    <b v="0"/>
    <b v="0"/>
    <b v="1"/>
    <b v="0"/>
    <s v="Susana Castro Salcedo"/>
    <n v="-6234.33"/>
    <n v="36121.160000000003"/>
    <n v="30261.48"/>
    <n v="779.45"/>
    <n v="0"/>
    <m/>
    <s v="ES02"/>
    <n v="1"/>
    <m/>
    <n v="0"/>
    <n v="0"/>
  </r>
  <r>
    <x v="3"/>
    <x v="7"/>
    <s v="ES/37"/>
    <x v="15"/>
    <x v="27"/>
    <x v="27"/>
    <n v="209671891"/>
    <n v="1"/>
    <n v="453.05"/>
    <s v="EUR"/>
    <n v="111000"/>
    <s v="EUR"/>
    <s v="Bloqueados"/>
    <n v="54528.41"/>
    <n v="107.37"/>
    <s v="Y30"/>
    <n v="55370.45"/>
    <n v="49.9"/>
    <s v="25.03.2025 19:21:18"/>
    <m/>
    <s v="ZESRPA1"/>
    <b v="0"/>
    <b v="0"/>
    <b v="0"/>
    <b v="1"/>
    <b v="0"/>
    <s v="Robotic Process Automation rpa1"/>
    <n v="26696.46"/>
    <n v="23867.85"/>
    <n v="2360.54"/>
    <n v="1603.56"/>
    <n v="1"/>
    <m/>
    <s v="ES00"/>
    <n v="1"/>
    <m/>
    <n v="835.63"/>
    <n v="0"/>
  </r>
  <r>
    <x v="4"/>
    <x v="8"/>
    <e v="#N/A"/>
    <x v="16"/>
    <x v="28"/>
    <x v="28"/>
    <n v="209584359"/>
    <s v="P-C 09/25"/>
    <n v="1961.49"/>
    <s v="EUR"/>
    <n v="50000"/>
    <s v="EUR"/>
    <s v="Bloqueados"/>
    <n v="8793.48"/>
    <n v="4546.17"/>
    <s v="Y30"/>
    <n v="11286.31"/>
    <n v="22.6"/>
    <s v="11.03.2025 10:05:50"/>
    <m/>
    <s v="ZESCASTRO"/>
    <b v="1"/>
    <b v="0"/>
    <b v="0"/>
    <b v="0"/>
    <b v="0"/>
    <s v="Susana Castro Salcedo"/>
    <n v="8793.48"/>
    <n v="0"/>
    <n v="0"/>
    <n v="0"/>
    <n v="0"/>
    <m/>
    <s v="ES00"/>
    <n v="1"/>
    <m/>
    <n v="1123.08"/>
    <n v="0"/>
  </r>
  <r>
    <x v="1"/>
    <x v="7"/>
    <s v="ES/42"/>
    <x v="17"/>
    <x v="29"/>
    <x v="29"/>
    <n v="209523398"/>
    <n v="1362"/>
    <n v="14923.75"/>
    <s v="EUR"/>
    <n v="205000"/>
    <s v="EUR"/>
    <s v="Bloqueados"/>
    <n v="107112.02"/>
    <n v="4616.5"/>
    <s v="Y30"/>
    <n v="108438.5"/>
    <n v="52.9"/>
    <s v="27.02.2025 11:18:23"/>
    <m/>
    <s v="ZESCASTRO"/>
    <b v="1"/>
    <b v="0"/>
    <b v="0"/>
    <b v="0"/>
    <b v="0"/>
    <s v="Susana Castro Salcedo"/>
    <n v="53002.44"/>
    <n v="39297.919999999998"/>
    <n v="10618.49"/>
    <n v="4193.17"/>
    <n v="1"/>
    <m/>
    <s v="ES00"/>
    <n v="1"/>
    <m/>
    <n v="838.61"/>
    <n v="0"/>
  </r>
  <r>
    <x v="1"/>
    <x v="7"/>
    <s v="ES/47"/>
    <x v="18"/>
    <x v="30"/>
    <x v="30"/>
    <n v="209088425"/>
    <n v="5235235432"/>
    <n v="159.12"/>
    <s v="EUR"/>
    <n v="7000"/>
    <s v="EUR"/>
    <s v="Bloqueados"/>
    <n v="1131"/>
    <n v="1.82"/>
    <s v="Y30"/>
    <n v="1215.03"/>
    <n v="17.399999999999999"/>
    <s v="26.11.2024 19:19:18"/>
    <m/>
    <s v="ZESCASTRO"/>
    <b v="1"/>
    <b v="0"/>
    <b v="0"/>
    <b v="0"/>
    <b v="0"/>
    <s v="Susana Castro Salcedo"/>
    <n v="1131"/>
    <n v="0"/>
    <n v="0"/>
    <n v="0"/>
    <n v="0"/>
    <m/>
    <s v="ES00"/>
    <n v="1"/>
    <m/>
    <n v="82.21"/>
    <n v="0"/>
  </r>
  <r>
    <x v="5"/>
    <x v="9"/>
    <s v="ES/28"/>
    <x v="19"/>
    <x v="31"/>
    <x v="31"/>
    <n v="209524594"/>
    <n v="1"/>
    <n v="773.36"/>
    <s v="EUR"/>
    <n v="94000"/>
    <s v="EUR"/>
    <s v="Bloqueados"/>
    <n v="44052.72"/>
    <n v="975.48"/>
    <s v="Y30"/>
    <n v="45039.38"/>
    <n v="47.9"/>
    <s v="03.03.2025 02:06:14"/>
    <m/>
    <s v="ZESRPA1"/>
    <b v="1"/>
    <b v="0"/>
    <b v="0"/>
    <b v="0"/>
    <b v="0"/>
    <s v="Robotic Process Automation rpa1"/>
    <n v="19917.64"/>
    <n v="14567.1"/>
    <n v="3119.58"/>
    <n v="6448.4"/>
    <n v="1"/>
    <m/>
    <s v="ES00"/>
    <n v="1"/>
    <m/>
    <n v="731.31"/>
    <n v="0"/>
  </r>
  <r>
    <x v="5"/>
    <x v="9"/>
    <s v="ES/28"/>
    <x v="19"/>
    <x v="32"/>
    <x v="32"/>
    <n v="209447254"/>
    <d v="2025-12-02T00:00:00"/>
    <n v="2875.13"/>
    <s v="EUR"/>
    <n v="318000"/>
    <s v="EUR"/>
    <s v="Bloqueados"/>
    <n v="118602.4"/>
    <n v="6530.69"/>
    <s v="Y30"/>
    <n v="121714.05"/>
    <n v="38.299999999999997"/>
    <s v="12.02.2025 18:47:57"/>
    <m/>
    <s v="ZESCASTRO"/>
    <b v="1"/>
    <b v="0"/>
    <b v="0"/>
    <b v="0"/>
    <b v="0"/>
    <s v="Susana Castro Salcedo"/>
    <n v="66863.149999999994"/>
    <n v="36672.720000000001"/>
    <n v="5652.6"/>
    <n v="9413.93"/>
    <n v="1"/>
    <m/>
    <s v="ES00"/>
    <n v="1"/>
    <m/>
    <n v="2789.73"/>
    <n v="0"/>
  </r>
  <r>
    <x v="5"/>
    <x v="9"/>
    <s v="ES/28"/>
    <x v="19"/>
    <x v="33"/>
    <x v="33"/>
    <n v="209523732"/>
    <s v="OOOO-ACCIONA"/>
    <n v="2891.73"/>
    <s v="EUR"/>
    <n v="407000"/>
    <s v="EUR"/>
    <s v="Bloqueados"/>
    <n v="300210.34999999998"/>
    <n v="21919.119999999999"/>
    <s v="Y30"/>
    <n v="300474.93"/>
    <n v="73.8"/>
    <s v="03.03.2025 02:06:16"/>
    <m/>
    <s v="ZESRPA1"/>
    <b v="0"/>
    <b v="0"/>
    <b v="0"/>
    <b v="1"/>
    <b v="0"/>
    <s v="Robotic Process Automation rpa1"/>
    <n v="181661.82"/>
    <n v="83314.990000000005"/>
    <n v="22489.4"/>
    <n v="12744.14"/>
    <n v="1"/>
    <m/>
    <s v="ES01"/>
    <n v="1"/>
    <m/>
    <n v="72.14"/>
    <n v="0"/>
  </r>
  <r>
    <x v="5"/>
    <x v="9"/>
    <s v="ES/28"/>
    <x v="19"/>
    <x v="34"/>
    <x v="34"/>
    <n v="209691910"/>
    <s v="28-03-2025"/>
    <n v="5592.63"/>
    <s v="EUR"/>
    <n v="114000"/>
    <s v="EUR"/>
    <s v="Bloqueados"/>
    <n v="98980.21"/>
    <n v="9925.2800000000007"/>
    <s v="Y30"/>
    <n v="104543.48"/>
    <n v="91.7"/>
    <s v="28.03.2025 12:57:30"/>
    <m/>
    <s v="ZESCASTRO"/>
    <b v="1"/>
    <b v="0"/>
    <b v="0"/>
    <b v="1"/>
    <b v="0"/>
    <s v="Susana Castro Salcedo"/>
    <n v="46388.95"/>
    <n v="28723.23"/>
    <n v="23868.03"/>
    <n v="0"/>
    <n v="2"/>
    <m/>
    <s v="ES00"/>
    <n v="1"/>
    <m/>
    <n v="5151.26"/>
    <n v="0"/>
  </r>
  <r>
    <x v="5"/>
    <x v="9"/>
    <s v="ES/28"/>
    <x v="19"/>
    <x v="35"/>
    <x v="35"/>
    <n v="209112047"/>
    <n v="301124"/>
    <n v="394.73"/>
    <s v="EUR"/>
    <n v="59000"/>
    <s v="EUR"/>
    <s v="Bloqueados"/>
    <n v="54980.51"/>
    <n v="2915.51"/>
    <s v="Y30"/>
    <n v="56739.81"/>
    <n v="96.2"/>
    <s v="30.11.2024 15:11:22"/>
    <m/>
    <m/>
    <b v="1"/>
    <b v="0"/>
    <b v="0"/>
    <b v="0"/>
    <b v="0"/>
    <m/>
    <n v="36466.410000000003"/>
    <n v="13073.66"/>
    <n v="4654.82"/>
    <n v="785.62"/>
    <n v="1"/>
    <m/>
    <s v="ES00"/>
    <n v="1"/>
    <m/>
    <n v="1349.63"/>
    <n v="0"/>
  </r>
  <r>
    <x v="5"/>
    <x v="9"/>
    <s v="ES/28"/>
    <x v="19"/>
    <x v="35"/>
    <x v="35"/>
    <n v="209539577"/>
    <n v="30325"/>
    <n v="2580.91"/>
    <s v="EUR"/>
    <n v="59000"/>
    <s v="EUR"/>
    <s v="Bloqueados"/>
    <n v="54980.51"/>
    <n v="2915.51"/>
    <s v="Y30"/>
    <n v="56739.81"/>
    <n v="96.2"/>
    <s v="03.03.2025 10:46:38"/>
    <m/>
    <s v="ZESRPA1"/>
    <b v="1"/>
    <b v="0"/>
    <b v="0"/>
    <b v="0"/>
    <b v="0"/>
    <s v="Robotic Process Automation rpa1"/>
    <n v="36466.410000000003"/>
    <n v="13073.66"/>
    <n v="4654.82"/>
    <n v="785.62"/>
    <n v="1"/>
    <m/>
    <s v="ES00"/>
    <n v="1"/>
    <m/>
    <n v="1349.63"/>
    <n v="0"/>
  </r>
  <r>
    <x v="5"/>
    <x v="9"/>
    <s v="ES/28"/>
    <x v="19"/>
    <x v="36"/>
    <x v="36"/>
    <n v="209182431"/>
    <s v="TEMPORADA PV 25"/>
    <n v="2503.6"/>
    <s v="EUR"/>
    <n v="18000"/>
    <s v="EUR"/>
    <s v="Bloqueados"/>
    <n v="24841.49"/>
    <n v="968.81"/>
    <s v="Y30"/>
    <n v="24841.49"/>
    <n v="138"/>
    <s v="05.03.2025 23:55:43"/>
    <m/>
    <m/>
    <b v="1"/>
    <b v="0"/>
    <b v="0"/>
    <b v="0"/>
    <b v="0"/>
    <m/>
    <n v="6191.73"/>
    <n v="8267.99"/>
    <n v="10381.77"/>
    <n v="0"/>
    <n v="0"/>
    <m/>
    <m/>
    <n v="1"/>
    <m/>
    <n v="0"/>
    <n v="0"/>
  </r>
  <r>
    <x v="5"/>
    <x v="9"/>
    <s v="ES/28"/>
    <x v="19"/>
    <x v="36"/>
    <x v="36"/>
    <n v="209580144"/>
    <s v="PRBA COMP 2ª FASE"/>
    <n v="2522.04"/>
    <s v="EUR"/>
    <n v="18000"/>
    <s v="EUR"/>
    <s v="Bloqueados"/>
    <n v="24841.49"/>
    <n v="968.81"/>
    <s v="Y30"/>
    <n v="24841.49"/>
    <n v="138"/>
    <s v="10.03.2025 16:19:05"/>
    <m/>
    <m/>
    <b v="1"/>
    <b v="0"/>
    <b v="0"/>
    <b v="0"/>
    <b v="0"/>
    <m/>
    <n v="6191.73"/>
    <n v="8267.99"/>
    <n v="10381.77"/>
    <n v="0"/>
    <n v="0"/>
    <m/>
    <m/>
    <n v="2"/>
    <s v="++0024292060ES10/0001/ZESLOPEZE"/>
    <n v="0"/>
    <n v="0"/>
  </r>
  <r>
    <x v="5"/>
    <x v="9"/>
    <s v="ES/28"/>
    <x v="19"/>
    <x v="36"/>
    <x v="36"/>
    <n v="209641058"/>
    <s v="17/03"/>
    <n v="1167.1400000000001"/>
    <s v="EUR"/>
    <n v="18000"/>
    <s v="EUR"/>
    <s v="Bloqueados"/>
    <n v="24841.49"/>
    <n v="968.81"/>
    <s v="Y30"/>
    <n v="24841.49"/>
    <n v="138"/>
    <s v="20.03.2025 10:30:37"/>
    <m/>
    <m/>
    <b v="1"/>
    <b v="0"/>
    <b v="0"/>
    <b v="0"/>
    <b v="0"/>
    <m/>
    <n v="6191.73"/>
    <n v="8267.99"/>
    <n v="10381.77"/>
    <n v="0"/>
    <n v="0"/>
    <m/>
    <s v="ES00"/>
    <n v="1"/>
    <m/>
    <n v="0"/>
    <n v="0"/>
  </r>
  <r>
    <x v="5"/>
    <x v="9"/>
    <s v="ES/28"/>
    <x v="19"/>
    <x v="36"/>
    <x v="36"/>
    <n v="209671785"/>
    <n v="22.03"/>
    <n v="1001.7"/>
    <s v="EUR"/>
    <n v="18000"/>
    <s v="EUR"/>
    <s v="Bloqueados"/>
    <n v="24841.49"/>
    <n v="968.81"/>
    <s v="Y30"/>
    <n v="24841.49"/>
    <n v="138"/>
    <s v="25.03.2025 18:40:54"/>
    <m/>
    <m/>
    <b v="1"/>
    <b v="0"/>
    <b v="0"/>
    <b v="0"/>
    <b v="0"/>
    <m/>
    <n v="6191.73"/>
    <n v="8267.99"/>
    <n v="10381.77"/>
    <n v="0"/>
    <n v="0"/>
    <m/>
    <s v="ES00"/>
    <n v="1"/>
    <m/>
    <n v="0"/>
    <n v="0"/>
  </r>
  <r>
    <x v="6"/>
    <x v="10"/>
    <s v="ES/02"/>
    <x v="20"/>
    <x v="37"/>
    <x v="37"/>
    <n v="209120537"/>
    <n v="2122024"/>
    <n v="501.86"/>
    <s v="EUR"/>
    <n v="125000"/>
    <s v="EUR"/>
    <s v="Bloqueados"/>
    <n v="44788.14"/>
    <n v="2017.7"/>
    <s v="Y30"/>
    <n v="45412.43"/>
    <n v="36.299999999999997"/>
    <s v="02.12.2024 14:13:50"/>
    <m/>
    <s v="ZESCASTRO"/>
    <b v="1"/>
    <b v="0"/>
    <b v="0"/>
    <b v="0"/>
    <b v="0"/>
    <s v="Susana Castro Salcedo"/>
    <n v="14368.06"/>
    <n v="23188.75"/>
    <n v="0"/>
    <n v="7231.33"/>
    <n v="1"/>
    <m/>
    <s v="ES00"/>
    <n v="1"/>
    <m/>
    <n v="0"/>
    <n v="0"/>
  </r>
  <r>
    <x v="6"/>
    <x v="10"/>
    <s v="ES/02"/>
    <x v="20"/>
    <x v="37"/>
    <x v="37"/>
    <n v="209158609"/>
    <n v="91224"/>
    <n v="1508.27"/>
    <s v="EUR"/>
    <n v="125000"/>
    <s v="EUR"/>
    <s v="Bloqueados"/>
    <n v="44788.14"/>
    <n v="2017.7"/>
    <s v="Y30"/>
    <n v="45412.43"/>
    <n v="36.299999999999997"/>
    <s v="09.12.2024 13:56:06"/>
    <m/>
    <s v="ZESRPA1"/>
    <b v="1"/>
    <b v="0"/>
    <b v="0"/>
    <b v="0"/>
    <b v="0"/>
    <s v="Robotic Process Automation rpa1"/>
    <n v="14368.06"/>
    <n v="23188.75"/>
    <n v="0"/>
    <n v="7231.33"/>
    <n v="1"/>
    <m/>
    <s v="ES00"/>
    <n v="1"/>
    <m/>
    <n v="0"/>
    <n v="0"/>
  </r>
  <r>
    <x v="3"/>
    <x v="10"/>
    <s v="ES/13"/>
    <x v="21"/>
    <x v="38"/>
    <x v="38"/>
    <n v="209313402"/>
    <d v="2025-04-01T00:00:00"/>
    <n v="11241.31"/>
    <s v="EUR"/>
    <n v="126000"/>
    <s v="EUR"/>
    <s v="Bloqueados"/>
    <n v="55662.98"/>
    <n v="5244.31"/>
    <s v="Y30"/>
    <n v="59110.61"/>
    <n v="46.9"/>
    <s v="20.01.2025 08:37:56"/>
    <m/>
    <s v="ZESCASTRO"/>
    <b v="1"/>
    <b v="0"/>
    <b v="0"/>
    <b v="0"/>
    <b v="0"/>
    <s v="Susana Castro Salcedo"/>
    <n v="20774.330000000002"/>
    <n v="21499.03"/>
    <n v="5060.0600000000004"/>
    <n v="8329.56"/>
    <n v="1"/>
    <m/>
    <s v="ES00"/>
    <n v="1"/>
    <m/>
    <n v="3408.94"/>
    <n v="0"/>
  </r>
  <r>
    <x v="3"/>
    <x v="10"/>
    <s v="ES/13"/>
    <x v="21"/>
    <x v="39"/>
    <x v="39"/>
    <n v="205059524"/>
    <s v="PC22-31.03.2022"/>
    <n v="168.61"/>
    <s v="EUR"/>
    <n v="1"/>
    <s v="EUR"/>
    <s v="Bloqueados"/>
    <n v="0"/>
    <n v="0"/>
    <s v="Y30"/>
    <n v="0"/>
    <n v="0"/>
    <s v="18.12.2024 23:03:45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10"/>
    <s v="ES/13"/>
    <x v="21"/>
    <x v="39"/>
    <x v="39"/>
    <n v="205908040"/>
    <s v="PC22-151222"/>
    <n v="73.040000000000006"/>
    <s v="EUR"/>
    <n v="1"/>
    <s v="EUR"/>
    <s v="Bloqueados"/>
    <n v="0"/>
    <n v="0"/>
    <s v="Y30"/>
    <n v="0"/>
    <n v="0"/>
    <s v="18.12.2024 23:04:30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10"/>
    <s v="ES/13"/>
    <x v="21"/>
    <x v="40"/>
    <x v="40"/>
    <n v="209260713"/>
    <n v="1"/>
    <n v="30862.89"/>
    <s v="EUR"/>
    <n v="326000"/>
    <s v="EUR"/>
    <s v="Bloqueados"/>
    <n v="175607.51"/>
    <n v="14187.11"/>
    <s v="Y30"/>
    <n v="182843.16"/>
    <n v="56.1"/>
    <s v="08.01.2025 09:39:36"/>
    <m/>
    <s v="ZESCASTRO"/>
    <b v="1"/>
    <b v="0"/>
    <b v="0"/>
    <b v="0"/>
    <b v="0"/>
    <s v="Susana Castro Salcedo"/>
    <n v="51106.15"/>
    <n v="33192.160000000003"/>
    <n v="28546.66"/>
    <n v="62762.54"/>
    <n v="0"/>
    <m/>
    <s v="ES00"/>
    <n v="1"/>
    <m/>
    <n v="709.75"/>
    <n v="0"/>
  </r>
  <r>
    <x v="6"/>
    <x v="10"/>
    <s v="ES/16"/>
    <x v="22"/>
    <x v="41"/>
    <x v="41"/>
    <n v="207979438"/>
    <n v="297"/>
    <n v="181.86"/>
    <s v="EUR"/>
    <n v="18000"/>
    <s v="EUR"/>
    <s v="Bloqueados"/>
    <n v="18783.099999999999"/>
    <n v="52.06"/>
    <s v="Y30"/>
    <n v="18783.099999999999"/>
    <n v="104.4"/>
    <s v="31.03.2025 23:18:05"/>
    <m/>
    <m/>
    <b v="1"/>
    <b v="0"/>
    <b v="0"/>
    <b v="1"/>
    <b v="0"/>
    <m/>
    <n v="6364.18"/>
    <n v="10198.73"/>
    <n v="1911.36"/>
    <n v="308.83"/>
    <n v="2"/>
    <m/>
    <s v="ES00"/>
    <n v="1"/>
    <m/>
    <n v="0"/>
    <n v="0"/>
  </r>
  <r>
    <x v="6"/>
    <x v="10"/>
    <s v="ES/16"/>
    <x v="22"/>
    <x v="41"/>
    <x v="41"/>
    <n v="209459941"/>
    <n v="449"/>
    <n v="186.33"/>
    <s v="EUR"/>
    <n v="18000"/>
    <s v="EUR"/>
    <s v="Bloqueados"/>
    <n v="18783.099999999999"/>
    <n v="52.06"/>
    <s v="Y30"/>
    <n v="18783.099999999999"/>
    <n v="104.4"/>
    <s v="01.04.2025 00:02:12"/>
    <m/>
    <m/>
    <b v="1"/>
    <b v="0"/>
    <b v="0"/>
    <b v="1"/>
    <b v="0"/>
    <m/>
    <n v="6364.18"/>
    <n v="10198.73"/>
    <n v="1911.36"/>
    <n v="308.83"/>
    <n v="2"/>
    <m/>
    <s v="ES00"/>
    <n v="1"/>
    <m/>
    <n v="0"/>
    <n v="0"/>
  </r>
  <r>
    <x v="6"/>
    <x v="10"/>
    <s v="ES/16"/>
    <x v="22"/>
    <x v="41"/>
    <x v="41"/>
    <n v="209075483"/>
    <n v="430"/>
    <n v="1662.55"/>
    <s v="EUR"/>
    <n v="18000"/>
    <s v="EUR"/>
    <s v="Bloqueados"/>
    <n v="18783.099999999999"/>
    <n v="52.06"/>
    <s v="Y30"/>
    <n v="18783.099999999999"/>
    <n v="104.4"/>
    <s v="25.11.2024 10:05:00"/>
    <m/>
    <s v="ZESCASTRO"/>
    <b v="1"/>
    <b v="0"/>
    <b v="0"/>
    <b v="1"/>
    <b v="0"/>
    <s v="Susana Castro Salcedo"/>
    <n v="6364.18"/>
    <n v="10198.73"/>
    <n v="1911.36"/>
    <n v="308.83"/>
    <n v="2"/>
    <m/>
    <s v="ES00"/>
    <n v="1"/>
    <m/>
    <n v="0"/>
    <n v="0"/>
  </r>
  <r>
    <x v="6"/>
    <x v="10"/>
    <s v="ES/16"/>
    <x v="22"/>
    <x v="41"/>
    <x v="41"/>
    <n v="209201716"/>
    <n v="437"/>
    <n v="362.83"/>
    <s v="EUR"/>
    <n v="18000"/>
    <s v="EUR"/>
    <s v="Bloqueados"/>
    <n v="18783.099999999999"/>
    <n v="52.06"/>
    <s v="Y30"/>
    <n v="18783.099999999999"/>
    <n v="104.4"/>
    <s v="16.12.2024 18:26:10"/>
    <m/>
    <m/>
    <b v="1"/>
    <b v="0"/>
    <b v="0"/>
    <b v="1"/>
    <b v="0"/>
    <m/>
    <n v="6364.18"/>
    <n v="10198.73"/>
    <n v="1911.36"/>
    <n v="308.83"/>
    <n v="2"/>
    <m/>
    <s v="ES00"/>
    <n v="1"/>
    <m/>
    <n v="0"/>
    <n v="0"/>
  </r>
  <r>
    <x v="6"/>
    <x v="10"/>
    <s v="ES/16"/>
    <x v="22"/>
    <x v="41"/>
    <x v="41"/>
    <n v="209233139"/>
    <n v="439"/>
    <n v="1043.82"/>
    <s v="EUR"/>
    <n v="18000"/>
    <s v="EUR"/>
    <s v="Bloqueados"/>
    <n v="18783.099999999999"/>
    <n v="52.06"/>
    <s v="Y30"/>
    <n v="18783.099999999999"/>
    <n v="104.4"/>
    <s v="30.12.2024 12:09:00"/>
    <m/>
    <s v="ZESCASTRO"/>
    <b v="1"/>
    <b v="0"/>
    <b v="0"/>
    <b v="1"/>
    <b v="0"/>
    <s v="Susana Castro Salcedo"/>
    <n v="6364.18"/>
    <n v="10198.73"/>
    <n v="1911.36"/>
    <n v="308.83"/>
    <n v="2"/>
    <m/>
    <s v="ES00"/>
    <n v="1"/>
    <s v="++0024320360ES10/0001/ZESLOPEZE"/>
    <n v="0"/>
    <n v="0"/>
  </r>
  <r>
    <x v="6"/>
    <x v="10"/>
    <s v="ES/16"/>
    <x v="22"/>
    <x v="41"/>
    <x v="41"/>
    <n v="209570542"/>
    <n v="452"/>
    <n v="1657.36"/>
    <s v="EUR"/>
    <n v="18000"/>
    <s v="EUR"/>
    <s v="Bloqueados"/>
    <n v="18783.099999999999"/>
    <n v="52.06"/>
    <s v="Y30"/>
    <n v="18783.099999999999"/>
    <n v="104.4"/>
    <s v="08.03.2025 12:16:30"/>
    <m/>
    <s v="ZESCASTRO"/>
    <b v="0"/>
    <b v="0"/>
    <b v="0"/>
    <b v="1"/>
    <b v="0"/>
    <s v="Susana Castro Salcedo"/>
    <n v="6364.18"/>
    <n v="10198.73"/>
    <n v="1911.36"/>
    <n v="308.83"/>
    <n v="2"/>
    <m/>
    <s v="ES00"/>
    <n v="1"/>
    <m/>
    <n v="0"/>
    <n v="0"/>
  </r>
  <r>
    <x v="6"/>
    <x v="10"/>
    <s v="ES/16"/>
    <x v="22"/>
    <x v="41"/>
    <x v="41"/>
    <n v="209695294"/>
    <n v="454"/>
    <n v="1559.82"/>
    <s v="EUR"/>
    <n v="18000"/>
    <s v="EUR"/>
    <s v="Bloqueados"/>
    <n v="18783.099999999999"/>
    <n v="52.06"/>
    <s v="Y30"/>
    <n v="18783.099999999999"/>
    <n v="104.4"/>
    <s v="29.03.2025 12:32:13"/>
    <m/>
    <m/>
    <b v="0"/>
    <b v="0"/>
    <b v="0"/>
    <b v="1"/>
    <b v="0"/>
    <m/>
    <n v="6364.18"/>
    <n v="10198.73"/>
    <n v="1911.36"/>
    <n v="308.83"/>
    <n v="2"/>
    <m/>
    <s v="ES00"/>
    <n v="1"/>
    <m/>
    <n v="0"/>
    <n v="0"/>
  </r>
  <r>
    <x v="5"/>
    <x v="10"/>
    <s v="ES/19"/>
    <x v="23"/>
    <x v="42"/>
    <x v="42"/>
    <n v="207618474"/>
    <n v="54"/>
    <n v="22.62"/>
    <s v="EUR"/>
    <n v="5000"/>
    <s v="EUR"/>
    <s v="Bloqueados"/>
    <n v="6582.56"/>
    <n v="-20.350000000000001"/>
    <s v="Y30"/>
    <n v="6562.21"/>
    <n v="131.19999999999999"/>
    <s v="31.03.2025 23:13:17"/>
    <m/>
    <m/>
    <b v="1"/>
    <b v="0"/>
    <b v="0"/>
    <b v="1"/>
    <b v="0"/>
    <m/>
    <n v="48.58"/>
    <n v="3046.04"/>
    <n v="688.73"/>
    <n v="2799.21"/>
    <n v="0"/>
    <m/>
    <s v="ES00"/>
    <n v="1"/>
    <m/>
    <n v="0"/>
    <n v="0"/>
  </r>
  <r>
    <x v="5"/>
    <x v="10"/>
    <s v="ES/19"/>
    <x v="23"/>
    <x v="42"/>
    <x v="42"/>
    <n v="207922359"/>
    <n v="62"/>
    <n v="106.71"/>
    <s v="EUR"/>
    <n v="5000"/>
    <s v="EUR"/>
    <s v="Bloqueados"/>
    <n v="6582.56"/>
    <n v="-20.350000000000001"/>
    <s v="Y30"/>
    <n v="6562.21"/>
    <n v="131.19999999999999"/>
    <s v="31.03.2025 23:17:11"/>
    <m/>
    <m/>
    <b v="1"/>
    <b v="0"/>
    <b v="0"/>
    <b v="1"/>
    <b v="0"/>
    <m/>
    <n v="48.58"/>
    <n v="3046.04"/>
    <n v="688.73"/>
    <n v="2799.21"/>
    <n v="0"/>
    <m/>
    <s v="ES00"/>
    <n v="1"/>
    <m/>
    <n v="0"/>
    <n v="0"/>
  </r>
  <r>
    <x v="5"/>
    <x v="10"/>
    <s v="ES/19"/>
    <x v="23"/>
    <x v="42"/>
    <x v="42"/>
    <n v="209652547"/>
    <n v="95"/>
    <n v="4.6100000000000003"/>
    <s v="EUR"/>
    <n v="5000"/>
    <s v="EUR"/>
    <s v="Bloqueados"/>
    <n v="6582.56"/>
    <n v="-20.350000000000001"/>
    <s v="Y30"/>
    <n v="6562.21"/>
    <n v="131.19999999999999"/>
    <s v="01.04.2025 00:53:47"/>
    <m/>
    <m/>
    <b v="1"/>
    <b v="0"/>
    <b v="0"/>
    <b v="1"/>
    <b v="0"/>
    <m/>
    <n v="48.58"/>
    <n v="3046.04"/>
    <n v="688.73"/>
    <n v="2799.21"/>
    <n v="0"/>
    <m/>
    <s v="ES00"/>
    <n v="1"/>
    <m/>
    <n v="0"/>
    <n v="0"/>
  </r>
  <r>
    <x v="5"/>
    <x v="10"/>
    <s v="ES/19"/>
    <x v="23"/>
    <x v="42"/>
    <x v="42"/>
    <n v="203651904"/>
    <s v="OUTLET"/>
    <n v="370.79"/>
    <s v="EUR"/>
    <n v="5000"/>
    <s v="EUR"/>
    <s v="Bloqueados"/>
    <n v="6582.56"/>
    <n v="-20.350000000000001"/>
    <s v="Y30"/>
    <n v="6562.21"/>
    <n v="131.19999999999999"/>
    <s v="17.02.2021 13:01:02"/>
    <m/>
    <m/>
    <b v="0"/>
    <b v="0"/>
    <b v="0"/>
    <b v="1"/>
    <b v="0"/>
    <m/>
    <n v="48.58"/>
    <n v="3046.04"/>
    <n v="688.73"/>
    <n v="2799.21"/>
    <n v="0"/>
    <m/>
    <m/>
    <m/>
    <m/>
    <n v="0"/>
    <n v="0"/>
  </r>
  <r>
    <x v="3"/>
    <x v="10"/>
    <s v="ES/45"/>
    <x v="24"/>
    <x v="43"/>
    <x v="43"/>
    <n v="209366851"/>
    <n v="1"/>
    <n v="3299.36"/>
    <s v="EUR"/>
    <n v="703000"/>
    <s v="EUR"/>
    <s v="Bloqueados"/>
    <n v="170673.01"/>
    <n v="7625.38"/>
    <s v="Y30"/>
    <n v="173316.63"/>
    <n v="24.7"/>
    <s v="29.01.2025 12:18:36"/>
    <m/>
    <s v="ZESCASTRO"/>
    <b v="1"/>
    <b v="0"/>
    <b v="0"/>
    <b v="0"/>
    <b v="0"/>
    <s v="Susana Castro Salcedo"/>
    <n v="61604.93"/>
    <n v="58024.81"/>
    <n v="19550.439999999999"/>
    <n v="31492.83"/>
    <n v="1"/>
    <m/>
    <s v="ES00"/>
    <n v="1"/>
    <m/>
    <n v="1672.83"/>
    <n v="0"/>
  </r>
  <r>
    <x v="3"/>
    <x v="10"/>
    <s v="ES/45"/>
    <x v="24"/>
    <x v="44"/>
    <x v="44"/>
    <n v="209703027"/>
    <s v="NP ENERO 25"/>
    <n v="128.44"/>
    <s v="EUR"/>
    <n v="1"/>
    <s v="EUR"/>
    <s v="Bloqueados"/>
    <n v="550.16999999999996"/>
    <n v="0"/>
    <s v="Y30"/>
    <n v="550.16999999999996"/>
    <n v="55017"/>
    <s v="31.03.2025 14:30:09"/>
    <m/>
    <m/>
    <b v="1"/>
    <b v="0"/>
    <b v="0"/>
    <b v="0"/>
    <b v="0"/>
    <m/>
    <n v="550.16999999999996"/>
    <n v="0"/>
    <n v="0"/>
    <n v="0"/>
    <n v="0"/>
    <m/>
    <m/>
    <n v="1"/>
    <s v="++0024340380ES10/0001/ZESLOPEZE"/>
    <n v="0"/>
    <n v="0"/>
  </r>
  <r>
    <x v="3"/>
    <x v="10"/>
    <s v="ES/45"/>
    <x v="24"/>
    <x v="44"/>
    <x v="44"/>
    <n v="209357407"/>
    <n v="59"/>
    <n v="545.64"/>
    <s v="EUR"/>
    <n v="1"/>
    <s v="EUR"/>
    <s v="Bloqueados"/>
    <n v="550.16999999999996"/>
    <n v="0"/>
    <s v="Y30"/>
    <n v="550.16999999999996"/>
    <n v="55017"/>
    <s v="28.01.2025 09:41:51"/>
    <m/>
    <s v="ZESCASTRO"/>
    <b v="1"/>
    <b v="0"/>
    <b v="0"/>
    <b v="0"/>
    <b v="0"/>
    <s v="Susana Castro Salcedo"/>
    <n v="550.16999999999996"/>
    <n v="0"/>
    <n v="0"/>
    <n v="0"/>
    <n v="0"/>
    <m/>
    <s v="ES00"/>
    <n v="1"/>
    <m/>
    <n v="0"/>
    <n v="0"/>
  </r>
  <r>
    <x v="3"/>
    <x v="10"/>
    <s v="ES/45"/>
    <x v="24"/>
    <x v="45"/>
    <x v="45"/>
    <n v="207572655"/>
    <d v="2024-04-03T00:00:00"/>
    <n v="45.16"/>
    <s v="EUR"/>
    <n v="46000"/>
    <s v="EUR"/>
    <s v="Bloqueados"/>
    <n v="42470.2"/>
    <n v="-11.68"/>
    <s v="Y30"/>
    <n v="42458.52"/>
    <n v="92.3"/>
    <s v="31.03.2025 23:12:37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3"/>
    <x v="10"/>
    <s v="ES/45"/>
    <x v="24"/>
    <x v="45"/>
    <x v="45"/>
    <n v="209291148"/>
    <s v="14/01/2025"/>
    <n v="68.67"/>
    <s v="EUR"/>
    <n v="46000"/>
    <s v="EUR"/>
    <s v="Bloqueados"/>
    <n v="42470.2"/>
    <n v="-11.68"/>
    <s v="Y30"/>
    <n v="42458.52"/>
    <n v="92.3"/>
    <s v="31.03.2025 23:48:55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3"/>
    <x v="10"/>
    <s v="ES/45"/>
    <x v="24"/>
    <x v="45"/>
    <x v="45"/>
    <n v="209324909"/>
    <s v="21/01/2025"/>
    <n v="79.900000000000006"/>
    <s v="EUR"/>
    <n v="46000"/>
    <s v="EUR"/>
    <s v="Bloqueados"/>
    <n v="42470.2"/>
    <n v="-11.68"/>
    <s v="Y30"/>
    <n v="42458.52"/>
    <n v="92.3"/>
    <s v="31.03.2025 23:51:46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3"/>
    <x v="10"/>
    <s v="ES/45"/>
    <x v="24"/>
    <x v="45"/>
    <x v="45"/>
    <n v="209475479"/>
    <s v="18/02/2025"/>
    <n v="18.07"/>
    <s v="EUR"/>
    <n v="46000"/>
    <s v="EUR"/>
    <s v="Bloqueados"/>
    <n v="42470.2"/>
    <n v="-11.68"/>
    <s v="Y30"/>
    <n v="42458.52"/>
    <n v="92.3"/>
    <s v="01.04.2025 00:04:38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3"/>
    <x v="10"/>
    <s v="ES/45"/>
    <x v="24"/>
    <x v="45"/>
    <x v="45"/>
    <n v="209708700"/>
    <d v="2025-01-04T00:00:00"/>
    <n v="3830.94"/>
    <s v="EUR"/>
    <n v="46000"/>
    <s v="EUR"/>
    <s v="Bloqueados"/>
    <n v="42470.2"/>
    <n v="-11.68"/>
    <s v="Y30"/>
    <n v="42458.52"/>
    <n v="92.3"/>
    <s v="01.04.2025 10:45:01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3"/>
    <x v="10"/>
    <s v="ES/45"/>
    <x v="24"/>
    <x v="45"/>
    <x v="45"/>
    <n v="209630490"/>
    <s v="18/03/2025"/>
    <n v="5132.2299999999996"/>
    <s v="EUR"/>
    <n v="46000"/>
    <s v="EUR"/>
    <s v="Bloqueados"/>
    <n v="42470.2"/>
    <n v="-11.68"/>
    <s v="Y30"/>
    <n v="42458.52"/>
    <n v="92.3"/>
    <s v="18.03.2025 18:13:26"/>
    <m/>
    <m/>
    <b v="1"/>
    <b v="0"/>
    <b v="0"/>
    <b v="1"/>
    <b v="0"/>
    <m/>
    <n v="30253.86"/>
    <n v="5067.88"/>
    <n v="0"/>
    <n v="7148.46"/>
    <n v="0"/>
    <m/>
    <s v="ES00"/>
    <n v="1"/>
    <m/>
    <n v="0"/>
    <n v="0"/>
  </r>
  <r>
    <x v="3"/>
    <x v="10"/>
    <s v="ES/45"/>
    <x v="24"/>
    <x v="45"/>
    <x v="45"/>
    <n v="209660612"/>
    <s v="24/03/2025"/>
    <n v="761.66"/>
    <s v="EUR"/>
    <n v="46000"/>
    <s v="EUR"/>
    <s v="Bloqueados"/>
    <n v="42470.2"/>
    <n v="-11.68"/>
    <s v="Y30"/>
    <n v="42458.52"/>
    <n v="92.3"/>
    <s v="24.03.2025 12:35:16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6"/>
    <x v="11"/>
    <s v="ES/03"/>
    <x v="25"/>
    <x v="46"/>
    <x v="46"/>
    <n v="209443723"/>
    <n v="1202"/>
    <n v="993.42"/>
    <s v="EUR"/>
    <n v="53000"/>
    <s v="EUR"/>
    <s v="Bloqueados"/>
    <n v="33946.94"/>
    <n v="889.98"/>
    <s v="Y30"/>
    <n v="35402.29"/>
    <n v="66.8"/>
    <s v="12.02.2025 11:35:36"/>
    <m/>
    <s v="ZESCASTRO"/>
    <b v="1"/>
    <b v="0"/>
    <b v="0"/>
    <b v="0"/>
    <b v="0"/>
    <s v="Susana Castro Salcedo"/>
    <n v="10237.01"/>
    <n v="10329.86"/>
    <n v="3268.66"/>
    <n v="10111.41"/>
    <n v="2"/>
    <m/>
    <s v="ES00"/>
    <n v="1"/>
    <m/>
    <n v="916.71"/>
    <n v="0"/>
  </r>
  <r>
    <x v="6"/>
    <x v="11"/>
    <s v="ES/03"/>
    <x v="25"/>
    <x v="47"/>
    <x v="47"/>
    <n v="209111622"/>
    <n v="24356000"/>
    <n v="378.42"/>
    <s v="EUR"/>
    <n v="3000"/>
    <s v="EUR"/>
    <s v="Bloqueados"/>
    <n v="646"/>
    <n v="329.45"/>
    <s v="Y30"/>
    <n v="891.65"/>
    <n v="29.7"/>
    <s v="30.11.2024 12:11:31"/>
    <m/>
    <s v="ZESCASTRO"/>
    <b v="1"/>
    <b v="0"/>
    <b v="0"/>
    <b v="0"/>
    <b v="0"/>
    <s v="Susana Castro Salcedo"/>
    <n v="379.66"/>
    <n v="266.33999999999997"/>
    <n v="0"/>
    <n v="0"/>
    <n v="1"/>
    <m/>
    <s v="ES00"/>
    <n v="1"/>
    <m/>
    <n v="0"/>
    <n v="0"/>
  </r>
  <r>
    <x v="6"/>
    <x v="11"/>
    <s v="ES/46"/>
    <x v="26"/>
    <x v="48"/>
    <x v="48"/>
    <n v="209625845"/>
    <n v="170325"/>
    <n v="46.64"/>
    <s v="EUR"/>
    <n v="1"/>
    <s v="EUR"/>
    <s v="Bloqueados"/>
    <n v="821.24"/>
    <n v="0"/>
    <s v="Y30"/>
    <n v="821.24"/>
    <n v="82124"/>
    <s v="18.03.2025 10:18:06"/>
    <m/>
    <m/>
    <b v="1"/>
    <b v="0"/>
    <b v="0"/>
    <b v="0"/>
    <b v="0"/>
    <m/>
    <n v="821.24"/>
    <n v="0"/>
    <n v="0"/>
    <n v="0"/>
    <n v="2"/>
    <m/>
    <s v="ES00"/>
    <n v="1"/>
    <m/>
    <n v="0"/>
    <n v="0"/>
  </r>
  <r>
    <x v="6"/>
    <x v="11"/>
    <s v="ES/46"/>
    <x v="26"/>
    <x v="48"/>
    <x v="48"/>
    <n v="207744729"/>
    <n v="60424"/>
    <n v="39.75"/>
    <s v="EUR"/>
    <n v="1"/>
    <s v="EUR"/>
    <s v="Bloqueados"/>
    <n v="821.24"/>
    <n v="0"/>
    <s v="Y30"/>
    <n v="821.24"/>
    <n v="82124"/>
    <s v="31.03.2025 23:14:20"/>
    <m/>
    <m/>
    <b v="1"/>
    <b v="0"/>
    <b v="0"/>
    <b v="0"/>
    <b v="0"/>
    <m/>
    <n v="821.24"/>
    <n v="0"/>
    <n v="0"/>
    <n v="0"/>
    <n v="2"/>
    <m/>
    <s v="ES00"/>
    <n v="1"/>
    <m/>
    <n v="0"/>
    <n v="0"/>
  </r>
  <r>
    <x v="6"/>
    <x v="11"/>
    <s v="ES/46"/>
    <x v="26"/>
    <x v="48"/>
    <x v="48"/>
    <n v="208322711"/>
    <n v="120724"/>
    <n v="0"/>
    <s v="EUR"/>
    <n v="1"/>
    <s v="EUR"/>
    <s v="Bloqueados"/>
    <n v="821.24"/>
    <n v="0"/>
    <s v="Y30"/>
    <n v="821.24"/>
    <n v="82124"/>
    <s v="31.03.2025 23:23:28"/>
    <m/>
    <m/>
    <b v="1"/>
    <b v="0"/>
    <b v="0"/>
    <b v="0"/>
    <b v="0"/>
    <m/>
    <n v="821.24"/>
    <n v="0"/>
    <n v="0"/>
    <n v="0"/>
    <n v="2"/>
    <m/>
    <s v="ES00"/>
    <n v="1"/>
    <m/>
    <n v="0"/>
    <n v="0"/>
  </r>
  <r>
    <x v="6"/>
    <x v="11"/>
    <s v="ES/46"/>
    <x v="26"/>
    <x v="48"/>
    <x v="48"/>
    <n v="209090018"/>
    <n v="271124"/>
    <n v="668"/>
    <s v="EUR"/>
    <n v="1"/>
    <s v="EUR"/>
    <s v="Bloqueados"/>
    <n v="821.24"/>
    <n v="0"/>
    <s v="Y30"/>
    <n v="821.24"/>
    <n v="82124"/>
    <s v="27.11.2024 07:55:52"/>
    <m/>
    <s v="ZESCASTRO"/>
    <b v="1"/>
    <b v="0"/>
    <b v="0"/>
    <b v="0"/>
    <b v="0"/>
    <s v="Susana Castro Salcedo"/>
    <n v="821.24"/>
    <n v="0"/>
    <n v="0"/>
    <n v="0"/>
    <n v="2"/>
    <m/>
    <s v="ES00"/>
    <n v="1"/>
    <m/>
    <n v="0"/>
    <n v="0"/>
  </r>
  <r>
    <x v="6"/>
    <x v="11"/>
    <s v="ES/46"/>
    <x v="26"/>
    <x v="48"/>
    <x v="48"/>
    <n v="209132353"/>
    <s v="OOOO-GLOBAL OMNIUM"/>
    <n v="4681.28"/>
    <s v="EUR"/>
    <n v="1"/>
    <s v="EUR"/>
    <s v="Bloqueados"/>
    <n v="821.24"/>
    <n v="0"/>
    <s v="Y30"/>
    <n v="821.24"/>
    <n v="82124"/>
    <s v="04.12.2024 09:14:38"/>
    <m/>
    <s v="ZESCASTRO"/>
    <b v="1"/>
    <b v="0"/>
    <b v="0"/>
    <b v="1"/>
    <b v="0"/>
    <s v="Susana Castro Salcedo"/>
    <n v="821.24"/>
    <n v="0"/>
    <n v="0"/>
    <n v="0"/>
    <n v="2"/>
    <m/>
    <s v="ES00"/>
    <n v="1"/>
    <s v="++0024370920ES10/0001/ZESLOPEZE"/>
    <n v="0"/>
    <n v="0"/>
  </r>
  <r>
    <x v="6"/>
    <x v="11"/>
    <s v="ES/46"/>
    <x v="26"/>
    <x v="48"/>
    <x v="48"/>
    <n v="209330306"/>
    <n v="210125"/>
    <n v="346.23"/>
    <s v="EUR"/>
    <n v="1"/>
    <s v="EUR"/>
    <s v="Bloqueados"/>
    <n v="821.24"/>
    <n v="0"/>
    <s v="Y30"/>
    <n v="821.24"/>
    <n v="82124"/>
    <s v="22.01.2025 07:06:04"/>
    <m/>
    <s v="ZESCASTRO"/>
    <b v="1"/>
    <b v="0"/>
    <b v="0"/>
    <b v="0"/>
    <b v="0"/>
    <s v="Susana Castro Salcedo"/>
    <n v="821.24"/>
    <n v="0"/>
    <n v="0"/>
    <n v="0"/>
    <n v="2"/>
    <m/>
    <s v="ES00"/>
    <n v="1"/>
    <m/>
    <n v="0"/>
    <n v="0"/>
  </r>
  <r>
    <x v="6"/>
    <x v="11"/>
    <s v="ES/46"/>
    <x v="26"/>
    <x v="49"/>
    <x v="49"/>
    <n v="209541663"/>
    <n v="46"/>
    <n v="3502.03"/>
    <s v="EUR"/>
    <n v="29000"/>
    <s v="EUR"/>
    <s v="Bloqueados"/>
    <n v="16178.4"/>
    <n v="74.5"/>
    <s v="Y30"/>
    <n v="16195.96"/>
    <n v="55.8"/>
    <s v="03.03.2025 13:58:26"/>
    <m/>
    <s v="ZESRPA1"/>
    <b v="1"/>
    <b v="0"/>
    <b v="0"/>
    <b v="0"/>
    <b v="0"/>
    <s v="Robotic Process Automation rpa1"/>
    <n v="6265.78"/>
    <n v="9912.6200000000008"/>
    <n v="0"/>
    <n v="0"/>
    <n v="1"/>
    <m/>
    <s v="ES00"/>
    <n v="1"/>
    <m/>
    <n v="0"/>
    <n v="0"/>
  </r>
  <r>
    <x v="6"/>
    <x v="11"/>
    <s v="ES/46"/>
    <x v="26"/>
    <x v="50"/>
    <x v="50"/>
    <n v="208474326"/>
    <s v="FOLLETOS PRIMAVERA 2024"/>
    <n v="4.24"/>
    <s v="EUR"/>
    <n v="1"/>
    <s v="EUR"/>
    <s v="Bloqueados"/>
    <n v="-18"/>
    <n v="0"/>
    <s v="Y30"/>
    <n v="-18"/>
    <n v="-1800"/>
    <s v="17.02.2025 23:02:05"/>
    <m/>
    <m/>
    <b v="1"/>
    <b v="0"/>
    <b v="0"/>
    <b v="1"/>
    <b v="0"/>
    <m/>
    <n v="-18"/>
    <n v="0"/>
    <n v="0"/>
    <n v="0"/>
    <n v="0"/>
    <m/>
    <m/>
    <n v="2"/>
    <m/>
    <n v="0"/>
    <n v="0"/>
  </r>
  <r>
    <x v="6"/>
    <x v="11"/>
    <s v="ES/46"/>
    <x v="26"/>
    <x v="50"/>
    <x v="50"/>
    <n v="208472420"/>
    <s v="FOLLETOS PRIMAVERA 2024"/>
    <n v="11.5"/>
    <s v="EUR"/>
    <n v="1"/>
    <s v="EUR"/>
    <s v="Bloqueados"/>
    <n v="-18"/>
    <n v="0"/>
    <s v="Y30"/>
    <n v="-18"/>
    <n v="-1800"/>
    <s v="17.02.2025 23:02:05"/>
    <m/>
    <m/>
    <b v="1"/>
    <b v="0"/>
    <b v="0"/>
    <b v="1"/>
    <b v="0"/>
    <m/>
    <n v="-18"/>
    <n v="0"/>
    <n v="0"/>
    <n v="0"/>
    <n v="0"/>
    <m/>
    <m/>
    <n v="2"/>
    <m/>
    <n v="0"/>
    <n v="0"/>
  </r>
  <r>
    <x v="6"/>
    <x v="11"/>
    <s v="ES/46"/>
    <x v="26"/>
    <x v="50"/>
    <x v="50"/>
    <n v="209402214"/>
    <s v="CATÁLOGOS 2025"/>
    <n v="130.08000000000001"/>
    <s v="EUR"/>
    <n v="1"/>
    <s v="EUR"/>
    <s v="Bloqueados"/>
    <n v="-18"/>
    <n v="0"/>
    <s v="Y30"/>
    <n v="-18"/>
    <n v="-1800"/>
    <s v="21.02.2025 01:11:07"/>
    <m/>
    <m/>
    <b v="0"/>
    <b v="0"/>
    <b v="0"/>
    <b v="1"/>
    <b v="0"/>
    <m/>
    <n v="-18"/>
    <n v="0"/>
    <n v="0"/>
    <n v="0"/>
    <n v="0"/>
    <m/>
    <m/>
    <n v="1"/>
    <m/>
    <n v="0"/>
    <n v="0"/>
  </r>
  <r>
    <x v="6"/>
    <x v="11"/>
    <s v="ES/46"/>
    <x v="26"/>
    <x v="50"/>
    <x v="50"/>
    <n v="208718331"/>
    <s v="SOPORTE PEANA OTOÑO"/>
    <n v="6.05"/>
    <s v="EUR"/>
    <n v="1"/>
    <s v="EUR"/>
    <s v="Bloqueados"/>
    <n v="-18"/>
    <n v="0"/>
    <s v="Y30"/>
    <n v="-18"/>
    <n v="-1800"/>
    <s v="21.02.2025 02:05:02"/>
    <m/>
    <m/>
    <b v="0"/>
    <b v="0"/>
    <b v="0"/>
    <b v="1"/>
    <b v="0"/>
    <m/>
    <n v="-18"/>
    <n v="0"/>
    <n v="0"/>
    <n v="0"/>
    <n v="0"/>
    <m/>
    <m/>
    <n v="1"/>
    <m/>
    <n v="0"/>
    <n v="0"/>
  </r>
  <r>
    <x v="6"/>
    <x v="11"/>
    <s v="ES/46"/>
    <x v="26"/>
    <x v="50"/>
    <x v="50"/>
    <n v="209575957"/>
    <s v="PEDIDO 10/02/2025"/>
    <n v="644.80999999999995"/>
    <s v="EUR"/>
    <n v="1"/>
    <s v="EUR"/>
    <s v="Bloqueados"/>
    <n v="-18"/>
    <n v="0"/>
    <s v="Y30"/>
    <n v="-18"/>
    <n v="-1800"/>
    <s v="10.03.2025 10:55:40"/>
    <m/>
    <s v="ZESCASTRO"/>
    <b v="1"/>
    <b v="0"/>
    <b v="0"/>
    <b v="1"/>
    <b v="0"/>
    <s v="Susana Castro Salcedo"/>
    <n v="-18"/>
    <n v="0"/>
    <n v="0"/>
    <n v="0"/>
    <n v="0"/>
    <m/>
    <s v="ES00"/>
    <n v="1"/>
    <m/>
    <n v="0"/>
    <n v="0"/>
  </r>
  <r>
    <x v="7"/>
    <x v="12"/>
    <s v="ES/30"/>
    <x v="27"/>
    <x v="51"/>
    <x v="51"/>
    <n v="209559895"/>
    <n v="1088"/>
    <n v="1848.09"/>
    <s v="EUR"/>
    <n v="50000"/>
    <s v="EUR"/>
    <s v="Bloqueados"/>
    <n v="51718.17"/>
    <n v="201.53"/>
    <s v="Y30"/>
    <n v="52749.08"/>
    <n v="105.5"/>
    <s v="31.03.2025 14:17:17"/>
    <m/>
    <m/>
    <b v="1"/>
    <b v="0"/>
    <b v="0"/>
    <b v="0"/>
    <b v="0"/>
    <m/>
    <n v="25271.88"/>
    <n v="18228.419999999998"/>
    <n v="1313.94"/>
    <n v="6903.93"/>
    <n v="1"/>
    <m/>
    <s v="ES00"/>
    <n v="1"/>
    <m/>
    <n v="1030.9100000000001"/>
    <n v="0"/>
  </r>
  <r>
    <x v="7"/>
    <x v="12"/>
    <s v="ES/30"/>
    <x v="27"/>
    <x v="51"/>
    <x v="51"/>
    <n v="209187319"/>
    <s v="TEMPORADA PV 25"/>
    <n v="927.03"/>
    <s v="EUR"/>
    <n v="50000"/>
    <s v="EUR"/>
    <s v="Bloqueados"/>
    <n v="51718.17"/>
    <n v="201.53"/>
    <s v="Y30"/>
    <n v="52749.08"/>
    <n v="105.5"/>
    <s v="31.03.2025 23:40:00"/>
    <m/>
    <m/>
    <b v="1"/>
    <b v="0"/>
    <b v="0"/>
    <b v="0"/>
    <b v="0"/>
    <m/>
    <n v="25271.88"/>
    <n v="18228.419999999998"/>
    <n v="1313.94"/>
    <n v="6903.93"/>
    <n v="1"/>
    <m/>
    <m/>
    <n v="1"/>
    <m/>
    <n v="1030.9100000000001"/>
    <n v="0"/>
  </r>
  <r>
    <x v="7"/>
    <x v="12"/>
    <s v="ES/30"/>
    <x v="27"/>
    <x v="51"/>
    <x v="51"/>
    <n v="209449407"/>
    <s v="NP ENERO 25 VIAJE"/>
    <n v="172.75"/>
    <s v="EUR"/>
    <n v="50000"/>
    <s v="EUR"/>
    <s v="Bloqueados"/>
    <n v="51718.17"/>
    <n v="201.53"/>
    <s v="Y30"/>
    <n v="52749.08"/>
    <n v="105.5"/>
    <s v="01.04.2025 00:00:33"/>
    <m/>
    <m/>
    <b v="1"/>
    <b v="0"/>
    <b v="0"/>
    <b v="0"/>
    <b v="0"/>
    <m/>
    <n v="25271.88"/>
    <n v="18228.419999999998"/>
    <n v="1313.94"/>
    <n v="6903.93"/>
    <n v="1"/>
    <m/>
    <m/>
    <n v="1"/>
    <m/>
    <n v="1030.9100000000001"/>
    <n v="0"/>
  </r>
  <r>
    <x v="7"/>
    <x v="12"/>
    <s v="ES/30"/>
    <x v="27"/>
    <x v="51"/>
    <x v="51"/>
    <n v="209541363"/>
    <n v="1086"/>
    <n v="393.42"/>
    <s v="EUR"/>
    <n v="50000"/>
    <s v="EUR"/>
    <s v="Bloqueados"/>
    <n v="51718.17"/>
    <n v="201.53"/>
    <s v="Y30"/>
    <n v="52749.08"/>
    <n v="105.5"/>
    <s v="01.04.2025 00:21:51"/>
    <m/>
    <m/>
    <b v="1"/>
    <b v="0"/>
    <b v="0"/>
    <b v="0"/>
    <b v="0"/>
    <m/>
    <n v="25271.88"/>
    <n v="18228.419999999998"/>
    <n v="1313.94"/>
    <n v="6903.93"/>
    <n v="1"/>
    <m/>
    <s v="ES00"/>
    <n v="1"/>
    <m/>
    <n v="1030.9100000000001"/>
    <n v="0"/>
  </r>
  <r>
    <x v="7"/>
    <x v="12"/>
    <s v="ES/30"/>
    <x v="27"/>
    <x v="51"/>
    <x v="51"/>
    <n v="209003214"/>
    <n v="1061"/>
    <n v="2313.11"/>
    <s v="EUR"/>
    <n v="50000"/>
    <s v="EUR"/>
    <s v="Bloqueados"/>
    <n v="51718.17"/>
    <n v="201.53"/>
    <s v="Y30"/>
    <n v="52749.08"/>
    <n v="105.5"/>
    <s v="12.11.2024 10:39:04"/>
    <m/>
    <s v="ZESCASTRO"/>
    <b v="0"/>
    <b v="0"/>
    <b v="0"/>
    <b v="1"/>
    <b v="0"/>
    <s v="Susana Castro Salcedo"/>
    <n v="25271.88"/>
    <n v="18228.419999999998"/>
    <n v="1313.94"/>
    <n v="6903.93"/>
    <n v="1"/>
    <m/>
    <s v="ES00"/>
    <n v="1"/>
    <m/>
    <n v="1030.9100000000001"/>
    <n v="0"/>
  </r>
  <r>
    <x v="7"/>
    <x v="12"/>
    <s v="ES/30"/>
    <x v="27"/>
    <x v="51"/>
    <x v="51"/>
    <n v="209099133"/>
    <n v="1063"/>
    <n v="4287.38"/>
    <s v="EUR"/>
    <n v="50000"/>
    <s v="EUR"/>
    <s v="Bloqueados"/>
    <n v="51718.17"/>
    <n v="201.53"/>
    <s v="Y30"/>
    <n v="52749.08"/>
    <n v="105.5"/>
    <s v="28.11.2024 11:09:29"/>
    <m/>
    <s v="ZESCASTRO"/>
    <b v="1"/>
    <b v="0"/>
    <b v="0"/>
    <b v="1"/>
    <b v="0"/>
    <s v="Susana Castro Salcedo"/>
    <n v="25271.88"/>
    <n v="18228.419999999998"/>
    <n v="1313.94"/>
    <n v="6903.93"/>
    <n v="1"/>
    <m/>
    <s v="ES00"/>
    <n v="1"/>
    <m/>
    <n v="1030.9100000000001"/>
    <n v="0"/>
  </r>
  <r>
    <x v="7"/>
    <x v="12"/>
    <s v="ES/30"/>
    <x v="27"/>
    <x v="51"/>
    <x v="51"/>
    <n v="209352724"/>
    <n v="1078"/>
    <n v="1877.82"/>
    <s v="EUR"/>
    <n v="50000"/>
    <s v="EUR"/>
    <s v="Bloqueados"/>
    <n v="51718.17"/>
    <n v="201.53"/>
    <s v="Y30"/>
    <n v="52749.08"/>
    <n v="105.5"/>
    <s v="27.01.2025 12:20:47"/>
    <m/>
    <s v="ZESCASTRO"/>
    <b v="0"/>
    <b v="0"/>
    <b v="0"/>
    <b v="1"/>
    <b v="0"/>
    <s v="Susana Castro Salcedo"/>
    <n v="25271.88"/>
    <n v="18228.419999999998"/>
    <n v="1313.94"/>
    <n v="6903.93"/>
    <n v="1"/>
    <m/>
    <s v="ES00"/>
    <n v="1"/>
    <m/>
    <n v="1030.9100000000001"/>
    <n v="0"/>
  </r>
  <r>
    <x v="7"/>
    <x v="12"/>
    <s v="ES/30"/>
    <x v="27"/>
    <x v="51"/>
    <x v="51"/>
    <n v="209699229"/>
    <n v="1093"/>
    <n v="2874.29"/>
    <s v="EUR"/>
    <n v="50000"/>
    <s v="EUR"/>
    <s v="Bloqueados"/>
    <n v="51718.17"/>
    <n v="201.53"/>
    <s v="Y30"/>
    <n v="52749.08"/>
    <n v="105.5"/>
    <s v="31.03.2025 09:15:32"/>
    <m/>
    <m/>
    <b v="1"/>
    <b v="0"/>
    <b v="0"/>
    <b v="0"/>
    <b v="0"/>
    <m/>
    <n v="25271.88"/>
    <n v="18228.419999999998"/>
    <n v="1313.94"/>
    <n v="6903.93"/>
    <n v="1"/>
    <m/>
    <s v="ES00"/>
    <n v="1"/>
    <m/>
    <n v="1030.9100000000001"/>
    <n v="0"/>
  </r>
  <r>
    <x v="7"/>
    <x v="12"/>
    <s v="ES/30"/>
    <x v="27"/>
    <x v="52"/>
    <x v="52"/>
    <n v="208084180"/>
    <s v="TEMPORADA PODA 24"/>
    <n v="7652.65"/>
    <s v="EUR"/>
    <n v="1"/>
    <s v="EUR"/>
    <s v="Bloqueados"/>
    <n v="22876.880000000001"/>
    <n v="0"/>
    <s v="Y30"/>
    <n v="22876.880000000001"/>
    <n v="2287688"/>
    <s v="24.09.2024 10:31:56"/>
    <m/>
    <m/>
    <b v="1"/>
    <b v="0"/>
    <b v="0"/>
    <b v="1"/>
    <b v="0"/>
    <m/>
    <n v="0"/>
    <n v="-79.61"/>
    <n v="-388.13"/>
    <n v="23344.62"/>
    <n v="1"/>
    <m/>
    <m/>
    <n v="1"/>
    <s v="++0024380330ES10/0001/ZESLOPEZE"/>
    <n v="0"/>
    <n v="0"/>
  </r>
  <r>
    <x v="7"/>
    <x v="12"/>
    <s v="ES/30"/>
    <x v="27"/>
    <x v="52"/>
    <x v="52"/>
    <n v="209705860"/>
    <s v="31.03.2025"/>
    <n v="2539.4"/>
    <s v="EUR"/>
    <n v="1"/>
    <s v="EUR"/>
    <s v="Bloqueados"/>
    <n v="22876.880000000001"/>
    <n v="0"/>
    <s v="Y30"/>
    <n v="22876.880000000001"/>
    <n v="2287688"/>
    <s v="31.03.2025 22:48:00"/>
    <m/>
    <m/>
    <b v="1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8107052"/>
    <s v="09.06.2024"/>
    <n v="873.38"/>
    <s v="EUR"/>
    <n v="1"/>
    <s v="EUR"/>
    <s v="Bloqueados"/>
    <n v="22876.880000000001"/>
    <n v="0"/>
    <s v="Y30"/>
    <n v="22876.880000000001"/>
    <n v="2287688"/>
    <s v="20.06.2024 04:05:47"/>
    <m/>
    <m/>
    <b v="1"/>
    <b v="0"/>
    <b v="0"/>
    <b v="1"/>
    <b v="0"/>
    <m/>
    <n v="0"/>
    <n v="-79.61"/>
    <n v="-388.13"/>
    <n v="23344.62"/>
    <n v="1"/>
    <m/>
    <s v="ES00"/>
    <n v="1"/>
    <s v="++0024380330ES10/0001/ZESLOPEZE"/>
    <n v="0"/>
    <n v="0"/>
  </r>
  <r>
    <x v="7"/>
    <x v="12"/>
    <s v="ES/30"/>
    <x v="27"/>
    <x v="52"/>
    <x v="52"/>
    <n v="208109414"/>
    <s v="10.06.2024"/>
    <n v="649.09"/>
    <s v="EUR"/>
    <n v="1"/>
    <s v="EUR"/>
    <s v="Bloqueados"/>
    <n v="22876.880000000001"/>
    <n v="0"/>
    <s v="Y30"/>
    <n v="22876.880000000001"/>
    <n v="2287688"/>
    <s v="20.06.2024 04:06:15"/>
    <m/>
    <m/>
    <b v="1"/>
    <b v="0"/>
    <b v="0"/>
    <b v="1"/>
    <b v="0"/>
    <m/>
    <n v="0"/>
    <n v="-79.61"/>
    <n v="-388.13"/>
    <n v="23344.62"/>
    <n v="1"/>
    <m/>
    <s v="ES00"/>
    <n v="1"/>
    <s v="++0024380330ES10/0001/ZESLOPEZE"/>
    <n v="0"/>
    <n v="0"/>
  </r>
  <r>
    <x v="7"/>
    <x v="12"/>
    <s v="ES/30"/>
    <x v="27"/>
    <x v="52"/>
    <x v="52"/>
    <n v="208083822"/>
    <s v="NP ABRIL 24"/>
    <n v="519.03"/>
    <s v="EUR"/>
    <n v="1"/>
    <s v="EUR"/>
    <s v="Bloqueados"/>
    <n v="22876.880000000001"/>
    <n v="0"/>
    <s v="Y30"/>
    <n v="22876.880000000001"/>
    <n v="2287688"/>
    <s v="20.06.2024 04:31:34"/>
    <m/>
    <m/>
    <b v="1"/>
    <b v="0"/>
    <b v="0"/>
    <b v="0"/>
    <b v="0"/>
    <m/>
    <n v="0"/>
    <n v="-79.61"/>
    <n v="-388.13"/>
    <n v="23344.62"/>
    <n v="1"/>
    <m/>
    <m/>
    <n v="1"/>
    <s v="++0024380330ES10/0001/ZESLOPEZE"/>
    <n v="0"/>
    <n v="0"/>
  </r>
  <r>
    <x v="7"/>
    <x v="12"/>
    <s v="ES/30"/>
    <x v="27"/>
    <x v="52"/>
    <x v="52"/>
    <n v="208150857"/>
    <s v="14.06.2024"/>
    <n v="2597.08"/>
    <s v="EUR"/>
    <n v="1"/>
    <s v="EUR"/>
    <s v="Bloqueados"/>
    <n v="22876.880000000001"/>
    <n v="0"/>
    <s v="Y30"/>
    <n v="22876.880000000001"/>
    <n v="2287688"/>
    <s v="20.06.2024 05:13:28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8162800"/>
    <s v="17.06.2024"/>
    <n v="110.69"/>
    <s v="EUR"/>
    <n v="1"/>
    <s v="EUR"/>
    <s v="Bloqueados"/>
    <n v="22876.880000000001"/>
    <n v="0"/>
    <s v="Y30"/>
    <n v="22876.880000000001"/>
    <n v="2287688"/>
    <s v="20.06.2024 05:25:30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8003355"/>
    <s v="22.05.2024"/>
    <n v="110.98"/>
    <s v="EUR"/>
    <n v="1"/>
    <s v="EUR"/>
    <s v="Bloqueados"/>
    <n v="22876.880000000001"/>
    <n v="0"/>
    <s v="Y30"/>
    <n v="22876.880000000001"/>
    <n v="2287688"/>
    <s v="20.06.2024 11:47:24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7974718"/>
    <s v="17.05.2024"/>
    <n v="170.99"/>
    <s v="EUR"/>
    <n v="1"/>
    <s v="EUR"/>
    <s v="Bloqueados"/>
    <n v="22876.880000000001"/>
    <n v="0"/>
    <s v="Y30"/>
    <n v="22876.880000000001"/>
    <n v="2287688"/>
    <s v="21.06.2024 02:17:58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8023297"/>
    <s v="26.05.2024"/>
    <n v="143.25"/>
    <s v="EUR"/>
    <n v="1"/>
    <s v="EUR"/>
    <s v="Bloqueados"/>
    <n v="22876.880000000001"/>
    <n v="0"/>
    <s v="Y30"/>
    <n v="22876.880000000001"/>
    <n v="2287688"/>
    <s v="21.06.2024 02:51:09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7902847"/>
    <s v="05.05.2024"/>
    <n v="47.35"/>
    <s v="EUR"/>
    <n v="1"/>
    <s v="EUR"/>
    <s v="Bloqueados"/>
    <n v="22876.880000000001"/>
    <n v="0"/>
    <s v="Y30"/>
    <n v="22876.880000000001"/>
    <n v="2287688"/>
    <s v="27.01.2025 23:26:57"/>
    <m/>
    <m/>
    <b v="1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9467541"/>
    <s v="17.02.2025"/>
    <n v="619.53"/>
    <s v="EUR"/>
    <n v="1"/>
    <s v="EUR"/>
    <s v="Bloqueados"/>
    <n v="22876.880000000001"/>
    <n v="0"/>
    <s v="Y30"/>
    <n v="22876.880000000001"/>
    <n v="2287688"/>
    <s v="17.02.2025 13:54:49"/>
    <m/>
    <m/>
    <b v="1"/>
    <b v="0"/>
    <b v="0"/>
    <b v="0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9572220"/>
    <s v="09.03.2025"/>
    <n v="1443.2"/>
    <s v="EUR"/>
    <n v="1"/>
    <s v="EUR"/>
    <s v="Bloqueados"/>
    <n v="22876.880000000001"/>
    <n v="0"/>
    <s v="Y30"/>
    <n v="22876.880000000001"/>
    <n v="2287688"/>
    <s v="09.03.2025 17:50:04"/>
    <m/>
    <s v="ZESCASTRO"/>
    <b v="1"/>
    <b v="0"/>
    <b v="0"/>
    <b v="1"/>
    <b v="0"/>
    <s v="Susana Castro Salcedo"/>
    <n v="0"/>
    <n v="-79.61"/>
    <n v="-388.13"/>
    <n v="23344.62"/>
    <n v="1"/>
    <m/>
    <s v="ES00"/>
    <n v="1"/>
    <m/>
    <n v="0"/>
    <n v="0"/>
  </r>
  <r>
    <x v="7"/>
    <x v="12"/>
    <s v="ES/30"/>
    <x v="27"/>
    <x v="52"/>
    <x v="52"/>
    <n v="209440428"/>
    <s v="11.02.2025"/>
    <n v="69.3"/>
    <s v="EUR"/>
    <n v="1"/>
    <s v="EUR"/>
    <s v="Bloqueados"/>
    <n v="22876.880000000001"/>
    <n v="0"/>
    <s v="Y30"/>
    <n v="22876.880000000001"/>
    <n v="2287688"/>
    <s v="29.03.2025 00:06:57"/>
    <m/>
    <m/>
    <b v="1"/>
    <b v="0"/>
    <b v="0"/>
    <b v="1"/>
    <b v="0"/>
    <m/>
    <n v="0"/>
    <n v="-79.61"/>
    <n v="-388.13"/>
    <n v="23344.62"/>
    <n v="1"/>
    <m/>
    <s v="ES00"/>
    <n v="1"/>
    <m/>
    <n v="0"/>
    <n v="0"/>
  </r>
  <r>
    <x v="7"/>
    <x v="12"/>
    <s v="ES/30"/>
    <x v="27"/>
    <x v="53"/>
    <x v="53"/>
    <n v="209291923"/>
    <s v="10 ENERO 14"/>
    <n v="2600.98"/>
    <s v="EUR"/>
    <n v="148000"/>
    <s v="EUR"/>
    <s v="Bloqueados"/>
    <n v="104911.71"/>
    <n v="3125.97"/>
    <s v="Y30"/>
    <n v="105155.97"/>
    <n v="71.099999999999994"/>
    <s v="14.01.2025 13:27:14"/>
    <m/>
    <m/>
    <b v="1"/>
    <b v="0"/>
    <b v="0"/>
    <b v="0"/>
    <b v="0"/>
    <m/>
    <n v="30653.86"/>
    <n v="38782.980000000003"/>
    <n v="33199.620000000003"/>
    <n v="2275.25"/>
    <n v="1"/>
    <m/>
    <s v="ES00"/>
    <n v="1"/>
    <m/>
    <n v="18.100000000000001"/>
    <n v="0"/>
  </r>
  <r>
    <x v="7"/>
    <x v="12"/>
    <s v="ES/30"/>
    <x v="27"/>
    <x v="53"/>
    <x v="53"/>
    <n v="209293719"/>
    <s v="11 ENERO 15"/>
    <n v="1216.45"/>
    <s v="EUR"/>
    <n v="148000"/>
    <s v="EUR"/>
    <s v="Bloqueados"/>
    <n v="104911.71"/>
    <n v="3125.97"/>
    <s v="Y30"/>
    <n v="105155.97"/>
    <n v="71.099999999999994"/>
    <s v="14.01.2025 17:45:39"/>
    <m/>
    <m/>
    <b v="1"/>
    <b v="0"/>
    <b v="0"/>
    <b v="0"/>
    <b v="0"/>
    <m/>
    <n v="30653.86"/>
    <n v="38782.980000000003"/>
    <n v="33199.620000000003"/>
    <n v="2275.25"/>
    <n v="1"/>
    <m/>
    <s v="ES00"/>
    <n v="1"/>
    <m/>
    <n v="18.100000000000001"/>
    <n v="0"/>
  </r>
  <r>
    <x v="7"/>
    <x v="12"/>
    <s v="ES/30"/>
    <x v="27"/>
    <x v="53"/>
    <x v="53"/>
    <n v="209311204"/>
    <s v="17 ENERO 17"/>
    <n v="2658.44"/>
    <s v="EUR"/>
    <n v="148000"/>
    <s v="EUR"/>
    <s v="Bloqueados"/>
    <n v="104911.71"/>
    <n v="3125.97"/>
    <s v="Y30"/>
    <n v="105155.97"/>
    <n v="71.099999999999994"/>
    <s v="17.01.2025 13:49:35"/>
    <m/>
    <s v="ZESCASTRO"/>
    <b v="1"/>
    <b v="0"/>
    <b v="0"/>
    <b v="0"/>
    <b v="0"/>
    <s v="Susana Castro Salcedo"/>
    <n v="30653.86"/>
    <n v="38782.980000000003"/>
    <n v="33199.620000000003"/>
    <n v="2275.25"/>
    <n v="1"/>
    <m/>
    <s v="ES00"/>
    <n v="1"/>
    <m/>
    <n v="18.100000000000001"/>
    <n v="0"/>
  </r>
  <r>
    <x v="7"/>
    <x v="12"/>
    <s v="ES/30"/>
    <x v="27"/>
    <x v="54"/>
    <x v="54"/>
    <n v="209391326"/>
    <s v="OOOO-STV"/>
    <n v="2234.2399999999998"/>
    <s v="EUR"/>
    <n v="17000"/>
    <s v="EUR"/>
    <s v="Bloqueados"/>
    <n v="16267.91"/>
    <n v="2897.73"/>
    <s v="Y30"/>
    <n v="16286.07"/>
    <n v="95.8"/>
    <s v="03.02.2025 18:26:21"/>
    <m/>
    <s v="ZESCASTRO"/>
    <b v="0"/>
    <b v="0"/>
    <b v="0"/>
    <b v="1"/>
    <b v="0"/>
    <s v="Susana Castro Salcedo"/>
    <n v="8297.9599999999991"/>
    <n v="7425.53"/>
    <n v="0"/>
    <n v="544.41999999999996"/>
    <n v="0"/>
    <m/>
    <s v="ES01"/>
    <n v="1"/>
    <m/>
    <n v="18.16"/>
    <n v="0"/>
  </r>
  <r>
    <x v="3"/>
    <x v="13"/>
    <s v="ES/06"/>
    <x v="28"/>
    <x v="55"/>
    <x v="55"/>
    <n v="209243537"/>
    <n v="1"/>
    <n v="1648.23"/>
    <s v="EUR"/>
    <n v="223000"/>
    <s v="EUR"/>
    <s v="Bloqueados"/>
    <n v="20674.23"/>
    <n v="3367.94"/>
    <s v="Y30"/>
    <n v="21094.9"/>
    <n v="9.5"/>
    <s v="03.01.2025 11:24:27"/>
    <m/>
    <s v="ZESRPA1"/>
    <b v="1"/>
    <b v="0"/>
    <b v="0"/>
    <b v="0"/>
    <b v="0"/>
    <s v="Robotic Process Automation rpa1"/>
    <n v="20674.23"/>
    <n v="0"/>
    <n v="0"/>
    <n v="0"/>
    <n v="1"/>
    <m/>
    <s v="ES00"/>
    <n v="1"/>
    <m/>
    <n v="52.4"/>
    <n v="0"/>
  </r>
  <r>
    <x v="3"/>
    <x v="13"/>
    <s v="ES/06"/>
    <x v="28"/>
    <x v="56"/>
    <x v="56"/>
    <n v="209381736"/>
    <n v="30012025"/>
    <n v="1989.29"/>
    <s v="EUR"/>
    <n v="230000"/>
    <s v="EUR"/>
    <s v="Bloqueados"/>
    <n v="96550.54"/>
    <n v="1136.1500000000001"/>
    <s v="Y30"/>
    <n v="97328.12"/>
    <n v="42.3"/>
    <s v="31.01.2025 20:09:38"/>
    <m/>
    <m/>
    <b v="1"/>
    <b v="0"/>
    <b v="0"/>
    <b v="0"/>
    <b v="0"/>
    <m/>
    <n v="25969.56"/>
    <n v="21853.13"/>
    <n v="26577.86"/>
    <n v="22149.99"/>
    <n v="1"/>
    <m/>
    <s v="ES00"/>
    <n v="1"/>
    <m/>
    <n v="520.41999999999996"/>
    <n v="0"/>
  </r>
  <r>
    <x v="3"/>
    <x v="13"/>
    <s v="ES/06"/>
    <x v="28"/>
    <x v="56"/>
    <x v="56"/>
    <n v="209440139"/>
    <n v="11022025"/>
    <n v="703.32"/>
    <s v="EUR"/>
    <n v="230000"/>
    <s v="EUR"/>
    <s v="Bloqueados"/>
    <n v="96550.54"/>
    <n v="1136.1500000000001"/>
    <s v="Y30"/>
    <n v="97328.12"/>
    <n v="42.3"/>
    <s v="11.02.2025 20:29:14"/>
    <m/>
    <s v="ZESCASTRO"/>
    <b v="1"/>
    <b v="0"/>
    <b v="0"/>
    <b v="0"/>
    <b v="0"/>
    <s v="Susana Castro Salcedo"/>
    <n v="25969.56"/>
    <n v="21853.13"/>
    <n v="26577.86"/>
    <n v="22149.99"/>
    <n v="1"/>
    <m/>
    <s v="ES00"/>
    <n v="1"/>
    <m/>
    <n v="520.41999999999996"/>
    <n v="0"/>
  </r>
  <r>
    <x v="3"/>
    <x v="13"/>
    <s v="ES/06"/>
    <x v="28"/>
    <x v="57"/>
    <x v="57"/>
    <n v="209087486"/>
    <n v="15"/>
    <n v="310.89999999999998"/>
    <s v="EUR"/>
    <n v="170000"/>
    <s v="EUR"/>
    <s v="Bloqueados"/>
    <n v="51903.81"/>
    <n v="2209.61"/>
    <s v="Y30"/>
    <n v="53393.45"/>
    <n v="31.4"/>
    <s v="26.11.2024 16:36:37"/>
    <m/>
    <s v="ZESCASTRO"/>
    <b v="1"/>
    <b v="0"/>
    <b v="0"/>
    <b v="0"/>
    <b v="0"/>
    <s v="Susana Castro Salcedo"/>
    <n v="18279.490000000002"/>
    <n v="14022.06"/>
    <n v="1158.43"/>
    <n v="18443.830000000002"/>
    <n v="0"/>
    <m/>
    <s v="ES00"/>
    <n v="1"/>
    <m/>
    <n v="770.62"/>
    <n v="0"/>
  </r>
  <r>
    <x v="3"/>
    <x v="13"/>
    <s v="ES/06"/>
    <x v="28"/>
    <x v="57"/>
    <x v="57"/>
    <n v="209294020"/>
    <n v="7"/>
    <n v="5012.22"/>
    <s v="EUR"/>
    <n v="170000"/>
    <s v="EUR"/>
    <s v="Bloqueados"/>
    <n v="51903.81"/>
    <n v="2209.61"/>
    <s v="Y30"/>
    <n v="53393.45"/>
    <n v="31.4"/>
    <s v="14.01.2025 19:11:26"/>
    <m/>
    <m/>
    <b v="1"/>
    <b v="0"/>
    <b v="0"/>
    <b v="0"/>
    <b v="0"/>
    <m/>
    <n v="18279.490000000002"/>
    <n v="14022.06"/>
    <n v="1158.43"/>
    <n v="18443.830000000002"/>
    <n v="0"/>
    <m/>
    <s v="ES00"/>
    <n v="1"/>
    <m/>
    <n v="770.62"/>
    <n v="0"/>
  </r>
  <r>
    <x v="7"/>
    <x v="14"/>
    <s v="ES/04"/>
    <x v="29"/>
    <x v="58"/>
    <x v="58"/>
    <n v="209256489"/>
    <n v="7012025"/>
    <n v="3866.37"/>
    <s v="EUR"/>
    <n v="20000"/>
    <s v="EUR"/>
    <s v="Bloqueados"/>
    <n v="15651.44"/>
    <n v="1789.06"/>
    <s v="Y30"/>
    <n v="16067.12"/>
    <n v="80.3"/>
    <s v="07.01.2025 12:44:40"/>
    <m/>
    <s v="ZESCASTRO"/>
    <b v="1"/>
    <b v="0"/>
    <b v="0"/>
    <b v="0"/>
    <b v="0"/>
    <s v="Susana Castro Salcedo"/>
    <n v="7028.48"/>
    <n v="8622.9599999999991"/>
    <n v="0"/>
    <n v="0"/>
    <n v="2"/>
    <m/>
    <s v="ES00"/>
    <n v="1"/>
    <s v="++0024410190ES10/0001/ZESLOPEZE"/>
    <n v="0"/>
    <n v="0"/>
  </r>
  <r>
    <x v="7"/>
    <x v="14"/>
    <s v="ES/04"/>
    <x v="29"/>
    <x v="58"/>
    <x v="58"/>
    <n v="209338644"/>
    <n v="1"/>
    <n v="1614.85"/>
    <s v="EUR"/>
    <n v="20000"/>
    <s v="EUR"/>
    <s v="Bloqueados"/>
    <n v="15651.44"/>
    <n v="1789.06"/>
    <s v="Y30"/>
    <n v="16067.12"/>
    <n v="80.3"/>
    <s v="23.01.2025 11:45:40"/>
    <m/>
    <m/>
    <b v="1"/>
    <b v="0"/>
    <b v="0"/>
    <b v="0"/>
    <b v="0"/>
    <m/>
    <n v="7028.48"/>
    <n v="8622.9599999999991"/>
    <n v="0"/>
    <n v="0"/>
    <n v="2"/>
    <m/>
    <s v="ES00"/>
    <n v="1"/>
    <m/>
    <n v="0"/>
    <n v="0"/>
  </r>
  <r>
    <x v="7"/>
    <x v="14"/>
    <s v="ES/04"/>
    <x v="29"/>
    <x v="58"/>
    <x v="58"/>
    <n v="209591316"/>
    <n v="1"/>
    <n v="686.74"/>
    <s v="EUR"/>
    <n v="20000"/>
    <s v="EUR"/>
    <s v="Bloqueados"/>
    <n v="15651.44"/>
    <n v="1789.06"/>
    <s v="Y30"/>
    <n v="16067.12"/>
    <n v="80.3"/>
    <s v="13.03.2025 01:54:07"/>
    <m/>
    <s v="ZESCASTRO"/>
    <b v="1"/>
    <b v="0"/>
    <b v="0"/>
    <b v="0"/>
    <b v="0"/>
    <s v="Susana Castro Salcedo"/>
    <n v="7028.48"/>
    <n v="8622.9599999999991"/>
    <n v="0"/>
    <n v="0"/>
    <n v="2"/>
    <m/>
    <s v="ES00"/>
    <n v="1"/>
    <m/>
    <n v="0"/>
    <n v="0"/>
  </r>
  <r>
    <x v="7"/>
    <x v="14"/>
    <s v="ES/04"/>
    <x v="29"/>
    <x v="59"/>
    <x v="59"/>
    <n v="204062406"/>
    <n v="48"/>
    <n v="17071.61"/>
    <s v="EUR"/>
    <n v="1"/>
    <s v="EUR"/>
    <s v="Bloqueados"/>
    <n v="0"/>
    <n v="0"/>
    <s v="Y30"/>
    <n v="0"/>
    <n v="0"/>
    <s v="16.06.2021 10:19:28"/>
    <m/>
    <m/>
    <b v="1"/>
    <b v="0"/>
    <b v="0"/>
    <b v="0"/>
    <b v="0"/>
    <m/>
    <n v="0"/>
    <n v="0"/>
    <n v="0"/>
    <n v="0"/>
    <n v="1"/>
    <m/>
    <m/>
    <m/>
    <m/>
    <n v="0"/>
    <n v="0"/>
  </r>
  <r>
    <x v="7"/>
    <x v="14"/>
    <s v="ES/04"/>
    <x v="29"/>
    <x v="59"/>
    <x v="59"/>
    <n v="209095166"/>
    <s v="45/24"/>
    <n v="2258.6"/>
    <s v="EUR"/>
    <n v="1"/>
    <s v="EUR"/>
    <s v="Bloqueados"/>
    <n v="0"/>
    <n v="0"/>
    <s v="Y30"/>
    <n v="0"/>
    <n v="0"/>
    <s v="27.11.2024 17:11:41"/>
    <m/>
    <s v="ZESCASTRO"/>
    <b v="1"/>
    <b v="0"/>
    <b v="0"/>
    <b v="1"/>
    <b v="0"/>
    <s v="Susana Castro Salcedo"/>
    <n v="0"/>
    <n v="0"/>
    <n v="0"/>
    <n v="0"/>
    <n v="1"/>
    <m/>
    <s v="ES00"/>
    <n v="1"/>
    <m/>
    <n v="0"/>
    <n v="0"/>
  </r>
  <r>
    <x v="8"/>
    <x v="14"/>
    <s v="ES/11"/>
    <x v="30"/>
    <x v="60"/>
    <x v="60"/>
    <n v="209398198"/>
    <n v="5438"/>
    <n v="356.35"/>
    <s v="EUR"/>
    <n v="127000"/>
    <s v="EUR"/>
    <s v="Bloqueados"/>
    <n v="72924.52"/>
    <n v="2699.59"/>
    <s v="Y30"/>
    <n v="74582.509999999995"/>
    <n v="58.7"/>
    <s v="04.02.2025 16:54:04"/>
    <m/>
    <s v="ZESCASTRO"/>
    <b v="1"/>
    <b v="0"/>
    <b v="0"/>
    <b v="0"/>
    <b v="0"/>
    <s v="Susana Castro Salcedo"/>
    <n v="27008.92"/>
    <n v="18426.48"/>
    <n v="0"/>
    <n v="27489.119999999999"/>
    <n v="1"/>
    <m/>
    <s v="ES00"/>
    <n v="1"/>
    <m/>
    <n v="1561.19"/>
    <n v="0"/>
  </r>
  <r>
    <x v="8"/>
    <x v="14"/>
    <s v="ES/11"/>
    <x v="30"/>
    <x v="60"/>
    <x v="60"/>
    <n v="209436901"/>
    <n v="5438"/>
    <n v="2500.92"/>
    <s v="EUR"/>
    <n v="127000"/>
    <s v="EUR"/>
    <s v="Bloqueados"/>
    <n v="72924.52"/>
    <n v="2699.59"/>
    <s v="Y30"/>
    <n v="74582.509999999995"/>
    <n v="58.7"/>
    <s v="11.02.2025 12:08:21"/>
    <m/>
    <s v="ZESCASTRO"/>
    <b v="1"/>
    <b v="0"/>
    <b v="0"/>
    <b v="0"/>
    <b v="0"/>
    <s v="Susana Castro Salcedo"/>
    <n v="27008.92"/>
    <n v="18426.48"/>
    <n v="0"/>
    <n v="27489.119999999999"/>
    <n v="1"/>
    <m/>
    <s v="ES00"/>
    <n v="1"/>
    <m/>
    <n v="1561.19"/>
    <n v="0"/>
  </r>
  <r>
    <x v="8"/>
    <x v="14"/>
    <s v="ES/11"/>
    <x v="30"/>
    <x v="61"/>
    <x v="61"/>
    <n v="209243810"/>
    <d v="2024-03-01T00:00:00"/>
    <n v="1007.3"/>
    <s v="EUR"/>
    <n v="165000"/>
    <s v="EUR"/>
    <s v="Bloqueados"/>
    <n v="89172"/>
    <n v="2228.8000000000002"/>
    <s v="Y30"/>
    <n v="90640.31"/>
    <n v="54.9"/>
    <s v="03.01.2025 12:05:39"/>
    <m/>
    <s v="ZESRPA1"/>
    <b v="1"/>
    <b v="0"/>
    <b v="0"/>
    <b v="0"/>
    <b v="0"/>
    <s v="Robotic Process Automation rpa1"/>
    <n v="33278.160000000003"/>
    <n v="25566.720000000001"/>
    <n v="2366.38"/>
    <n v="27960.74"/>
    <n v="1"/>
    <m/>
    <s v="ES00"/>
    <n v="1"/>
    <m/>
    <n v="820.63"/>
    <n v="0"/>
  </r>
  <r>
    <x v="3"/>
    <x v="14"/>
    <s v="ES/14"/>
    <x v="31"/>
    <x v="62"/>
    <x v="62"/>
    <n v="209294051"/>
    <n v="250114"/>
    <n v="1997.4"/>
    <s v="EUR"/>
    <n v="92000"/>
    <s v="EUR"/>
    <s v="Bloqueados"/>
    <n v="43641.49"/>
    <n v="470.36"/>
    <s v="Y30"/>
    <n v="43641.49"/>
    <n v="47.4"/>
    <s v="14.01.2025 19:31:09"/>
    <m/>
    <m/>
    <b v="1"/>
    <b v="0"/>
    <b v="0"/>
    <b v="0"/>
    <b v="0"/>
    <m/>
    <n v="8524.3799999999992"/>
    <n v="6669.04"/>
    <n v="1144.71"/>
    <n v="27303.360000000001"/>
    <n v="1"/>
    <m/>
    <s v="ES00"/>
    <n v="1"/>
    <m/>
    <n v="0"/>
    <n v="0"/>
  </r>
  <r>
    <x v="3"/>
    <x v="14"/>
    <s v="ES/14"/>
    <x v="31"/>
    <x v="63"/>
    <x v="63"/>
    <n v="208895639"/>
    <s v="171/24-DTO. BIDONES"/>
    <n v="3300.25"/>
    <s v="EUR"/>
    <n v="807000"/>
    <s v="EUR"/>
    <s v="Bloqueados"/>
    <n v="232888.92"/>
    <n v="2563.66"/>
    <s v="Y30"/>
    <n v="233463.24"/>
    <n v="28.9"/>
    <s v="09.12.2024 02:06:00"/>
    <m/>
    <s v="ZESCASTRO"/>
    <b v="1"/>
    <b v="0"/>
    <b v="0"/>
    <b v="0"/>
    <b v="0"/>
    <s v="Susana Castro Salcedo"/>
    <n v="61841.5"/>
    <n v="44405.31"/>
    <n v="1869.98"/>
    <n v="124772.13"/>
    <n v="1"/>
    <m/>
    <s v="ES02"/>
    <n v="1"/>
    <m/>
    <n v="0"/>
    <n v="0"/>
  </r>
  <r>
    <x v="3"/>
    <x v="14"/>
    <s v="ES/14"/>
    <x v="31"/>
    <x v="64"/>
    <x v="64"/>
    <n v="209436657"/>
    <s v="A/500206"/>
    <n v="795.55"/>
    <s v="EUR"/>
    <n v="2528000"/>
    <s v="EUR"/>
    <s v="Bloqueados"/>
    <n v="1005157.19"/>
    <n v="52005.98"/>
    <s v="Y30"/>
    <n v="1006209"/>
    <n v="39.799999999999997"/>
    <s v="15.02.2025 02:14:20"/>
    <m/>
    <s v="ZESRPA1"/>
    <b v="1"/>
    <b v="0"/>
    <b v="0"/>
    <b v="0"/>
    <b v="0"/>
    <s v="Robotic Process Automation rpa1"/>
    <n v="257613.46"/>
    <n v="352262.27"/>
    <n v="130286.86"/>
    <n v="264994.59999999998"/>
    <n v="0"/>
    <m/>
    <s v="ES00"/>
    <n v="1"/>
    <m/>
    <n v="258.13"/>
    <n v="0"/>
  </r>
  <r>
    <x v="3"/>
    <x v="14"/>
    <s v="ES/14"/>
    <x v="31"/>
    <x v="65"/>
    <x v="65"/>
    <n v="209245900"/>
    <n v="24430440"/>
    <n v="1727.57"/>
    <s v="EUR"/>
    <n v="90000"/>
    <s v="EUR"/>
    <s v="Bloqueados"/>
    <n v="23379.82"/>
    <n v="0"/>
    <s v="Y30"/>
    <n v="23379.82"/>
    <n v="26"/>
    <s v="03.01.2025 20:20:35"/>
    <m/>
    <s v="ZESCASTRO"/>
    <b v="1"/>
    <b v="0"/>
    <b v="0"/>
    <b v="0"/>
    <b v="0"/>
    <s v="Susana Castro Salcedo"/>
    <n v="-5411.8"/>
    <n v="11087.2"/>
    <n v="0"/>
    <n v="17704.419999999998"/>
    <n v="1"/>
    <m/>
    <s v="ES00"/>
    <n v="1"/>
    <m/>
    <n v="0"/>
    <n v="0"/>
  </r>
  <r>
    <x v="7"/>
    <x v="14"/>
    <s v="ES/18"/>
    <x v="32"/>
    <x v="66"/>
    <x v="66"/>
    <n v="209544016"/>
    <s v="T25-030325"/>
    <n v="3459.74"/>
    <s v="EUR"/>
    <n v="304000"/>
    <s v="EUR"/>
    <s v="Bloqueados"/>
    <n v="149782.37"/>
    <n v="4018.4"/>
    <s v="Y30"/>
    <n v="151353.39000000001"/>
    <n v="49.8"/>
    <s v="03.03.2025 22:54:17"/>
    <m/>
    <s v="ZESRPA1"/>
    <b v="1"/>
    <b v="0"/>
    <b v="0"/>
    <b v="0"/>
    <b v="0"/>
    <s v="Robotic Process Automation rpa1"/>
    <n v="28472.86"/>
    <n v="33645.43"/>
    <n v="14232.17"/>
    <n v="73431.91"/>
    <n v="1"/>
    <m/>
    <s v="ES00"/>
    <n v="1"/>
    <m/>
    <n v="646.27"/>
    <n v="0"/>
  </r>
  <r>
    <x v="7"/>
    <x v="14"/>
    <s v="ES/18"/>
    <x v="32"/>
    <x v="67"/>
    <x v="67"/>
    <n v="208968366"/>
    <s v="TEMPORADA PODA 24"/>
    <n v="49021.73"/>
    <s v="EUR"/>
    <n v="1486000"/>
    <s v="EUR"/>
    <s v="Bloqueados"/>
    <n v="820510.37"/>
    <n v="40356.769999999997"/>
    <s v="Y30"/>
    <n v="835170.53"/>
    <n v="56.2"/>
    <s v="22.11.2024 01:55:39"/>
    <m/>
    <s v="ZESCASTRO"/>
    <b v="1"/>
    <b v="0"/>
    <b v="0"/>
    <b v="0"/>
    <b v="0"/>
    <s v="Susana Castro Salcedo"/>
    <n v="288094.73"/>
    <n v="194153.4"/>
    <n v="4728.26"/>
    <n v="333533.98"/>
    <n v="1"/>
    <m/>
    <m/>
    <n v="1"/>
    <m/>
    <n v="3200.35"/>
    <n v="0"/>
  </r>
  <r>
    <x v="7"/>
    <x v="14"/>
    <s v="ES/18"/>
    <x v="32"/>
    <x v="67"/>
    <x v="67"/>
    <n v="209181603"/>
    <s v="P137"/>
    <n v="39504.76"/>
    <s v="EUR"/>
    <n v="1486000"/>
    <s v="EUR"/>
    <s v="Bloqueados"/>
    <n v="820510.37"/>
    <n v="40356.769999999997"/>
    <s v="Y30"/>
    <n v="835170.53"/>
    <n v="56.2"/>
    <s v="12.12.2024 13:46:08"/>
    <m/>
    <s v="ZESCASTRO"/>
    <b v="1"/>
    <b v="0"/>
    <b v="0"/>
    <b v="0"/>
    <b v="0"/>
    <s v="Susana Castro Salcedo"/>
    <n v="288094.73"/>
    <n v="194153.4"/>
    <n v="4728.26"/>
    <n v="333533.98"/>
    <n v="1"/>
    <m/>
    <s v="ES00"/>
    <n v="1"/>
    <m/>
    <n v="3200.35"/>
    <n v="0"/>
  </r>
  <r>
    <x v="7"/>
    <x v="14"/>
    <s v="ES/18"/>
    <x v="32"/>
    <x v="67"/>
    <x v="67"/>
    <n v="209218008"/>
    <s v="P140"/>
    <n v="23196.52"/>
    <s v="EUR"/>
    <n v="1486000"/>
    <s v="EUR"/>
    <s v="Bloqueados"/>
    <n v="820510.37"/>
    <n v="40356.769999999997"/>
    <s v="Y30"/>
    <n v="835170.53"/>
    <n v="56.2"/>
    <s v="19.12.2024 11:44:25"/>
    <m/>
    <s v="ZESCASTRO"/>
    <b v="1"/>
    <b v="0"/>
    <b v="0"/>
    <b v="0"/>
    <b v="0"/>
    <s v="Susana Castro Salcedo"/>
    <n v="288094.73"/>
    <n v="194153.4"/>
    <n v="4728.26"/>
    <n v="333533.98"/>
    <n v="1"/>
    <m/>
    <s v="ES01"/>
    <n v="1"/>
    <s v="++0024440720ES10/0001/ZESLOPEZE"/>
    <n v="3200.35"/>
    <n v="0"/>
  </r>
  <r>
    <x v="7"/>
    <x v="14"/>
    <s v="ES/18"/>
    <x v="32"/>
    <x v="67"/>
    <x v="67"/>
    <n v="209398923"/>
    <s v="P18"/>
    <n v="13515.25"/>
    <s v="EUR"/>
    <n v="1486000"/>
    <s v="EUR"/>
    <s v="Bloqueados"/>
    <n v="820510.37"/>
    <n v="40356.769999999997"/>
    <s v="Y30"/>
    <n v="835170.53"/>
    <n v="56.2"/>
    <s v="17.02.2025 08:26:08"/>
    <m/>
    <s v="ZESCASTRO"/>
    <b v="1"/>
    <b v="0"/>
    <b v="0"/>
    <b v="0"/>
    <b v="0"/>
    <s v="Susana Castro Salcedo"/>
    <n v="288094.73"/>
    <n v="194153.4"/>
    <n v="4728.26"/>
    <n v="333533.98"/>
    <n v="1"/>
    <m/>
    <s v="ES00"/>
    <n v="1"/>
    <m/>
    <n v="3200.35"/>
    <n v="0"/>
  </r>
  <r>
    <x v="7"/>
    <x v="14"/>
    <s v="ES/18"/>
    <x v="32"/>
    <x v="68"/>
    <x v="68"/>
    <n v="209232035"/>
    <n v="1"/>
    <n v="904.63"/>
    <s v="EUR"/>
    <n v="626000"/>
    <s v="EUR"/>
    <s v="Bloqueados"/>
    <n v="188258.38"/>
    <n v="11062.62"/>
    <s v="Y30"/>
    <n v="193359.4"/>
    <n v="30.9"/>
    <s v="27.12.2024 10:57:14"/>
    <m/>
    <s v="ZESCASTRO"/>
    <b v="1"/>
    <b v="0"/>
    <b v="0"/>
    <b v="0"/>
    <b v="0"/>
    <s v="Susana Castro Salcedo"/>
    <n v="43232.68"/>
    <n v="44631.92"/>
    <n v="1605.43"/>
    <n v="98788.35"/>
    <n v="1"/>
    <m/>
    <s v="ES00"/>
    <n v="1"/>
    <m/>
    <n v="532.91999999999996"/>
    <n v="0"/>
  </r>
  <r>
    <x v="7"/>
    <x v="14"/>
    <s v="ES/18"/>
    <x v="32"/>
    <x v="69"/>
    <x v="69"/>
    <n v="209095923"/>
    <s v="SEBAS 27/11"/>
    <n v="882.48"/>
    <s v="EUR"/>
    <n v="17000"/>
    <s v="EUR"/>
    <s v="Bloqueados"/>
    <n v="12842.52"/>
    <n v="281.5"/>
    <s v="Y30"/>
    <n v="14057.38"/>
    <n v="82.7"/>
    <s v="27.11.2024 19:44:19"/>
    <m/>
    <s v="ZESCASTRO"/>
    <b v="1"/>
    <b v="0"/>
    <b v="0"/>
    <b v="0"/>
    <b v="0"/>
    <s v="Susana Castro Salcedo"/>
    <n v="2909.95"/>
    <n v="7028.16"/>
    <n v="0"/>
    <n v="2904.41"/>
    <n v="0"/>
    <m/>
    <s v="ES00"/>
    <n v="1"/>
    <m/>
    <n v="1214.8599999999999"/>
    <n v="0"/>
  </r>
  <r>
    <x v="7"/>
    <x v="14"/>
    <s v="ES/18"/>
    <x v="32"/>
    <x v="69"/>
    <x v="69"/>
    <n v="209306910"/>
    <s v="16/01/25"/>
    <n v="297.93"/>
    <s v="EUR"/>
    <n v="17000"/>
    <s v="EUR"/>
    <s v="Bloqueados"/>
    <n v="12842.52"/>
    <n v="281.5"/>
    <s v="Y30"/>
    <n v="14057.38"/>
    <n v="82.7"/>
    <s v="16.01.2025 16:55:16"/>
    <m/>
    <s v="ZESCASTRO"/>
    <b v="1"/>
    <b v="0"/>
    <b v="0"/>
    <b v="0"/>
    <b v="0"/>
    <s v="Susana Castro Salcedo"/>
    <n v="2909.95"/>
    <n v="7028.16"/>
    <n v="0"/>
    <n v="2904.41"/>
    <n v="0"/>
    <m/>
    <s v="ES00"/>
    <n v="1"/>
    <m/>
    <n v="1214.8599999999999"/>
    <n v="0"/>
  </r>
  <r>
    <x v="7"/>
    <x v="14"/>
    <s v="ES/18"/>
    <x v="32"/>
    <x v="69"/>
    <x v="69"/>
    <n v="209333630"/>
    <s v="22/01/25"/>
    <n v="1355.44"/>
    <s v="EUR"/>
    <n v="17000"/>
    <s v="EUR"/>
    <s v="Bloqueados"/>
    <n v="12842.52"/>
    <n v="281.5"/>
    <s v="Y30"/>
    <n v="14057.38"/>
    <n v="82.7"/>
    <s v="22.01.2025 13:42:22"/>
    <m/>
    <s v="ZESCASTRO"/>
    <b v="1"/>
    <b v="0"/>
    <b v="0"/>
    <b v="0"/>
    <b v="0"/>
    <s v="Susana Castro Salcedo"/>
    <n v="2909.95"/>
    <n v="7028.16"/>
    <n v="0"/>
    <n v="2904.41"/>
    <n v="0"/>
    <m/>
    <s v="ES00"/>
    <n v="1"/>
    <m/>
    <n v="1214.8599999999999"/>
    <n v="0"/>
  </r>
  <r>
    <x v="7"/>
    <x v="14"/>
    <s v="ES/18"/>
    <x v="32"/>
    <x v="70"/>
    <x v="70"/>
    <n v="209379669"/>
    <s v="31/01/2025"/>
    <n v="7190.96"/>
    <s v="EUR"/>
    <n v="153000"/>
    <s v="EUR"/>
    <s v="Bloqueados"/>
    <n v="67817.179999999993"/>
    <n v="1361.97"/>
    <s v="Y30"/>
    <n v="68018.740000000005"/>
    <n v="44.5"/>
    <s v="31.01.2025 13:32:04"/>
    <m/>
    <s v="ZESCASTRO"/>
    <b v="1"/>
    <b v="0"/>
    <b v="0"/>
    <b v="0"/>
    <b v="0"/>
    <s v="Susana Castro Salcedo"/>
    <n v="2049.19"/>
    <n v="18628.95"/>
    <n v="2339.0300000000002"/>
    <n v="44800.01"/>
    <n v="0"/>
    <m/>
    <s v="ES00"/>
    <n v="1"/>
    <m/>
    <n v="20.059999999999999"/>
    <n v="0"/>
  </r>
  <r>
    <x v="8"/>
    <x v="14"/>
    <s v="ES/21"/>
    <x v="33"/>
    <x v="71"/>
    <x v="71"/>
    <n v="209303640"/>
    <n v="4"/>
    <n v="11841.86"/>
    <s v="EUR"/>
    <n v="88000"/>
    <s v="EUR"/>
    <s v="Bloqueados"/>
    <n v="76862.52"/>
    <n v="4421.16"/>
    <s v="Y30"/>
    <n v="80069.62"/>
    <n v="91"/>
    <s v="16.01.2025 11:01:46"/>
    <m/>
    <m/>
    <b v="1"/>
    <b v="0"/>
    <b v="0"/>
    <b v="0"/>
    <b v="0"/>
    <m/>
    <n v="30233.7"/>
    <n v="19818.38"/>
    <n v="3010.04"/>
    <n v="23800.400000000001"/>
    <n v="1"/>
    <m/>
    <s v="ES00"/>
    <n v="1"/>
    <s v="++0024450160ES10/0001/ZESLOPEZE"/>
    <n v="1868.52"/>
    <n v="0"/>
  </r>
  <r>
    <x v="8"/>
    <x v="14"/>
    <s v="ES/21"/>
    <x v="33"/>
    <x v="71"/>
    <x v="71"/>
    <n v="209642416"/>
    <n v="23"/>
    <n v="569"/>
    <s v="EUR"/>
    <n v="88000"/>
    <s v="EUR"/>
    <s v="Bloqueados"/>
    <n v="76862.52"/>
    <n v="4421.16"/>
    <s v="Y30"/>
    <n v="80069.62"/>
    <n v="91"/>
    <s v="20.03.2025 11:59:39"/>
    <m/>
    <s v="ZESCASTRO"/>
    <b v="1"/>
    <b v="0"/>
    <b v="0"/>
    <b v="0"/>
    <b v="0"/>
    <s v="Susana Castro Salcedo"/>
    <n v="30233.7"/>
    <n v="19818.38"/>
    <n v="3010.04"/>
    <n v="23800.400000000001"/>
    <n v="1"/>
    <m/>
    <s v="ES00"/>
    <n v="1"/>
    <m/>
    <n v="1868.52"/>
    <n v="0"/>
  </r>
  <r>
    <x v="8"/>
    <x v="14"/>
    <s v="ES/21"/>
    <x v="33"/>
    <x v="72"/>
    <x v="72"/>
    <n v="208072912"/>
    <n v="601"/>
    <n v="2200.81"/>
    <s v="EUR"/>
    <n v="1"/>
    <s v="EUR"/>
    <s v="Bloqueados"/>
    <n v="0"/>
    <n v="21.79"/>
    <s v="Y30"/>
    <n v="21.79"/>
    <n v="2179"/>
    <s v="04.06.2024 08:41:45"/>
    <m/>
    <m/>
    <b v="1"/>
    <b v="0"/>
    <b v="0"/>
    <b v="0"/>
    <b v="0"/>
    <m/>
    <n v="0"/>
    <n v="0"/>
    <n v="0"/>
    <n v="0"/>
    <n v="1"/>
    <m/>
    <s v="ES00"/>
    <n v="1"/>
    <m/>
    <n v="0"/>
    <n v="0"/>
  </r>
  <r>
    <x v="7"/>
    <x v="14"/>
    <s v="ES/23"/>
    <x v="34"/>
    <x v="73"/>
    <x v="73"/>
    <n v="209085492"/>
    <s v="26/11/2024"/>
    <n v="1342"/>
    <s v="EUR"/>
    <n v="175000"/>
    <s v="EUR"/>
    <s v="Bloqueados"/>
    <n v="71318.820000000007"/>
    <n v="573.19000000000005"/>
    <s v="Y30"/>
    <n v="71393.58"/>
    <n v="40.799999999999997"/>
    <s v="26.11.2024 13:05:06"/>
    <m/>
    <s v="ZESCASTRO"/>
    <b v="1"/>
    <b v="0"/>
    <b v="0"/>
    <b v="0"/>
    <b v="0"/>
    <s v="Susana Castro Salcedo"/>
    <n v="22483.37"/>
    <n v="15805.1"/>
    <n v="0"/>
    <n v="33030.35"/>
    <n v="1"/>
    <m/>
    <s v="ES00"/>
    <n v="1"/>
    <m/>
    <n v="73.16"/>
    <n v="0"/>
  </r>
  <r>
    <x v="7"/>
    <x v="14"/>
    <s v="ES/23"/>
    <x v="34"/>
    <x v="74"/>
    <x v="74"/>
    <n v="209451218"/>
    <n v="9"/>
    <n v="1155.6300000000001"/>
    <s v="EUR"/>
    <n v="76000"/>
    <s v="EUR"/>
    <s v="Bloqueados"/>
    <n v="32892.47"/>
    <n v="2736.07"/>
    <s v="Y30"/>
    <n v="33104.080000000002"/>
    <n v="43.6"/>
    <s v="13.02.2025 12:19:59"/>
    <m/>
    <s v="ZESCASTRO"/>
    <b v="1"/>
    <b v="0"/>
    <b v="0"/>
    <b v="0"/>
    <b v="0"/>
    <s v="Susana Castro Salcedo"/>
    <n v="39.56"/>
    <n v="21000.04"/>
    <n v="0"/>
    <n v="11852.87"/>
    <n v="1"/>
    <m/>
    <s v="ES00"/>
    <n v="1"/>
    <m/>
    <n v="211.61"/>
    <n v="0"/>
  </r>
  <r>
    <x v="7"/>
    <x v="14"/>
    <s v="ES/23"/>
    <x v="34"/>
    <x v="74"/>
    <x v="74"/>
    <n v="209539705"/>
    <n v="16"/>
    <n v="677.3"/>
    <s v="EUR"/>
    <n v="76000"/>
    <s v="EUR"/>
    <s v="Bloqueados"/>
    <n v="32892.47"/>
    <n v="2736.07"/>
    <s v="Y30"/>
    <n v="33104.080000000002"/>
    <n v="43.6"/>
    <s v="03.03.2025 10:54:16"/>
    <m/>
    <s v="ZESCASTRO"/>
    <b v="1"/>
    <b v="0"/>
    <b v="0"/>
    <b v="0"/>
    <b v="0"/>
    <s v="Susana Castro Salcedo"/>
    <n v="39.56"/>
    <n v="21000.04"/>
    <n v="0"/>
    <n v="11852.87"/>
    <n v="1"/>
    <m/>
    <s v="ES00"/>
    <n v="1"/>
    <m/>
    <n v="211.61"/>
    <n v="0"/>
  </r>
  <r>
    <x v="7"/>
    <x v="14"/>
    <s v="ES/23"/>
    <x v="34"/>
    <x v="75"/>
    <x v="75"/>
    <n v="208802478"/>
    <s v="SP 482 VZ 8"/>
    <n v="0"/>
    <s v="EUR"/>
    <n v="1"/>
    <s v="EUR"/>
    <s v="Bloqueados"/>
    <n v="1333113.23"/>
    <n v="-1151.0999999999999"/>
    <s v="Y30"/>
    <n v="1331962.1299999999"/>
    <n v="99999999.900000006"/>
    <s v="28.02.2025 23:40:43"/>
    <m/>
    <m/>
    <b v="1"/>
    <b v="0"/>
    <b v="0"/>
    <b v="1"/>
    <b v="0"/>
    <m/>
    <n v="828300.97"/>
    <n v="-84462.35"/>
    <n v="-3312.4"/>
    <n v="592587.01"/>
    <n v="1"/>
    <m/>
    <m/>
    <n v="1"/>
    <s v="++0024460650ES10/0001/ZESLOPEZE"/>
    <n v="0"/>
    <n v="0"/>
  </r>
  <r>
    <x v="7"/>
    <x v="14"/>
    <s v="ES/23"/>
    <x v="34"/>
    <x v="75"/>
    <x v="75"/>
    <n v="209502151"/>
    <s v="24.02.25"/>
    <n v="2102.58"/>
    <s v="EUR"/>
    <n v="1"/>
    <s v="EUR"/>
    <s v="Bloqueados"/>
    <n v="1333113.23"/>
    <n v="-1151.0999999999999"/>
    <s v="Y30"/>
    <n v="1331962.1299999999"/>
    <n v="99999999.900000006"/>
    <s v="24.02.2025 12:33:32"/>
    <m/>
    <m/>
    <b v="1"/>
    <b v="0"/>
    <b v="0"/>
    <b v="0"/>
    <b v="0"/>
    <m/>
    <n v="828300.97"/>
    <n v="-84462.35"/>
    <n v="-3312.4"/>
    <n v="592587.01"/>
    <n v="1"/>
    <m/>
    <s v="ES00"/>
    <n v="1"/>
    <m/>
    <n v="0"/>
    <n v="0"/>
  </r>
  <r>
    <x v="7"/>
    <x v="14"/>
    <s v="ES/23"/>
    <x v="34"/>
    <x v="75"/>
    <x v="75"/>
    <n v="209492190"/>
    <s v="21.02.25"/>
    <n v="446.88"/>
    <s v="EUR"/>
    <n v="1"/>
    <s v="EUR"/>
    <s v="Bloqueados"/>
    <n v="1333113.23"/>
    <n v="-1151.0999999999999"/>
    <s v="Y30"/>
    <n v="1331962.1299999999"/>
    <n v="99999999.900000006"/>
    <s v="25.02.2025 02:31:32"/>
    <m/>
    <m/>
    <b v="1"/>
    <b v="0"/>
    <b v="0"/>
    <b v="0"/>
    <b v="0"/>
    <m/>
    <n v="828300.97"/>
    <n v="-84462.35"/>
    <n v="-3312.4"/>
    <n v="592587.01"/>
    <n v="1"/>
    <m/>
    <s v="ES00"/>
    <n v="1"/>
    <m/>
    <n v="0"/>
    <n v="0"/>
  </r>
  <r>
    <x v="7"/>
    <x v="14"/>
    <s v="ES/23"/>
    <x v="34"/>
    <x v="75"/>
    <x v="75"/>
    <n v="209510328"/>
    <s v="24.02.25/2"/>
    <n v="6160.85"/>
    <s v="EUR"/>
    <n v="1"/>
    <s v="EUR"/>
    <s v="Bloqueados"/>
    <n v="1333113.23"/>
    <n v="-1151.0999999999999"/>
    <s v="Y30"/>
    <n v="1331962.1299999999"/>
    <n v="99999999.900000006"/>
    <s v="25.02.2025 12:32:40"/>
    <m/>
    <m/>
    <b v="1"/>
    <b v="0"/>
    <b v="0"/>
    <b v="0"/>
    <b v="0"/>
    <m/>
    <n v="828300.97"/>
    <n v="-84462.35"/>
    <n v="-3312.4"/>
    <n v="592587.01"/>
    <n v="1"/>
    <m/>
    <s v="ES00"/>
    <n v="1"/>
    <m/>
    <n v="0"/>
    <n v="0"/>
  </r>
  <r>
    <x v="7"/>
    <x v="14"/>
    <s v="ES/23"/>
    <x v="34"/>
    <x v="75"/>
    <x v="75"/>
    <n v="209486998"/>
    <s v="ACCIÓN BATERIA 2025"/>
    <n v="8872.33"/>
    <s v="EUR"/>
    <n v="1"/>
    <s v="EUR"/>
    <s v="Bloqueados"/>
    <n v="1333113.23"/>
    <n v="-1151.0999999999999"/>
    <s v="Y30"/>
    <n v="1331962.1299999999"/>
    <n v="99999999.900000006"/>
    <s v="03.03.2025 15:11:35"/>
    <m/>
    <m/>
    <b v="1"/>
    <b v="0"/>
    <b v="0"/>
    <b v="0"/>
    <b v="0"/>
    <m/>
    <n v="828300.97"/>
    <n v="-84462.35"/>
    <n v="-3312.4"/>
    <n v="592587.01"/>
    <n v="1"/>
    <m/>
    <m/>
    <n v="1"/>
    <s v="++0024460650ES10/0001/ZESLOPEZE"/>
    <n v="0"/>
    <n v="0"/>
  </r>
  <r>
    <x v="7"/>
    <x v="14"/>
    <s v="ES/23"/>
    <x v="34"/>
    <x v="76"/>
    <x v="76"/>
    <n v="209243310"/>
    <n v="2"/>
    <n v="1585.8"/>
    <s v="EUR"/>
    <n v="396000"/>
    <s v="EUR"/>
    <s v="Bloqueados"/>
    <n v="101410.26"/>
    <n v="3058.49"/>
    <s v="Y30"/>
    <n v="103694.69"/>
    <n v="26.2"/>
    <s v="03.01.2025 10:48:49"/>
    <m/>
    <s v="ZESRPA1"/>
    <b v="1"/>
    <b v="0"/>
    <b v="0"/>
    <b v="0"/>
    <b v="0"/>
    <s v="Robotic Process Automation rpa1"/>
    <n v="18670.009999999998"/>
    <n v="33430.58"/>
    <n v="10087.39"/>
    <n v="39222.28"/>
    <n v="1"/>
    <m/>
    <s v="ES00"/>
    <n v="1"/>
    <m/>
    <n v="724.23"/>
    <n v="0"/>
  </r>
  <r>
    <x v="7"/>
    <x v="14"/>
    <s v="ES/23"/>
    <x v="34"/>
    <x v="77"/>
    <x v="77"/>
    <n v="209217440"/>
    <n v="191224"/>
    <n v="1604.18"/>
    <s v="EUR"/>
    <n v="316000"/>
    <s v="EUR"/>
    <s v="Bloqueados"/>
    <n v="138219.04999999999"/>
    <n v="11916.03"/>
    <s v="Y30"/>
    <n v="141333.76000000001"/>
    <n v="44.7"/>
    <s v="19.12.2024 10:40:05"/>
    <m/>
    <s v="ZESCASTRO"/>
    <b v="1"/>
    <b v="0"/>
    <b v="0"/>
    <b v="0"/>
    <b v="0"/>
    <s v="Susana Castro Salcedo"/>
    <n v="56453.48"/>
    <n v="28788.3"/>
    <n v="2675.76"/>
    <n v="50301.51"/>
    <n v="1"/>
    <m/>
    <s v="ES00"/>
    <n v="1"/>
    <m/>
    <n v="497.91"/>
    <n v="0"/>
  </r>
  <r>
    <x v="7"/>
    <x v="14"/>
    <s v="ES/23"/>
    <x v="34"/>
    <x v="77"/>
    <x v="77"/>
    <n v="209280211"/>
    <n v="120125"/>
    <n v="7347.95"/>
    <s v="EUR"/>
    <n v="316000"/>
    <s v="EUR"/>
    <s v="Bloqueados"/>
    <n v="138219.04999999999"/>
    <n v="11916.03"/>
    <s v="Y30"/>
    <n v="141333.76000000001"/>
    <n v="44.7"/>
    <s v="12.01.2025 11:45:55"/>
    <m/>
    <s v="ZESCASTRO"/>
    <b v="1"/>
    <b v="0"/>
    <b v="0"/>
    <b v="0"/>
    <b v="0"/>
    <s v="Susana Castro Salcedo"/>
    <n v="56453.48"/>
    <n v="28788.3"/>
    <n v="2675.76"/>
    <n v="50301.51"/>
    <n v="1"/>
    <m/>
    <s v="ES00"/>
    <n v="1"/>
    <m/>
    <n v="497.91"/>
    <n v="0"/>
  </r>
  <r>
    <x v="7"/>
    <x v="14"/>
    <s v="ES/23"/>
    <x v="34"/>
    <x v="78"/>
    <x v="78"/>
    <n v="209068654"/>
    <s v="22/11/2024"/>
    <n v="12879.22"/>
    <s v="EUR"/>
    <n v="435000"/>
    <s v="EUR"/>
    <s v="Bloqueados"/>
    <n v="133397.91"/>
    <n v="45761.62"/>
    <s v="Y30"/>
    <n v="144808.37"/>
    <n v="33.299999999999997"/>
    <s v="22.11.2024 12:21:37"/>
    <m/>
    <s v="ZESCASTRO"/>
    <b v="1"/>
    <b v="0"/>
    <b v="0"/>
    <b v="0"/>
    <b v="0"/>
    <s v="Susana Castro Salcedo"/>
    <n v="34256.14"/>
    <n v="20868.45"/>
    <n v="15879.87"/>
    <n v="62393.45"/>
    <n v="1"/>
    <m/>
    <s v="ES00"/>
    <n v="1"/>
    <m/>
    <n v="43.2"/>
    <n v="0"/>
  </r>
  <r>
    <x v="7"/>
    <x v="14"/>
    <s v="ES/23"/>
    <x v="34"/>
    <x v="78"/>
    <x v="78"/>
    <n v="209243897"/>
    <d v="2025-03-01T00:00:00"/>
    <n v="2569.9699999999998"/>
    <s v="EUR"/>
    <n v="435000"/>
    <s v="EUR"/>
    <s v="Bloqueados"/>
    <n v="133397.91"/>
    <n v="45761.62"/>
    <s v="Y30"/>
    <n v="144808.37"/>
    <n v="33.299999999999997"/>
    <s v="03.01.2025 12:15:13"/>
    <m/>
    <s v="ZESRPA1"/>
    <b v="1"/>
    <b v="0"/>
    <b v="0"/>
    <b v="0"/>
    <b v="0"/>
    <s v="Robotic Process Automation rpa1"/>
    <n v="34256.14"/>
    <n v="20868.45"/>
    <n v="15879.87"/>
    <n v="62393.45"/>
    <n v="1"/>
    <m/>
    <s v="ES00"/>
    <n v="1"/>
    <m/>
    <n v="43.2"/>
    <n v="0"/>
  </r>
  <r>
    <x v="7"/>
    <x v="14"/>
    <s v="ES/23"/>
    <x v="34"/>
    <x v="79"/>
    <x v="79"/>
    <n v="209451575"/>
    <s v="A25 / 198"/>
    <n v="2449.21"/>
    <s v="EUR"/>
    <n v="544000"/>
    <s v="EUR"/>
    <s v="Bloqueados"/>
    <n v="249769.84"/>
    <n v="9082.39"/>
    <s v="Y30"/>
    <n v="250198.15"/>
    <n v="46"/>
    <s v="13.02.2025 13:13:50"/>
    <m/>
    <s v="ZESCASTRO"/>
    <b v="1"/>
    <b v="0"/>
    <b v="0"/>
    <b v="0"/>
    <b v="0"/>
    <s v="Susana Castro Salcedo"/>
    <n v="58022.43"/>
    <n v="59609.55"/>
    <n v="34225.660000000003"/>
    <n v="97912.2"/>
    <n v="1"/>
    <m/>
    <s v="ES00"/>
    <n v="1"/>
    <m/>
    <n v="397.95"/>
    <n v="0"/>
  </r>
  <r>
    <x v="7"/>
    <x v="14"/>
    <s v="ES/23"/>
    <x v="34"/>
    <x v="80"/>
    <x v="80"/>
    <n v="209371172"/>
    <n v="339"/>
    <n v="1406.09"/>
    <s v="EUR"/>
    <n v="308000"/>
    <s v="EUR"/>
    <s v="Bloqueados"/>
    <n v="102241.52"/>
    <n v="3061.19"/>
    <s v="Y30"/>
    <n v="104148.75"/>
    <n v="33.799999999999997"/>
    <s v="04.02.2025 03:40:38"/>
    <m/>
    <s v="ZESCASTRO"/>
    <b v="1"/>
    <b v="0"/>
    <b v="0"/>
    <b v="0"/>
    <b v="0"/>
    <s v="Susana Castro Salcedo"/>
    <n v="38192.86"/>
    <n v="15024.46"/>
    <n v="0"/>
    <n v="49024.2"/>
    <n v="1"/>
    <m/>
    <s v="ES02"/>
    <n v="1"/>
    <m/>
    <n v="642.35"/>
    <n v="0"/>
  </r>
  <r>
    <x v="7"/>
    <x v="14"/>
    <s v="ES/23"/>
    <x v="34"/>
    <x v="81"/>
    <x v="81"/>
    <n v="209246269"/>
    <s v="PEDIDO 04/01/2025"/>
    <n v="174.97"/>
    <s v="EUR"/>
    <n v="33000"/>
    <s v="EUR"/>
    <s v="Bloqueados"/>
    <n v="16437.86"/>
    <n v="32.03"/>
    <s v="Y30"/>
    <n v="16437.86"/>
    <n v="49.8"/>
    <s v="04.01.2025 10:54:54"/>
    <m/>
    <s v="ZESCASTRO"/>
    <b v="1"/>
    <b v="0"/>
    <b v="0"/>
    <b v="0"/>
    <b v="0"/>
    <s v="Susana Castro Salcedo"/>
    <n v="610.47"/>
    <n v="5814.73"/>
    <n v="0"/>
    <n v="10012.66"/>
    <n v="0"/>
    <m/>
    <s v="ES00"/>
    <n v="1"/>
    <m/>
    <n v="0"/>
    <n v="0"/>
  </r>
  <r>
    <x v="7"/>
    <x v="14"/>
    <s v="ES/23"/>
    <x v="34"/>
    <x v="81"/>
    <x v="81"/>
    <n v="209303332"/>
    <s v="PEDIDO 16/01/2025"/>
    <n v="342.96"/>
    <s v="EUR"/>
    <n v="33000"/>
    <s v="EUR"/>
    <s v="Bloqueados"/>
    <n v="16437.86"/>
    <n v="32.03"/>
    <s v="Y30"/>
    <n v="16437.86"/>
    <n v="49.8"/>
    <s v="16.01.2025 10:26:24"/>
    <m/>
    <s v="ZESCASTRO"/>
    <b v="1"/>
    <b v="0"/>
    <b v="0"/>
    <b v="0"/>
    <b v="0"/>
    <s v="Susana Castro Salcedo"/>
    <n v="610.47"/>
    <n v="5814.73"/>
    <n v="0"/>
    <n v="10012.66"/>
    <n v="0"/>
    <m/>
    <s v="ES00"/>
    <n v="1"/>
    <m/>
    <n v="0"/>
    <n v="0"/>
  </r>
  <r>
    <x v="7"/>
    <x v="14"/>
    <s v="ES/23"/>
    <x v="34"/>
    <x v="82"/>
    <x v="82"/>
    <n v="209233305"/>
    <n v="558"/>
    <n v="17709.05"/>
    <s v="EUR"/>
    <n v="458000"/>
    <s v="EUR"/>
    <s v="Bloqueados"/>
    <n v="160602.99"/>
    <n v="26986.59"/>
    <s v="Y30"/>
    <n v="161136.72"/>
    <n v="35.200000000000003"/>
    <s v="28.12.2024 17:47:38"/>
    <m/>
    <s v="ZESALTAMIRA"/>
    <b v="1"/>
    <b v="0"/>
    <b v="0"/>
    <b v="0"/>
    <b v="0"/>
    <s v="Iñaki Altamira Herreros"/>
    <n v="29748.15"/>
    <n v="17162.580000000002"/>
    <n v="1717.05"/>
    <n v="111975.21"/>
    <n v="0"/>
    <m/>
    <s v="ES00"/>
    <n v="1"/>
    <m/>
    <n v="420.7"/>
    <n v="0"/>
  </r>
  <r>
    <x v="7"/>
    <x v="14"/>
    <s v="ES/23"/>
    <x v="34"/>
    <x v="83"/>
    <x v="83"/>
    <n v="209434958"/>
    <s v="V-20"/>
    <n v="2762.87"/>
    <s v="EUR"/>
    <n v="323000"/>
    <s v="EUR"/>
    <s v="Bloqueados"/>
    <n v="180684.48"/>
    <n v="20750.89"/>
    <s v="Y30"/>
    <n v="185081.1"/>
    <n v="57.3"/>
    <s v="11.02.2025 09:36:05"/>
    <m/>
    <s v="ZESCASTRO"/>
    <b v="1"/>
    <b v="0"/>
    <b v="0"/>
    <b v="0"/>
    <b v="0"/>
    <s v="Susana Castro Salcedo"/>
    <n v="65224.35"/>
    <n v="37133.769999999997"/>
    <n v="9531.31"/>
    <n v="68795.05"/>
    <n v="0"/>
    <m/>
    <s v="ES00"/>
    <n v="1"/>
    <m/>
    <n v="414.31"/>
    <n v="0"/>
  </r>
  <r>
    <x v="7"/>
    <x v="14"/>
    <s v="ES/23"/>
    <x v="34"/>
    <x v="83"/>
    <x v="83"/>
    <n v="209435615"/>
    <s v="11-02-25-L"/>
    <n v="1118.56"/>
    <s v="EUR"/>
    <n v="323000"/>
    <s v="EUR"/>
    <s v="Bloqueados"/>
    <n v="180684.48"/>
    <n v="20750.89"/>
    <s v="Y30"/>
    <n v="185081.1"/>
    <n v="57.3"/>
    <s v="11.02.2025 10:38:28"/>
    <m/>
    <s v="ZESCASTRO"/>
    <b v="1"/>
    <b v="0"/>
    <b v="0"/>
    <b v="0"/>
    <b v="0"/>
    <s v="Susana Castro Salcedo"/>
    <n v="65224.35"/>
    <n v="37133.769999999997"/>
    <n v="9531.31"/>
    <n v="68795.05"/>
    <n v="0"/>
    <m/>
    <s v="ES00"/>
    <n v="1"/>
    <m/>
    <n v="414.31"/>
    <n v="0"/>
  </r>
  <r>
    <x v="8"/>
    <x v="14"/>
    <s v="ES/29"/>
    <x v="35"/>
    <x v="84"/>
    <x v="84"/>
    <n v="209307565"/>
    <s v="16/01/2025"/>
    <n v="2318.19"/>
    <s v="EUR"/>
    <n v="78000"/>
    <s v="EUR"/>
    <s v="Bloqueados"/>
    <n v="46779.18"/>
    <n v="353.04"/>
    <s v="Y30"/>
    <n v="46779.18"/>
    <n v="60"/>
    <s v="16.01.2025 20:20:15"/>
    <m/>
    <s v="ZESRPA1"/>
    <b v="1"/>
    <b v="0"/>
    <b v="0"/>
    <b v="0"/>
    <b v="0"/>
    <s v="Robotic Process Automation rpa1"/>
    <n v="26492.65"/>
    <n v="6789.38"/>
    <n v="0"/>
    <n v="13497.15"/>
    <n v="1"/>
    <m/>
    <s v="ES00"/>
    <n v="1"/>
    <m/>
    <n v="0"/>
    <n v="0"/>
  </r>
  <r>
    <x v="8"/>
    <x v="14"/>
    <s v="ES/29"/>
    <x v="35"/>
    <x v="84"/>
    <x v="84"/>
    <n v="209440243"/>
    <d v="2025-11-02T00:00:00"/>
    <n v="853.78"/>
    <s v="EUR"/>
    <n v="78000"/>
    <s v="EUR"/>
    <s v="Bloqueados"/>
    <n v="46779.18"/>
    <n v="353.04"/>
    <s v="Y30"/>
    <n v="46779.18"/>
    <n v="60"/>
    <s v="11.02.2025 21:18:32"/>
    <m/>
    <s v="ZESCASTRO"/>
    <b v="1"/>
    <b v="0"/>
    <b v="0"/>
    <b v="0"/>
    <b v="0"/>
    <s v="Susana Castro Salcedo"/>
    <n v="26492.65"/>
    <n v="6789.38"/>
    <n v="0"/>
    <n v="13497.15"/>
    <n v="1"/>
    <m/>
    <s v="ES00"/>
    <n v="1"/>
    <m/>
    <n v="0"/>
    <n v="0"/>
  </r>
  <r>
    <x v="8"/>
    <x v="14"/>
    <s v="ES/29"/>
    <x v="35"/>
    <x v="85"/>
    <x v="85"/>
    <n v="209389350"/>
    <n v="1"/>
    <n v="1006.6"/>
    <s v="EUR"/>
    <n v="69000"/>
    <s v="EUR"/>
    <s v="Bloqueados"/>
    <n v="28666.639999999999"/>
    <n v="663.66"/>
    <s v="Y30"/>
    <n v="28666.639999999999"/>
    <n v="41.5"/>
    <s v="03.02.2025 13:55:03"/>
    <m/>
    <s v="ZESRPA1"/>
    <b v="1"/>
    <b v="0"/>
    <b v="0"/>
    <b v="0"/>
    <b v="0"/>
    <s v="Robotic Process Automation rpa1"/>
    <n v="5867.44"/>
    <n v="7429.89"/>
    <n v="0"/>
    <n v="15369.31"/>
    <n v="1"/>
    <m/>
    <s v="ES00"/>
    <n v="1"/>
    <m/>
    <n v="0"/>
    <n v="0"/>
  </r>
  <r>
    <x v="8"/>
    <x v="14"/>
    <s v="ES/29"/>
    <x v="35"/>
    <x v="86"/>
    <x v="86"/>
    <n v="209667637"/>
    <s v="25-03-2025"/>
    <n v="1683.92"/>
    <s v="EUR"/>
    <n v="47000"/>
    <s v="EUR"/>
    <s v="Bloqueados"/>
    <n v="35764.74"/>
    <n v="6849.15"/>
    <s v="Y30"/>
    <n v="37103.31"/>
    <n v="78.900000000000006"/>
    <s v="25.03.2025 11:06:23"/>
    <m/>
    <s v="ZESCASTRO"/>
    <b v="1"/>
    <b v="0"/>
    <b v="0"/>
    <b v="0"/>
    <b v="0"/>
    <s v="Susana Castro Salcedo"/>
    <n v="13474.93"/>
    <n v="13857.47"/>
    <n v="159.22"/>
    <n v="8273.1200000000008"/>
    <n v="0"/>
    <m/>
    <s v="ES00"/>
    <n v="1"/>
    <m/>
    <n v="915.81"/>
    <n v="0"/>
  </r>
  <r>
    <x v="8"/>
    <x v="14"/>
    <s v="ES/29"/>
    <x v="35"/>
    <x v="87"/>
    <x v="87"/>
    <n v="209421349"/>
    <n v="802"/>
    <n v="2330.36"/>
    <s v="EUR"/>
    <n v="243000"/>
    <s v="EUR"/>
    <s v="Bloqueados"/>
    <n v="106447.49"/>
    <n v="2483.2800000000002"/>
    <s v="Y30"/>
    <n v="107029.35"/>
    <n v="44"/>
    <s v="08.02.2025 12:53:35"/>
    <m/>
    <s v="ZESCASTRO"/>
    <b v="1"/>
    <b v="0"/>
    <b v="0"/>
    <b v="0"/>
    <b v="0"/>
    <s v="Susana Castro Salcedo"/>
    <n v="30862.77"/>
    <n v="13544.42"/>
    <n v="7587.26"/>
    <n v="54453.04"/>
    <n v="0"/>
    <m/>
    <s v="ES00"/>
    <n v="1"/>
    <m/>
    <n v="285.88"/>
    <n v="0"/>
  </r>
  <r>
    <x v="8"/>
    <x v="14"/>
    <s v="ES/29"/>
    <x v="35"/>
    <x v="88"/>
    <x v="88"/>
    <n v="209587062"/>
    <n v="164"/>
    <n v="275.91000000000003"/>
    <s v="EUR"/>
    <n v="1"/>
    <s v="EUR"/>
    <s v="Bloqueados"/>
    <n v="10427.18"/>
    <n v="0"/>
    <s v="Y30"/>
    <n v="10427.18"/>
    <n v="1042718"/>
    <s v="29.03.2025 00:39:36"/>
    <m/>
    <m/>
    <b v="1"/>
    <b v="0"/>
    <b v="0"/>
    <b v="1"/>
    <b v="0"/>
    <m/>
    <n v="10427.18"/>
    <n v="0"/>
    <n v="0"/>
    <n v="0"/>
    <n v="0"/>
    <m/>
    <s v="ES00"/>
    <n v="1"/>
    <m/>
    <n v="0"/>
    <n v="0"/>
  </r>
  <r>
    <x v="8"/>
    <x v="14"/>
    <s v="ES/29"/>
    <x v="35"/>
    <x v="88"/>
    <x v="88"/>
    <n v="209693725"/>
    <n v="174"/>
    <n v="221.86"/>
    <s v="EUR"/>
    <n v="1"/>
    <s v="EUR"/>
    <s v="Bloqueados"/>
    <n v="10427.18"/>
    <n v="0"/>
    <s v="Y30"/>
    <n v="10427.18"/>
    <n v="1042718"/>
    <s v="28.03.2025 17:00:10"/>
    <m/>
    <m/>
    <b v="1"/>
    <b v="0"/>
    <b v="0"/>
    <b v="0"/>
    <b v="0"/>
    <m/>
    <n v="10427.18"/>
    <n v="0"/>
    <n v="0"/>
    <n v="0"/>
    <n v="0"/>
    <m/>
    <s v="ES00"/>
    <n v="1"/>
    <m/>
    <n v="0"/>
    <n v="0"/>
  </r>
  <r>
    <x v="8"/>
    <x v="14"/>
    <s v="ES/29"/>
    <x v="35"/>
    <x v="88"/>
    <x v="88"/>
    <n v="209595175"/>
    <s v="PRBA COMP 2ª FASE"/>
    <n v="560.62"/>
    <s v="EUR"/>
    <n v="1"/>
    <s v="EUR"/>
    <s v="Bloqueados"/>
    <n v="10427.18"/>
    <n v="0"/>
    <s v="Y30"/>
    <n v="10427.18"/>
    <n v="1042718"/>
    <s v="28.03.2025 23:03:02"/>
    <m/>
    <m/>
    <b v="1"/>
    <b v="0"/>
    <b v="0"/>
    <b v="0"/>
    <b v="0"/>
    <m/>
    <n v="10427.18"/>
    <n v="0"/>
    <n v="0"/>
    <n v="0"/>
    <n v="0"/>
    <m/>
    <m/>
    <n v="2"/>
    <m/>
    <n v="0"/>
    <n v="0"/>
  </r>
  <r>
    <x v="8"/>
    <x v="14"/>
    <s v="ES/29"/>
    <x v="35"/>
    <x v="88"/>
    <x v="88"/>
    <n v="209430186"/>
    <n v="152"/>
    <n v="2.19"/>
    <s v="EUR"/>
    <n v="1"/>
    <s v="EUR"/>
    <s v="Bloqueados"/>
    <n v="10427.18"/>
    <n v="0"/>
    <s v="Y30"/>
    <n v="10427.18"/>
    <n v="1042718"/>
    <s v="29.03.2025 00:05:18"/>
    <m/>
    <m/>
    <b v="1"/>
    <b v="0"/>
    <b v="0"/>
    <b v="0"/>
    <b v="0"/>
    <m/>
    <n v="10427.18"/>
    <n v="0"/>
    <n v="0"/>
    <n v="0"/>
    <n v="0"/>
    <m/>
    <s v="ES00"/>
    <n v="1"/>
    <m/>
    <n v="0"/>
    <n v="0"/>
  </r>
  <r>
    <x v="8"/>
    <x v="14"/>
    <s v="ES/29"/>
    <x v="35"/>
    <x v="88"/>
    <x v="88"/>
    <n v="209695472"/>
    <n v="164"/>
    <n v="178.13"/>
    <s v="EUR"/>
    <n v="1"/>
    <s v="EUR"/>
    <s v="Bloqueados"/>
    <n v="10427.18"/>
    <n v="0"/>
    <s v="Y30"/>
    <n v="10427.18"/>
    <n v="1042718"/>
    <s v="29.03.2025 13:42:50"/>
    <m/>
    <m/>
    <b v="1"/>
    <b v="0"/>
    <b v="0"/>
    <b v="0"/>
    <b v="0"/>
    <m/>
    <n v="10427.18"/>
    <n v="0"/>
    <n v="0"/>
    <n v="0"/>
    <n v="0"/>
    <m/>
    <s v="ES00"/>
    <n v="1"/>
    <m/>
    <n v="0"/>
    <n v="0"/>
  </r>
  <r>
    <x v="8"/>
    <x v="14"/>
    <s v="ES/29"/>
    <x v="35"/>
    <x v="89"/>
    <x v="89"/>
    <n v="209274321"/>
    <n v="1"/>
    <n v="1631.36"/>
    <s v="EUR"/>
    <n v="81000"/>
    <s v="EUR"/>
    <s v="Bloqueados"/>
    <n v="43395.16"/>
    <n v="364.82"/>
    <s v="Y30"/>
    <n v="43624.73"/>
    <n v="53.9"/>
    <s v="10.01.2025 08:43:43"/>
    <m/>
    <s v="ZESCASTRO"/>
    <b v="1"/>
    <b v="0"/>
    <b v="0"/>
    <b v="0"/>
    <b v="0"/>
    <s v="Susana Castro Salcedo"/>
    <n v="11482.26"/>
    <n v="2962.07"/>
    <n v="2140.61"/>
    <n v="26810.22"/>
    <n v="0"/>
    <m/>
    <s v="ES02"/>
    <n v="1"/>
    <m/>
    <n v="229.57"/>
    <n v="0"/>
  </r>
  <r>
    <x v="8"/>
    <x v="14"/>
    <s v="ES/41"/>
    <x v="36"/>
    <x v="90"/>
    <x v="90"/>
    <n v="209090183"/>
    <s v="PC/224001195"/>
    <n v="9341.1299999999992"/>
    <s v="EUR"/>
    <n v="1137000"/>
    <s v="EUR"/>
    <s v="Bloqueados"/>
    <n v="442099.86"/>
    <n v="18162.82"/>
    <s v="Y30"/>
    <n v="450605.24"/>
    <n v="39.6"/>
    <s v="27.11.2024 08:29:06"/>
    <m/>
    <s v="ZESCASTRO"/>
    <b v="1"/>
    <b v="0"/>
    <b v="0"/>
    <b v="0"/>
    <b v="0"/>
    <s v="Susana Castro Salcedo"/>
    <n v="186884.45"/>
    <n v="122162.14"/>
    <n v="21740.38"/>
    <n v="111312.89"/>
    <n v="1"/>
    <m/>
    <s v="ES00"/>
    <n v="1"/>
    <m/>
    <n v="2379.58"/>
    <n v="0"/>
  </r>
  <r>
    <x v="8"/>
    <x v="14"/>
    <s v="ES/41"/>
    <x v="36"/>
    <x v="91"/>
    <x v="91"/>
    <n v="209182682"/>
    <s v="TEMPORADA PODA 24"/>
    <n v="18167.61"/>
    <s v="EUR"/>
    <n v="703000"/>
    <s v="EUR"/>
    <s v="Bloqueados"/>
    <n v="456895.63"/>
    <n v="29985.279999999999"/>
    <s v="Y30"/>
    <n v="462301.94"/>
    <n v="65.8"/>
    <s v="12.12.2024 16:03:43"/>
    <m/>
    <s v="ZESCASTRO"/>
    <b v="1"/>
    <b v="0"/>
    <b v="0"/>
    <b v="0"/>
    <b v="0"/>
    <s v="Susana Castro Salcedo"/>
    <n v="114075.26"/>
    <n v="52193.97"/>
    <n v="17471.8"/>
    <n v="273154.59999999998"/>
    <n v="0"/>
    <m/>
    <m/>
    <n v="1"/>
    <s v="++0024480560ES10/0001/ZESCASTRO"/>
    <n v="827.06"/>
    <n v="0"/>
  </r>
  <r>
    <x v="8"/>
    <x v="14"/>
    <s v="ES/41"/>
    <x v="36"/>
    <x v="92"/>
    <x v="92"/>
    <n v="209110099"/>
    <s v="29/11/24"/>
    <n v="609.09"/>
    <s v="EUR"/>
    <n v="153000"/>
    <s v="EUR"/>
    <s v="Bloqueados"/>
    <n v="72912.990000000005"/>
    <n v="1419.83"/>
    <s v="Y30"/>
    <n v="72700.259999999995"/>
    <n v="47.5"/>
    <s v="29.11.2024 18:47:09"/>
    <m/>
    <m/>
    <b v="1"/>
    <b v="0"/>
    <b v="0"/>
    <b v="0"/>
    <b v="0"/>
    <m/>
    <n v="41418.230000000003"/>
    <n v="15122.06"/>
    <n v="0"/>
    <n v="16372.7"/>
    <n v="0"/>
    <m/>
    <s v="ES00"/>
    <n v="1"/>
    <m/>
    <n v="925.77"/>
    <n v="0"/>
  </r>
  <r>
    <x v="8"/>
    <x v="14"/>
    <s v="ES/41"/>
    <x v="36"/>
    <x v="92"/>
    <x v="92"/>
    <n v="209439918"/>
    <d v="2025-11-02T00:00:00"/>
    <n v="296"/>
    <s v="EUR"/>
    <n v="153000"/>
    <s v="EUR"/>
    <s v="Bloqueados"/>
    <n v="72912.990000000005"/>
    <n v="1419.83"/>
    <s v="Y30"/>
    <n v="72700.259999999995"/>
    <n v="47.5"/>
    <s v="11.02.2025 19:00:21"/>
    <m/>
    <s v="ZESCASTRO"/>
    <b v="1"/>
    <b v="0"/>
    <b v="0"/>
    <b v="0"/>
    <b v="0"/>
    <s v="Susana Castro Salcedo"/>
    <n v="41418.230000000003"/>
    <n v="15122.06"/>
    <n v="0"/>
    <n v="16372.7"/>
    <n v="0"/>
    <m/>
    <s v="ES00"/>
    <n v="1"/>
    <m/>
    <n v="925.77"/>
    <n v="0"/>
  </r>
  <r>
    <x v="8"/>
    <x v="14"/>
    <s v="ES/41"/>
    <x v="36"/>
    <x v="92"/>
    <x v="92"/>
    <n v="209504940"/>
    <s v="24/02/25"/>
    <n v="994.55"/>
    <s v="EUR"/>
    <n v="153000"/>
    <s v="EUR"/>
    <s v="Bloqueados"/>
    <n v="72912.990000000005"/>
    <n v="1419.83"/>
    <s v="Y30"/>
    <n v="72700.259999999995"/>
    <n v="47.5"/>
    <s v="24.02.2025 18:22:13"/>
    <m/>
    <m/>
    <b v="1"/>
    <b v="0"/>
    <b v="0"/>
    <b v="0"/>
    <b v="0"/>
    <m/>
    <n v="41418.230000000003"/>
    <n v="15122.06"/>
    <n v="0"/>
    <n v="16372.7"/>
    <n v="0"/>
    <m/>
    <s v="ES00"/>
    <n v="1"/>
    <m/>
    <n v="925.77"/>
    <n v="0"/>
  </r>
  <r>
    <x v="8"/>
    <x v="14"/>
    <s v="ES/41"/>
    <x v="36"/>
    <x v="92"/>
    <x v="92"/>
    <n v="209527108"/>
    <s v="FORESTAL"/>
    <n v="15441.6"/>
    <s v="EUR"/>
    <n v="153000"/>
    <s v="EUR"/>
    <s v="Bloqueados"/>
    <n v="72912.990000000005"/>
    <n v="1419.83"/>
    <s v="Y30"/>
    <n v="72700.259999999995"/>
    <n v="47.5"/>
    <s v="27.02.2025 18:25:23"/>
    <m/>
    <s v="ZESCASTRO"/>
    <b v="1"/>
    <b v="0"/>
    <b v="0"/>
    <b v="0"/>
    <b v="0"/>
    <s v="Susana Castro Salcedo"/>
    <n v="41418.230000000003"/>
    <n v="15122.06"/>
    <n v="0"/>
    <n v="16372.7"/>
    <n v="0"/>
    <m/>
    <s v="ES00"/>
    <n v="1"/>
    <m/>
    <n v="925.77"/>
    <n v="0"/>
  </r>
  <r>
    <x v="5"/>
    <x v="15"/>
    <s v="ES/38"/>
    <x v="37"/>
    <x v="93"/>
    <x v="93"/>
    <n v="207381716"/>
    <s v="7082831 JUAN ESTUPIÑ"/>
    <n v="370.88"/>
    <s v="EUR"/>
    <n v="805000"/>
    <s v="EUR"/>
    <s v="Bloqueados"/>
    <n v="1025679.87"/>
    <n v="17963.599999999999"/>
    <s v="Y30"/>
    <n v="1035092.05"/>
    <n v="128.6"/>
    <s v="31.03.2025 23:09:2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7408115"/>
    <s v="CONSUMO Y MAQUINAS F"/>
    <n v="129.81"/>
    <s v="EUR"/>
    <n v="805000"/>
    <s v="EUR"/>
    <s v="Bloqueados"/>
    <n v="1025679.87"/>
    <n v="17963.599999999999"/>
    <s v="Y30"/>
    <n v="1035092.05"/>
    <n v="128.6"/>
    <s v="31.03.2025 23:10:01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7449325"/>
    <s v="FRANCISCO"/>
    <n v="443.97"/>
    <s v="EUR"/>
    <n v="805000"/>
    <s v="EUR"/>
    <s v="Bloqueados"/>
    <n v="1025679.87"/>
    <n v="17963.599999999999"/>
    <s v="Y30"/>
    <n v="1035092.05"/>
    <n v="128.6"/>
    <s v="31.03.2025 23:10:5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7566330"/>
    <s v="7083564 OROTAVA"/>
    <n v="185.44"/>
    <s v="EUR"/>
    <n v="805000"/>
    <s v="EUR"/>
    <s v="Bloqueados"/>
    <n v="1025679.87"/>
    <n v="17963.599999999999"/>
    <s v="Y30"/>
    <n v="1035092.05"/>
    <n v="128.6"/>
    <s v="31.03.2025 23:12:31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7650520"/>
    <s v="7083922 FRANCISCO"/>
    <n v="443.97"/>
    <s v="EUR"/>
    <n v="805000"/>
    <s v="EUR"/>
    <s v="Bloqueados"/>
    <n v="1025679.87"/>
    <n v="17963.599999999999"/>
    <s v="Y30"/>
    <n v="1035092.05"/>
    <n v="128.6"/>
    <s v="31.03.2025 23:13:3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7893560"/>
    <s v="7084630 TELDE"/>
    <n v="132.05000000000001"/>
    <s v="EUR"/>
    <n v="805000"/>
    <s v="EUR"/>
    <s v="Bloqueados"/>
    <n v="1025679.87"/>
    <n v="17963.599999999999"/>
    <s v="Y30"/>
    <n v="1035092.05"/>
    <n v="128.6"/>
    <s v="31.03.2025 23:16:4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7911625"/>
    <s v="7083716-7084578 TACO"/>
    <n v="158.46"/>
    <s v="EUR"/>
    <n v="805000"/>
    <s v="EUR"/>
    <s v="Bloqueados"/>
    <n v="1025679.87"/>
    <n v="17963.599999999999"/>
    <s v="Y30"/>
    <n v="1035092.05"/>
    <n v="128.6"/>
    <s v="31.03.2025 23:16:5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8115321"/>
    <s v="7085034 TODO ADEJE"/>
    <n v="134.87"/>
    <s v="EUR"/>
    <n v="805000"/>
    <s v="EUR"/>
    <s v="Bloqueados"/>
    <n v="1025679.87"/>
    <n v="17963.599999999999"/>
    <s v="Y30"/>
    <n v="1035092.05"/>
    <n v="128.6"/>
    <s v="31.03.2025 23:19:5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8222495"/>
    <s v="CIERRE 1º SEMESTRE 24"/>
    <n v="741.74"/>
    <s v="EUR"/>
    <n v="805000"/>
    <s v="EUR"/>
    <s v="Bloqueados"/>
    <n v="1025679.87"/>
    <n v="17963.599999999999"/>
    <s v="Y30"/>
    <n v="1035092.05"/>
    <n v="128.6"/>
    <s v="31.03.2025 23:21:56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5"/>
    <x v="15"/>
    <s v="ES/38"/>
    <x v="37"/>
    <x v="93"/>
    <x v="93"/>
    <n v="208783112"/>
    <s v="7086949 ADEJE FOMENT"/>
    <n v="110.14"/>
    <s v="EUR"/>
    <n v="805000"/>
    <s v="EUR"/>
    <s v="Bloqueados"/>
    <n v="1025679.87"/>
    <n v="17963.599999999999"/>
    <s v="Y30"/>
    <n v="1035092.05"/>
    <n v="128.6"/>
    <s v="31.03.2025 23:28:52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8807575"/>
    <s v="REPARTO"/>
    <n v="148.34"/>
    <s v="EUR"/>
    <n v="805000"/>
    <s v="EUR"/>
    <s v="Bloqueados"/>
    <n v="1025679.87"/>
    <n v="17963.599999999999"/>
    <s v="Y30"/>
    <n v="1035092.05"/>
    <n v="128.6"/>
    <s v="31.03.2025 23:29:1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123479"/>
    <s v="IMPLANTACION ADEJE"/>
    <n v="391.12"/>
    <s v="EUR"/>
    <n v="805000"/>
    <s v="EUR"/>
    <s v="Bloqueados"/>
    <n v="1025679.87"/>
    <n v="17963.599999999999"/>
    <s v="Y30"/>
    <n v="1035092.05"/>
    <n v="128.6"/>
    <s v="31.03.2025 23:36:44"/>
    <m/>
    <m/>
    <b v="1"/>
    <b v="0"/>
    <b v="0"/>
    <b v="0"/>
    <b v="0"/>
    <m/>
    <n v="121170.45"/>
    <n v="376234.58"/>
    <n v="212052.17"/>
    <n v="316222.67"/>
    <n v="2"/>
    <m/>
    <s v="ES02"/>
    <n v="31"/>
    <m/>
    <n v="5275.92"/>
    <n v="0"/>
  </r>
  <r>
    <x v="5"/>
    <x v="15"/>
    <s v="ES/38"/>
    <x v="37"/>
    <x v="93"/>
    <x v="93"/>
    <n v="209135709"/>
    <s v="7087991 FRANCISCO"/>
    <n v="132.06"/>
    <s v="EUR"/>
    <n v="805000"/>
    <s v="EUR"/>
    <s v="Bloqueados"/>
    <n v="1025679.87"/>
    <n v="17963.599999999999"/>
    <s v="Y30"/>
    <n v="1035092.05"/>
    <n v="128.6"/>
    <s v="31.03.2025 23:37:21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168393"/>
    <s v="7088053  MOISES"/>
    <n v="396.16"/>
    <s v="EUR"/>
    <n v="805000"/>
    <s v="EUR"/>
    <s v="Bloqueados"/>
    <n v="1025679.87"/>
    <n v="17963.599999999999"/>
    <s v="Y30"/>
    <n v="1035092.05"/>
    <n v="128.6"/>
    <s v="31.03.2025 23:38:32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188427"/>
    <s v="7087707-873 TACORONT"/>
    <n v="195.3"/>
    <s v="EUR"/>
    <n v="805000"/>
    <s v="EUR"/>
    <s v="Bloqueados"/>
    <n v="1025679.87"/>
    <n v="17963.599999999999"/>
    <s v="Y30"/>
    <n v="1035092.05"/>
    <n v="128.6"/>
    <s v="31.03.2025 23:40:1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223221"/>
    <s v="CIERRE 2º SEMESTRE 24"/>
    <n v="185.44"/>
    <s v="EUR"/>
    <n v="805000"/>
    <s v="EUR"/>
    <s v="Bloqueados"/>
    <n v="1025679.87"/>
    <n v="17963.599999999999"/>
    <s v="Y30"/>
    <n v="1035092.05"/>
    <n v="128.6"/>
    <s v="31.03.2025 23:42:57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5"/>
    <x v="15"/>
    <s v="ES/38"/>
    <x v="37"/>
    <x v="93"/>
    <x v="93"/>
    <n v="209285615"/>
    <s v="7088497 TALLER OROTA"/>
    <n v="101.15"/>
    <s v="EUR"/>
    <n v="805000"/>
    <s v="EUR"/>
    <s v="Bloqueados"/>
    <n v="1025679.87"/>
    <n v="17963.599999999999"/>
    <s v="Y30"/>
    <n v="1035092.05"/>
    <n v="128.6"/>
    <s v="31.03.2025 23:48:3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298037"/>
    <s v="NP ENERO 25"/>
    <n v="2926.8"/>
    <s v="EUR"/>
    <n v="805000"/>
    <s v="EUR"/>
    <s v="Bloqueados"/>
    <n v="1025679.87"/>
    <n v="17963.599999999999"/>
    <s v="Y30"/>
    <n v="1035092.05"/>
    <n v="128.6"/>
    <s v="31.03.2025 23:49:24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5"/>
    <x v="15"/>
    <s v="ES/38"/>
    <x v="37"/>
    <x v="93"/>
    <x v="93"/>
    <n v="209305397"/>
    <s v="7088576 MANOLO JR-FE"/>
    <n v="427.76"/>
    <s v="EUR"/>
    <n v="805000"/>
    <s v="EUR"/>
    <s v="Bloqueados"/>
    <n v="1025679.87"/>
    <n v="17963.599999999999"/>
    <s v="Y30"/>
    <n v="1035092.05"/>
    <n v="128.6"/>
    <s v="31.03.2025 23:49:58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535611"/>
    <s v="7088476204-318-348 T"/>
    <n v="413.82"/>
    <s v="EUR"/>
    <n v="805000"/>
    <s v="EUR"/>
    <s v="Bloqueados"/>
    <n v="1025679.87"/>
    <n v="17963.599999999999"/>
    <s v="Y30"/>
    <n v="1035092.05"/>
    <n v="128.6"/>
    <s v="01.04.2025 00:20:37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592310"/>
    <s v="7089539 GABRIEL"/>
    <n v="125.44"/>
    <s v="EUR"/>
    <n v="805000"/>
    <s v="EUR"/>
    <s v="Bloqueados"/>
    <n v="1025679.87"/>
    <n v="17963.599999999999"/>
    <s v="Y30"/>
    <n v="1035092.05"/>
    <n v="128.6"/>
    <s v="01.04.2025 00:33:2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602569"/>
    <s v="7089542-547 TACORONT"/>
    <n v="287.64"/>
    <s v="EUR"/>
    <n v="805000"/>
    <s v="EUR"/>
    <s v="Bloqueados"/>
    <n v="1025679.87"/>
    <n v="17963.599999999999"/>
    <s v="Y30"/>
    <n v="1035092.05"/>
    <n v="128.6"/>
    <s v="01.04.2025 00:37:34"/>
    <m/>
    <m/>
    <b v="1"/>
    <b v="0"/>
    <b v="0"/>
    <b v="0"/>
    <b v="0"/>
    <m/>
    <n v="121170.45"/>
    <n v="376234.58"/>
    <n v="212052.17"/>
    <n v="316222.67"/>
    <n v="2"/>
    <m/>
    <s v="ES02"/>
    <n v="31"/>
    <m/>
    <n v="5275.92"/>
    <n v="0"/>
  </r>
  <r>
    <x v="5"/>
    <x v="15"/>
    <s v="ES/38"/>
    <x v="37"/>
    <x v="93"/>
    <x v="93"/>
    <n v="209628052"/>
    <s v="OOOO-AYTO.TACORONTE"/>
    <n v="968.45"/>
    <s v="EUR"/>
    <n v="805000"/>
    <s v="EUR"/>
    <s v="Bloqueados"/>
    <n v="1025679.87"/>
    <n v="17963.599999999999"/>
    <s v="Y30"/>
    <n v="1035092.05"/>
    <n v="128.6"/>
    <s v="01.04.2025 00:45:10"/>
    <m/>
    <m/>
    <b v="1"/>
    <b v="0"/>
    <b v="0"/>
    <b v="0"/>
    <b v="0"/>
    <m/>
    <n v="121170.45"/>
    <n v="376234.58"/>
    <n v="212052.17"/>
    <n v="316222.67"/>
    <n v="2"/>
    <m/>
    <s v="ES01"/>
    <n v="31"/>
    <m/>
    <n v="5275.92"/>
    <n v="0"/>
  </r>
  <r>
    <x v="5"/>
    <x v="15"/>
    <s v="ES/38"/>
    <x v="37"/>
    <x v="93"/>
    <x v="93"/>
    <n v="209628361"/>
    <s v="7089628 FRAN"/>
    <n v="132.59"/>
    <s v="EUR"/>
    <n v="805000"/>
    <s v="EUR"/>
    <s v="Bloqueados"/>
    <n v="1025679.87"/>
    <n v="17963.599999999999"/>
    <s v="Y30"/>
    <n v="1035092.05"/>
    <n v="128.6"/>
    <s v="01.04.2025 00:45:2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6197116"/>
    <s v="ACCIÓN BATERÍA 23"/>
    <n v="914.02"/>
    <s v="EUR"/>
    <n v="805000"/>
    <s v="EUR"/>
    <s v="Bloqueados"/>
    <n v="1025679.87"/>
    <n v="17963.599999999999"/>
    <s v="Y30"/>
    <n v="1035092.05"/>
    <n v="128.6"/>
    <s v="01.04.2025 01:25:41"/>
    <m/>
    <m/>
    <b v="1"/>
    <b v="0"/>
    <b v="0"/>
    <b v="0"/>
    <b v="0"/>
    <m/>
    <n v="121170.45"/>
    <n v="376234.58"/>
    <n v="212052.17"/>
    <n v="316222.67"/>
    <n v="2"/>
    <m/>
    <m/>
    <n v="31"/>
    <m/>
    <n v="5275.92"/>
    <n v="0"/>
  </r>
  <r>
    <x v="5"/>
    <x v="15"/>
    <s v="ES/38"/>
    <x v="37"/>
    <x v="93"/>
    <x v="93"/>
    <n v="209708757"/>
    <s v="7089811 FRAN"/>
    <n v="585.23"/>
    <s v="EUR"/>
    <n v="805000"/>
    <s v="EUR"/>
    <s v="Bloqueados"/>
    <n v="1025679.87"/>
    <n v="17963.599999999999"/>
    <s v="Y30"/>
    <n v="1035092.05"/>
    <n v="128.6"/>
    <s v="01.04.2025 10:53:20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791"/>
    <s v="7089814 TALLER TELDE"/>
    <n v="475.64"/>
    <s v="EUR"/>
    <n v="805000"/>
    <s v="EUR"/>
    <s v="Bloqueados"/>
    <n v="1025679.87"/>
    <n v="17963.599999999999"/>
    <s v="Y30"/>
    <n v="1035092.05"/>
    <n v="128.6"/>
    <s v="01.04.2025 10:55:4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804"/>
    <s v="7089807-801-TACORONT"/>
    <n v="293.83999999999997"/>
    <s v="EUR"/>
    <n v="805000"/>
    <s v="EUR"/>
    <s v="Bloqueados"/>
    <n v="1025679.87"/>
    <n v="17963.599999999999"/>
    <s v="Y30"/>
    <n v="1035092.05"/>
    <n v="128.6"/>
    <s v="01.04.2025 10:56:4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811"/>
    <s v="LA CUESTA-WURTH"/>
    <n v="143.13999999999999"/>
    <s v="EUR"/>
    <n v="805000"/>
    <s v="EUR"/>
    <s v="Bloqueados"/>
    <n v="1025679.87"/>
    <n v="17963.599999999999"/>
    <s v="Y30"/>
    <n v="1035092.05"/>
    <n v="128.6"/>
    <s v="01.04.2025 10:57:1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827"/>
    <s v="7089693 OROTAVA"/>
    <n v="151.47"/>
    <s v="EUR"/>
    <n v="805000"/>
    <s v="EUR"/>
    <s v="Bloqueados"/>
    <n v="1025679.87"/>
    <n v="17963.599999999999"/>
    <s v="Y30"/>
    <n v="1035092.05"/>
    <n v="128.6"/>
    <s v="01.04.2025 10:58:23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830"/>
    <s v="7089691 LA CUESTA TR"/>
    <n v="214.41"/>
    <s v="EUR"/>
    <n v="805000"/>
    <s v="EUR"/>
    <s v="Bloqueados"/>
    <n v="1025679.87"/>
    <n v="17963.599999999999"/>
    <s v="Y30"/>
    <n v="1035092.05"/>
    <n v="128.6"/>
    <s v="01.04.2025 10:59:2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835"/>
    <s v="7089771 TELDE"/>
    <n v="145.97999999999999"/>
    <s v="EUR"/>
    <n v="805000"/>
    <s v="EUR"/>
    <s v="Bloqueados"/>
    <n v="1025679.87"/>
    <n v="17963.599999999999"/>
    <s v="Y30"/>
    <n v="1035092.05"/>
    <n v="128.6"/>
    <s v="01.04.2025 11:00:10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8918"/>
    <s v="7089463 TACORONTE"/>
    <n v="3092.09"/>
    <s v="EUR"/>
    <n v="805000"/>
    <s v="EUR"/>
    <s v="Bloqueados"/>
    <n v="1025679.87"/>
    <n v="17963.599999999999"/>
    <s v="Y30"/>
    <n v="1035092.05"/>
    <n v="128.6"/>
    <s v="01.04.2025 11:05:44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9122"/>
    <s v="7089622 ESTUPIÑAN"/>
    <n v="2775.84"/>
    <s v="EUR"/>
    <n v="805000"/>
    <s v="EUR"/>
    <s v="Bloqueados"/>
    <n v="1025679.87"/>
    <n v="17963.599999999999"/>
    <s v="Y30"/>
    <n v="1035092.05"/>
    <n v="128.6"/>
    <s v="01.04.2025 11:15:36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709184"/>
    <s v="7089702 GESPLAN TENE"/>
    <n v="398.26"/>
    <s v="EUR"/>
    <n v="805000"/>
    <s v="EUR"/>
    <s v="Bloqueados"/>
    <n v="1025679.87"/>
    <n v="17963.599999999999"/>
    <s v="Y30"/>
    <n v="1035092.05"/>
    <n v="128.6"/>
    <s v="01.04.2025 11:18:12"/>
    <m/>
    <m/>
    <b v="1"/>
    <b v="0"/>
    <b v="0"/>
    <b v="0"/>
    <b v="0"/>
    <m/>
    <n v="121170.45"/>
    <n v="376234.58"/>
    <n v="212052.17"/>
    <n v="316222.67"/>
    <n v="2"/>
    <m/>
    <s v="ES02"/>
    <n v="31"/>
    <m/>
    <n v="5275.92"/>
    <n v="0"/>
  </r>
  <r>
    <x v="5"/>
    <x v="15"/>
    <s v="ES/38"/>
    <x v="37"/>
    <x v="93"/>
    <x v="93"/>
    <n v="209709397"/>
    <s v="7089741 TELDE-JACINT"/>
    <n v="323.07"/>
    <s v="EUR"/>
    <n v="805000"/>
    <s v="EUR"/>
    <s v="Bloqueados"/>
    <n v="1025679.87"/>
    <n v="17963.599999999999"/>
    <s v="Y30"/>
    <n v="1035092.05"/>
    <n v="128.6"/>
    <s v="01.04.2025 11:38:05"/>
    <m/>
    <m/>
    <b v="1"/>
    <b v="0"/>
    <b v="0"/>
    <b v="0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123165"/>
    <s v="7087839 TELDE"/>
    <n v="5886.56"/>
    <s v="EUR"/>
    <n v="805000"/>
    <s v="EUR"/>
    <s v="Bloqueados"/>
    <n v="1025679.87"/>
    <n v="17963.599999999999"/>
    <s v="Y30"/>
    <n v="1035092.05"/>
    <n v="128.6"/>
    <s v="02.12.2024 22:01:19"/>
    <m/>
    <m/>
    <b v="0"/>
    <b v="0"/>
    <b v="0"/>
    <b v="1"/>
    <b v="0"/>
    <m/>
    <n v="121170.45"/>
    <n v="376234.58"/>
    <n v="212052.17"/>
    <n v="316222.67"/>
    <n v="2"/>
    <m/>
    <s v="ES00"/>
    <n v="31"/>
    <m/>
    <n v="5275.92"/>
    <n v="0"/>
  </r>
  <r>
    <x v="5"/>
    <x v="15"/>
    <s v="ES/38"/>
    <x v="37"/>
    <x v="93"/>
    <x v="93"/>
    <n v="209215321"/>
    <s v="7088190  ESTUPIÑA N"/>
    <n v="4719.1400000000003"/>
    <s v="EUR"/>
    <n v="805000"/>
    <s v="EUR"/>
    <s v="Bloqueados"/>
    <n v="1025679.87"/>
    <n v="17963.599999999999"/>
    <s v="Y30"/>
    <n v="1035092.05"/>
    <n v="128.6"/>
    <s v="08.01.2025 01:49:00"/>
    <m/>
    <s v="ZESRPA1"/>
    <b v="0"/>
    <b v="0"/>
    <b v="0"/>
    <b v="1"/>
    <b v="0"/>
    <s v="Robotic Process Automation rpa1"/>
    <n v="121170.45"/>
    <n v="376234.58"/>
    <n v="212052.17"/>
    <n v="316222.67"/>
    <n v="2"/>
    <m/>
    <s v="ES00"/>
    <n v="31"/>
    <m/>
    <n v="5275.9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57" firstHeaderRow="1" firstDataRow="1" firstDataCol="2"/>
  <pivotFields count="38">
    <pivotField axis="axisRow" showAll="0">
      <items count="10">
        <item x="0"/>
        <item x="1"/>
        <item x="2"/>
        <item x="3"/>
        <item x="5"/>
        <item x="6"/>
        <item x="7"/>
        <item x="8"/>
        <item x="4"/>
        <item t="default"/>
      </items>
    </pivotField>
    <pivotField axis="axisRow" showAll="0">
      <items count="17">
        <item sd="0" x="0"/>
        <item x="1"/>
        <item x="2"/>
        <item x="3"/>
        <item x="5"/>
        <item x="6"/>
        <item x="7"/>
        <item x="9"/>
        <item x="10"/>
        <item x="11"/>
        <item x="12"/>
        <item x="13"/>
        <item x="14"/>
        <item x="15"/>
        <item x="8"/>
        <item x="4"/>
        <item t="default" sd="0"/>
      </items>
    </pivotField>
    <pivotField showAll="0"/>
    <pivotField axis="axisRow" showAll="0">
      <items count="41">
        <item sd="0" m="1" x="38"/>
        <item x="1"/>
        <item x="2"/>
        <item x="3"/>
        <item x="4"/>
        <item x="5"/>
        <item x="6"/>
        <item x="8"/>
        <item x="9"/>
        <item x="10"/>
        <item x="12"/>
        <item x="18"/>
        <item x="19"/>
        <item x="20"/>
        <item x="21"/>
        <item x="22"/>
        <item x="23"/>
        <item x="24"/>
        <item x="25"/>
        <item m="1" x="3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6"/>
        <item x="0"/>
        <item x="7"/>
        <item x="11"/>
        <item x="13"/>
        <item x="14"/>
        <item x="15"/>
        <item x="17"/>
        <item t="default" sd="0"/>
      </items>
    </pivotField>
    <pivotField axis="axisRow" outline="0" showAll="0" defaultSubtotal="0">
      <items count="103">
        <item x="3"/>
        <item m="1" x="94"/>
        <item x="4"/>
        <item m="1" x="95"/>
        <item x="7"/>
        <item x="9"/>
        <item m="1" x="96"/>
        <item x="10"/>
        <item x="11"/>
        <item x="12"/>
        <item x="14"/>
        <item x="17"/>
        <item x="19"/>
        <item x="20"/>
        <item x="21"/>
        <item x="24"/>
        <item x="30"/>
        <item m="1" x="97"/>
        <item x="34"/>
        <item x="35"/>
        <item x="37"/>
        <item m="1" x="98"/>
        <item x="39"/>
        <item x="40"/>
        <item x="41"/>
        <item x="42"/>
        <item x="45"/>
        <item x="47"/>
        <item m="1" x="99"/>
        <item x="48"/>
        <item x="50"/>
        <item x="51"/>
        <item x="52"/>
        <item x="53"/>
        <item x="54"/>
        <item x="55"/>
        <item x="57"/>
        <item x="58"/>
        <item x="59"/>
        <item x="60"/>
        <item x="61"/>
        <item x="63"/>
        <item x="64"/>
        <item x="65"/>
        <item x="67"/>
        <item x="68"/>
        <item x="69"/>
        <item x="70"/>
        <item x="72"/>
        <item m="1" x="100"/>
        <item x="73"/>
        <item x="74"/>
        <item x="75"/>
        <item x="76"/>
        <item x="77"/>
        <item m="1" x="101"/>
        <item x="78"/>
        <item x="81"/>
        <item x="82"/>
        <item x="83"/>
        <item x="87"/>
        <item m="1" x="102"/>
        <item x="89"/>
        <item x="90"/>
        <item x="91"/>
        <item x="92"/>
        <item x="93"/>
        <item x="0"/>
        <item x="1"/>
        <item x="2"/>
        <item x="5"/>
        <item x="6"/>
        <item x="8"/>
        <item x="13"/>
        <item x="15"/>
        <item x="16"/>
        <item x="18"/>
        <item x="22"/>
        <item x="23"/>
        <item x="25"/>
        <item x="26"/>
        <item x="27"/>
        <item x="28"/>
        <item x="29"/>
        <item x="31"/>
        <item x="32"/>
        <item x="33"/>
        <item x="36"/>
        <item x="38"/>
        <item x="43"/>
        <item x="44"/>
        <item x="46"/>
        <item x="49"/>
        <item x="56"/>
        <item x="62"/>
        <item x="66"/>
        <item x="71"/>
        <item x="79"/>
        <item x="80"/>
        <item x="84"/>
        <item x="85"/>
        <item x="86"/>
        <item x="88"/>
      </items>
    </pivotField>
    <pivotField axis="axisRow" showAll="0">
      <items count="106">
        <item m="1" x="95"/>
        <item x="3"/>
        <item m="1" x="94"/>
        <item x="4"/>
        <item x="7"/>
        <item x="9"/>
        <item m="1" x="96"/>
        <item x="10"/>
        <item x="11"/>
        <item x="12"/>
        <item x="14"/>
        <item x="17"/>
        <item x="19"/>
        <item x="20"/>
        <item x="21"/>
        <item x="24"/>
        <item x="30"/>
        <item m="1" x="97"/>
        <item x="34"/>
        <item x="35"/>
        <item x="37"/>
        <item m="1" x="98"/>
        <item x="39"/>
        <item x="40"/>
        <item x="41"/>
        <item x="42"/>
        <item x="45"/>
        <item x="47"/>
        <item m="1" x="99"/>
        <item x="48"/>
        <item x="50"/>
        <item x="51"/>
        <item x="52"/>
        <item x="53"/>
        <item x="54"/>
        <item x="55"/>
        <item x="57"/>
        <item x="58"/>
        <item x="59"/>
        <item x="60"/>
        <item x="61"/>
        <item x="63"/>
        <item x="64"/>
        <item x="65"/>
        <item x="67"/>
        <item x="68"/>
        <item x="69"/>
        <item x="70"/>
        <item x="72"/>
        <item m="1" x="100"/>
        <item x="73"/>
        <item x="74"/>
        <item x="75"/>
        <item x="76"/>
        <item x="77"/>
        <item m="1" x="101"/>
        <item x="78"/>
        <item x="81"/>
        <item x="82"/>
        <item x="83"/>
        <item x="87"/>
        <item m="1" x="102"/>
        <item x="89"/>
        <item x="90"/>
        <item x="91"/>
        <item m="1" x="103"/>
        <item x="93"/>
        <item m="1" x="104"/>
        <item x="0"/>
        <item x="1"/>
        <item x="2"/>
        <item x="5"/>
        <item x="6"/>
        <item x="8"/>
        <item x="13"/>
        <item x="15"/>
        <item x="16"/>
        <item x="18"/>
        <item x="22"/>
        <item x="23"/>
        <item x="25"/>
        <item x="26"/>
        <item x="27"/>
        <item x="28"/>
        <item x="29"/>
        <item x="31"/>
        <item x="32"/>
        <item x="33"/>
        <item x="36"/>
        <item x="38"/>
        <item x="43"/>
        <item x="44"/>
        <item x="46"/>
        <item x="49"/>
        <item x="56"/>
        <item x="62"/>
        <item x="66"/>
        <item x="71"/>
        <item x="79"/>
        <item x="80"/>
        <item x="84"/>
        <item x="85"/>
        <item x="86"/>
        <item x="88"/>
        <item x="92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54">
    <i>
      <x/>
    </i>
    <i r="1">
      <x/>
    </i>
    <i r="1">
      <x v="1"/>
    </i>
    <i r="2">
      <x v="3"/>
    </i>
    <i r="3">
      <x v="4"/>
      <x v="4"/>
    </i>
    <i r="3">
      <x v="5"/>
      <x v="5"/>
    </i>
    <i r="3">
      <x v="72"/>
      <x v="73"/>
    </i>
    <i r="1">
      <x v="6"/>
    </i>
    <i r="2">
      <x v="37"/>
    </i>
    <i r="3">
      <x v="80"/>
      <x v="81"/>
    </i>
    <i>
      <x v="1"/>
    </i>
    <i r="1">
      <x v="2"/>
    </i>
    <i r="2">
      <x v="4"/>
    </i>
    <i r="3">
      <x v="7"/>
      <x v="7"/>
    </i>
    <i r="2">
      <x v="5"/>
    </i>
    <i r="3">
      <x v="8"/>
      <x v="8"/>
    </i>
    <i r="1">
      <x v="3"/>
    </i>
    <i r="2">
      <x v="6"/>
    </i>
    <i r="3">
      <x v="9"/>
      <x v="9"/>
    </i>
    <i r="1">
      <x v="6"/>
    </i>
    <i r="2">
      <x v="11"/>
    </i>
    <i r="3">
      <x v="16"/>
      <x v="16"/>
    </i>
    <i r="2">
      <x v="36"/>
    </i>
    <i r="3">
      <x v="79"/>
      <x v="80"/>
    </i>
    <i r="2">
      <x v="39"/>
    </i>
    <i r="3">
      <x v="83"/>
      <x v="84"/>
    </i>
    <i r="1">
      <x v="15"/>
    </i>
    <i r="2">
      <x v="34"/>
    </i>
    <i r="3">
      <x v="73"/>
      <x v="74"/>
    </i>
    <i>
      <x v="2"/>
    </i>
    <i r="1">
      <x v="4"/>
    </i>
    <i r="2">
      <x v="7"/>
    </i>
    <i r="3">
      <x v="10"/>
      <x v="10"/>
    </i>
    <i r="1">
      <x v="5"/>
    </i>
    <i r="2">
      <x v="8"/>
    </i>
    <i r="3">
      <x v="11"/>
      <x v="11"/>
    </i>
    <i r="3">
      <x v="74"/>
      <x v="75"/>
    </i>
    <i r="3">
      <x v="75"/>
      <x v="76"/>
    </i>
    <i r="3">
      <x v="76"/>
      <x v="77"/>
    </i>
    <i r="2">
      <x v="9"/>
    </i>
    <i r="3">
      <x v="12"/>
      <x v="12"/>
    </i>
    <i r="3">
      <x v="13"/>
      <x v="13"/>
    </i>
    <i r="3">
      <x v="14"/>
      <x v="14"/>
    </i>
    <i r="3">
      <x v="77"/>
      <x v="78"/>
    </i>
    <i r="2">
      <x v="35"/>
    </i>
    <i r="3">
      <x v="78"/>
      <x v="79"/>
    </i>
    <i>
      <x v="3"/>
    </i>
    <i r="1">
      <x v="6"/>
    </i>
    <i r="2">
      <x v="10"/>
    </i>
    <i r="3">
      <x v="15"/>
      <x v="15"/>
    </i>
    <i r="2">
      <x v="38"/>
    </i>
    <i r="3">
      <x v="81"/>
      <x v="82"/>
    </i>
    <i r="1">
      <x v="8"/>
    </i>
    <i r="2">
      <x v="14"/>
    </i>
    <i r="3">
      <x v="22"/>
      <x v="22"/>
    </i>
    <i r="3">
      <x v="23"/>
      <x v="23"/>
    </i>
    <i r="3">
      <x v="88"/>
      <x v="89"/>
    </i>
    <i r="2">
      <x v="17"/>
    </i>
    <i r="3">
      <x v="26"/>
      <x v="26"/>
    </i>
    <i r="3">
      <x v="89"/>
      <x v="90"/>
    </i>
    <i r="3">
      <x v="90"/>
      <x v="91"/>
    </i>
    <i r="1">
      <x v="11"/>
    </i>
    <i r="2">
      <x v="22"/>
    </i>
    <i r="3">
      <x v="35"/>
      <x v="35"/>
    </i>
    <i r="3">
      <x v="36"/>
      <x v="36"/>
    </i>
    <i r="3">
      <x v="93"/>
      <x v="94"/>
    </i>
    <i r="1">
      <x v="12"/>
    </i>
    <i r="2">
      <x v="25"/>
    </i>
    <i r="3">
      <x v="41"/>
      <x v="41"/>
    </i>
    <i r="3">
      <x v="42"/>
      <x v="42"/>
    </i>
    <i r="3">
      <x v="43"/>
      <x v="43"/>
    </i>
    <i r="3">
      <x v="94"/>
      <x v="95"/>
    </i>
    <i>
      <x v="4"/>
    </i>
    <i r="1">
      <x v="7"/>
    </i>
    <i r="2">
      <x v="12"/>
    </i>
    <i r="3">
      <x v="18"/>
      <x v="18"/>
    </i>
    <i r="3">
      <x v="19"/>
      <x v="19"/>
    </i>
    <i r="3">
      <x v="84"/>
      <x v="85"/>
    </i>
    <i r="3">
      <x v="85"/>
      <x v="86"/>
    </i>
    <i r="3">
      <x v="86"/>
      <x v="87"/>
    </i>
    <i r="3">
      <x v="87"/>
      <x v="88"/>
    </i>
    <i r="1">
      <x v="8"/>
    </i>
    <i r="2">
      <x v="16"/>
    </i>
    <i r="3">
      <x v="25"/>
      <x v="25"/>
    </i>
    <i r="1">
      <x v="13"/>
    </i>
    <i r="2">
      <x v="31"/>
    </i>
    <i r="3">
      <x v="66"/>
      <x v="66"/>
    </i>
    <i>
      <x v="5"/>
    </i>
    <i r="1">
      <x v="8"/>
    </i>
    <i r="2">
      <x v="13"/>
    </i>
    <i r="3">
      <x v="20"/>
      <x v="20"/>
    </i>
    <i r="2">
      <x v="15"/>
    </i>
    <i r="3">
      <x v="24"/>
      <x v="24"/>
    </i>
    <i r="1">
      <x v="9"/>
    </i>
    <i r="2">
      <x v="18"/>
    </i>
    <i r="3">
      <x v="27"/>
      <x v="27"/>
    </i>
    <i r="3">
      <x v="91"/>
      <x v="92"/>
    </i>
    <i r="2">
      <x v="20"/>
    </i>
    <i r="3">
      <x v="29"/>
      <x v="29"/>
    </i>
    <i r="3">
      <x v="30"/>
      <x v="30"/>
    </i>
    <i r="3">
      <x v="92"/>
      <x v="93"/>
    </i>
    <i>
      <x v="6"/>
    </i>
    <i r="1">
      <x v="10"/>
    </i>
    <i r="2">
      <x v="21"/>
    </i>
    <i r="3">
      <x v="31"/>
      <x v="31"/>
    </i>
    <i r="3">
      <x v="32"/>
      <x v="32"/>
    </i>
    <i r="3">
      <x v="33"/>
      <x v="33"/>
    </i>
    <i r="3">
      <x v="34"/>
      <x v="34"/>
    </i>
    <i r="1">
      <x v="12"/>
    </i>
    <i r="2">
      <x v="23"/>
    </i>
    <i r="3">
      <x v="37"/>
      <x v="37"/>
    </i>
    <i r="3">
      <x v="38"/>
      <x v="38"/>
    </i>
    <i r="2">
      <x v="26"/>
    </i>
    <i r="3">
      <x v="44"/>
      <x v="44"/>
    </i>
    <i r="3">
      <x v="45"/>
      <x v="45"/>
    </i>
    <i r="3">
      <x v="46"/>
      <x v="46"/>
    </i>
    <i r="3">
      <x v="47"/>
      <x v="47"/>
    </i>
    <i r="3">
      <x v="95"/>
      <x v="96"/>
    </i>
    <i r="2">
      <x v="28"/>
    </i>
    <i r="3">
      <x v="50"/>
      <x v="50"/>
    </i>
    <i r="3">
      <x v="51"/>
      <x v="51"/>
    </i>
    <i r="3">
      <x v="52"/>
      <x v="52"/>
    </i>
    <i r="3">
      <x v="53"/>
      <x v="53"/>
    </i>
    <i r="3">
      <x v="54"/>
      <x v="54"/>
    </i>
    <i r="3">
      <x v="56"/>
      <x v="56"/>
    </i>
    <i r="3">
      <x v="57"/>
      <x v="57"/>
    </i>
    <i r="3">
      <x v="58"/>
      <x v="58"/>
    </i>
    <i r="3">
      <x v="59"/>
      <x v="59"/>
    </i>
    <i r="3">
      <x v="97"/>
      <x v="98"/>
    </i>
    <i r="3">
      <x v="98"/>
      <x v="99"/>
    </i>
    <i>
      <x v="7"/>
    </i>
    <i r="1">
      <x v="12"/>
    </i>
    <i r="2">
      <x v="24"/>
    </i>
    <i r="3">
      <x v="39"/>
      <x v="39"/>
    </i>
    <i r="3">
      <x v="40"/>
      <x v="40"/>
    </i>
    <i r="2">
      <x v="27"/>
    </i>
    <i r="3">
      <x v="48"/>
      <x v="48"/>
    </i>
    <i r="3">
      <x v="96"/>
      <x v="97"/>
    </i>
    <i r="2">
      <x v="29"/>
    </i>
    <i r="3">
      <x v="60"/>
      <x v="60"/>
    </i>
    <i r="3">
      <x v="62"/>
      <x v="62"/>
    </i>
    <i r="3">
      <x v="99"/>
      <x v="100"/>
    </i>
    <i r="3">
      <x v="100"/>
      <x v="101"/>
    </i>
    <i r="3">
      <x v="101"/>
      <x v="102"/>
    </i>
    <i r="3">
      <x v="102"/>
      <x v="103"/>
    </i>
    <i r="2">
      <x v="30"/>
    </i>
    <i r="3">
      <x v="63"/>
      <x v="63"/>
    </i>
    <i r="3">
      <x v="64"/>
      <x v="64"/>
    </i>
    <i r="3">
      <x v="65"/>
      <x v="104"/>
    </i>
    <i>
      <x v="8"/>
    </i>
    <i r="1">
      <x v="14"/>
    </i>
    <i r="2">
      <x v="32"/>
    </i>
    <i r="3">
      <x v="82"/>
      <x v="83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46" totalsRowShown="0" headerRowDxfId="37" dataDxfId="35" headerRowBorderDxfId="36" tableBorderDxfId="34">
  <autoFilter ref="A1:AL246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57"/>
  <sheetViews>
    <sheetView tabSelected="1" topLeftCell="A76" workbookViewId="0">
      <selection activeCell="B6" sqref="B6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3</v>
      </c>
      <c r="C4" s="12">
        <v>90319.38</v>
      </c>
    </row>
    <row r="5" spans="1:3" x14ac:dyDescent="0.2">
      <c r="A5" s="6" t="s">
        <v>4</v>
      </c>
      <c r="C5" s="12">
        <v>64284.81</v>
      </c>
    </row>
    <row r="6" spans="1:3" x14ac:dyDescent="0.2">
      <c r="A6" s="6" t="s">
        <v>105</v>
      </c>
      <c r="C6" s="12">
        <v>8124.51</v>
      </c>
    </row>
    <row r="7" spans="1:3" x14ac:dyDescent="0.2">
      <c r="A7" s="8" t="s">
        <v>106</v>
      </c>
      <c r="C7" s="12">
        <v>8124.51</v>
      </c>
    </row>
    <row r="8" spans="1:3" x14ac:dyDescent="0.2">
      <c r="A8" s="9">
        <v>24050540</v>
      </c>
      <c r="B8" s="5" t="s">
        <v>50</v>
      </c>
      <c r="C8" s="12">
        <v>1492.83</v>
      </c>
    </row>
    <row r="9" spans="1:3" x14ac:dyDescent="0.2">
      <c r="A9" s="9">
        <v>24050950</v>
      </c>
      <c r="B9" s="5" t="s">
        <v>51</v>
      </c>
      <c r="C9" s="12">
        <v>2279.35</v>
      </c>
    </row>
    <row r="10" spans="1:3" x14ac:dyDescent="0.2">
      <c r="A10" s="9">
        <v>24050900</v>
      </c>
      <c r="B10" s="5" t="s">
        <v>186</v>
      </c>
      <c r="C10" s="12">
        <v>4352.33</v>
      </c>
    </row>
    <row r="11" spans="1:3" x14ac:dyDescent="0.2">
      <c r="A11" s="6" t="s">
        <v>113</v>
      </c>
      <c r="C11" s="12">
        <v>17910.060000000001</v>
      </c>
    </row>
    <row r="12" spans="1:3" x14ac:dyDescent="0.2">
      <c r="A12" s="8" t="s">
        <v>582</v>
      </c>
      <c r="C12" s="12">
        <v>17910.060000000001</v>
      </c>
    </row>
    <row r="13" spans="1:3" x14ac:dyDescent="0.2">
      <c r="A13" s="9">
        <v>24220590</v>
      </c>
      <c r="B13" s="5" t="s">
        <v>258</v>
      </c>
      <c r="C13" s="12">
        <v>17910.060000000001</v>
      </c>
    </row>
    <row r="14" spans="1:3" x14ac:dyDescent="0.2">
      <c r="A14" s="5" t="s">
        <v>107</v>
      </c>
      <c r="C14" s="12">
        <v>79045.119999999995</v>
      </c>
    </row>
    <row r="15" spans="1:3" x14ac:dyDescent="0.2">
      <c r="A15" s="6" t="s">
        <v>108</v>
      </c>
      <c r="C15" s="12">
        <v>1662.0700000000002</v>
      </c>
    </row>
    <row r="16" spans="1:3" x14ac:dyDescent="0.2">
      <c r="A16" s="8" t="s">
        <v>109</v>
      </c>
      <c r="C16" s="12">
        <v>620.85</v>
      </c>
    </row>
    <row r="17" spans="1:3" x14ac:dyDescent="0.2">
      <c r="A17" s="9">
        <v>24080530</v>
      </c>
      <c r="B17" s="5" t="s">
        <v>52</v>
      </c>
      <c r="C17" s="12">
        <v>620.85</v>
      </c>
    </row>
    <row r="18" spans="1:3" x14ac:dyDescent="0.2">
      <c r="A18" s="8" t="s">
        <v>110</v>
      </c>
      <c r="C18" s="12">
        <v>1041.22</v>
      </c>
    </row>
    <row r="19" spans="1:3" x14ac:dyDescent="0.2">
      <c r="A19" s="9">
        <v>24090590</v>
      </c>
      <c r="B19" s="5" t="s">
        <v>53</v>
      </c>
      <c r="C19" s="12">
        <v>1041.22</v>
      </c>
    </row>
    <row r="20" spans="1:3" x14ac:dyDescent="0.2">
      <c r="A20" s="6" t="s">
        <v>111</v>
      </c>
      <c r="C20" s="12">
        <v>57905</v>
      </c>
    </row>
    <row r="21" spans="1:3" x14ac:dyDescent="0.2">
      <c r="A21" s="8" t="s">
        <v>112</v>
      </c>
      <c r="C21" s="12">
        <v>57905</v>
      </c>
    </row>
    <row r="22" spans="1:3" x14ac:dyDescent="0.2">
      <c r="A22" s="9">
        <v>24100070</v>
      </c>
      <c r="B22" s="5" t="s">
        <v>54</v>
      </c>
      <c r="C22" s="12">
        <v>57905</v>
      </c>
    </row>
    <row r="23" spans="1:3" x14ac:dyDescent="0.2">
      <c r="A23" s="6" t="s">
        <v>113</v>
      </c>
      <c r="C23" s="12">
        <v>17757.02</v>
      </c>
    </row>
    <row r="24" spans="1:3" x14ac:dyDescent="0.2">
      <c r="A24" s="8" t="s">
        <v>114</v>
      </c>
      <c r="C24" s="12">
        <v>159.12</v>
      </c>
    </row>
    <row r="25" spans="1:3" x14ac:dyDescent="0.2">
      <c r="A25" s="9">
        <v>24270370</v>
      </c>
      <c r="B25" s="5" t="s">
        <v>61</v>
      </c>
      <c r="C25" s="12">
        <v>159.12</v>
      </c>
    </row>
    <row r="26" spans="1:3" x14ac:dyDescent="0.2">
      <c r="A26" s="8" t="s">
        <v>583</v>
      </c>
      <c r="C26" s="12">
        <v>2674.15</v>
      </c>
    </row>
    <row r="27" spans="1:3" x14ac:dyDescent="0.2">
      <c r="A27" s="9">
        <v>24210400</v>
      </c>
      <c r="B27" s="5" t="s">
        <v>255</v>
      </c>
      <c r="C27" s="12">
        <v>2674.15</v>
      </c>
    </row>
    <row r="28" spans="1:3" x14ac:dyDescent="0.2">
      <c r="A28" s="8" t="s">
        <v>584</v>
      </c>
      <c r="C28" s="12">
        <v>14923.75</v>
      </c>
    </row>
    <row r="29" spans="1:3" x14ac:dyDescent="0.2">
      <c r="A29" s="9">
        <v>24260230</v>
      </c>
      <c r="B29" s="5" t="s">
        <v>266</v>
      </c>
      <c r="C29" s="12">
        <v>14923.75</v>
      </c>
    </row>
    <row r="30" spans="1:3" x14ac:dyDescent="0.2">
      <c r="A30" s="6" t="s">
        <v>585</v>
      </c>
      <c r="C30" s="12">
        <v>1721.03</v>
      </c>
    </row>
    <row r="31" spans="1:3" x14ac:dyDescent="0.2">
      <c r="A31" s="8" t="s">
        <v>586</v>
      </c>
      <c r="C31" s="12">
        <v>1721.03</v>
      </c>
    </row>
    <row r="32" spans="1:3" x14ac:dyDescent="0.2">
      <c r="A32" s="9">
        <v>24111230</v>
      </c>
      <c r="B32" s="5" t="s">
        <v>212</v>
      </c>
      <c r="C32" s="12">
        <v>1721.03</v>
      </c>
    </row>
    <row r="33" spans="1:3" x14ac:dyDescent="0.2">
      <c r="A33" s="5" t="s">
        <v>115</v>
      </c>
      <c r="C33" s="12">
        <v>22133.99</v>
      </c>
    </row>
    <row r="34" spans="1:3" x14ac:dyDescent="0.2">
      <c r="A34" s="6" t="s">
        <v>116</v>
      </c>
      <c r="C34" s="12">
        <v>3378.66</v>
      </c>
    </row>
    <row r="35" spans="1:3" x14ac:dyDescent="0.2">
      <c r="A35" s="8" t="s">
        <v>117</v>
      </c>
      <c r="C35" s="12">
        <v>3378.66</v>
      </c>
    </row>
    <row r="36" spans="1:3" x14ac:dyDescent="0.2">
      <c r="A36" s="9">
        <v>24140300</v>
      </c>
      <c r="B36" s="5" t="s">
        <v>55</v>
      </c>
      <c r="C36" s="12">
        <v>3378.66</v>
      </c>
    </row>
    <row r="37" spans="1:3" x14ac:dyDescent="0.2">
      <c r="A37" s="6" t="s">
        <v>118</v>
      </c>
      <c r="C37" s="12">
        <v>18755.330000000002</v>
      </c>
    </row>
    <row r="38" spans="1:3" x14ac:dyDescent="0.2">
      <c r="A38" s="8" t="s">
        <v>119</v>
      </c>
      <c r="C38" s="12">
        <v>7404.7699999999995</v>
      </c>
    </row>
    <row r="39" spans="1:3" x14ac:dyDescent="0.2">
      <c r="A39" s="9">
        <v>24151300</v>
      </c>
      <c r="B39" s="5" t="s">
        <v>56</v>
      </c>
      <c r="C39" s="12">
        <v>5202.55</v>
      </c>
    </row>
    <row r="40" spans="1:3" x14ac:dyDescent="0.2">
      <c r="A40" s="9">
        <v>24150090</v>
      </c>
      <c r="B40" s="5" t="s">
        <v>220</v>
      </c>
      <c r="C40" s="12">
        <v>875.44</v>
      </c>
    </row>
    <row r="41" spans="1:3" x14ac:dyDescent="0.2">
      <c r="A41" s="9">
        <v>24150930</v>
      </c>
      <c r="B41" s="5" t="s">
        <v>222</v>
      </c>
      <c r="C41" s="12">
        <v>265.44</v>
      </c>
    </row>
    <row r="42" spans="1:3" x14ac:dyDescent="0.2">
      <c r="A42" s="9">
        <v>24151350</v>
      </c>
      <c r="B42" s="5" t="s">
        <v>230</v>
      </c>
      <c r="C42" s="12">
        <v>1061.3399999999999</v>
      </c>
    </row>
    <row r="43" spans="1:3" x14ac:dyDescent="0.2">
      <c r="A43" s="8" t="s">
        <v>120</v>
      </c>
      <c r="C43" s="12">
        <v>9804.35</v>
      </c>
    </row>
    <row r="44" spans="1:3" x14ac:dyDescent="0.2">
      <c r="A44" s="9">
        <v>24160540</v>
      </c>
      <c r="B44" s="5" t="s">
        <v>57</v>
      </c>
      <c r="C44" s="12">
        <v>4402.13</v>
      </c>
    </row>
    <row r="45" spans="1:3" x14ac:dyDescent="0.2">
      <c r="A45" s="9">
        <v>24160870</v>
      </c>
      <c r="B45" s="5" t="s">
        <v>58</v>
      </c>
      <c r="C45" s="12">
        <v>3617.12</v>
      </c>
    </row>
    <row r="46" spans="1:3" x14ac:dyDescent="0.2">
      <c r="A46" s="9">
        <v>24160890</v>
      </c>
      <c r="B46" s="5" t="s">
        <v>59</v>
      </c>
      <c r="C46" s="12">
        <v>1437.04</v>
      </c>
    </row>
    <row r="47" spans="1:3" x14ac:dyDescent="0.2">
      <c r="A47" s="9">
        <v>24160930</v>
      </c>
      <c r="B47" s="5" t="s">
        <v>250</v>
      </c>
      <c r="C47" s="12">
        <v>348.06</v>
      </c>
    </row>
    <row r="48" spans="1:3" x14ac:dyDescent="0.2">
      <c r="A48" s="8" t="s">
        <v>587</v>
      </c>
      <c r="C48" s="12">
        <v>1546.21</v>
      </c>
    </row>
    <row r="49" spans="1:3" x14ac:dyDescent="0.2">
      <c r="A49" s="9">
        <v>24170240</v>
      </c>
      <c r="B49" s="5" t="s">
        <v>252</v>
      </c>
      <c r="C49" s="12">
        <v>1546.21</v>
      </c>
    </row>
    <row r="50" spans="1:3" x14ac:dyDescent="0.2">
      <c r="A50" s="5" t="s">
        <v>121</v>
      </c>
      <c r="C50" s="12">
        <v>76839.89</v>
      </c>
    </row>
    <row r="51" spans="1:3" x14ac:dyDescent="0.2">
      <c r="A51" s="6" t="s">
        <v>113</v>
      </c>
      <c r="C51" s="12">
        <v>3099.2400000000002</v>
      </c>
    </row>
    <row r="52" spans="1:3" x14ac:dyDescent="0.2">
      <c r="A52" s="8" t="s">
        <v>122</v>
      </c>
      <c r="C52" s="12">
        <v>2646.19</v>
      </c>
    </row>
    <row r="53" spans="1:3" x14ac:dyDescent="0.2">
      <c r="A53" s="9">
        <v>24200180</v>
      </c>
      <c r="B53" s="5" t="s">
        <v>60</v>
      </c>
      <c r="C53" s="12">
        <v>2646.19</v>
      </c>
    </row>
    <row r="54" spans="1:3" x14ac:dyDescent="0.2">
      <c r="A54" s="8" t="s">
        <v>588</v>
      </c>
      <c r="C54" s="12">
        <v>453.05</v>
      </c>
    </row>
    <row r="55" spans="1:3" x14ac:dyDescent="0.2">
      <c r="A55" s="9">
        <v>24240250</v>
      </c>
      <c r="B55" s="5" t="s">
        <v>261</v>
      </c>
      <c r="C55" s="12">
        <v>453.05</v>
      </c>
    </row>
    <row r="56" spans="1:3" x14ac:dyDescent="0.2">
      <c r="A56" s="6" t="s">
        <v>123</v>
      </c>
      <c r="C56" s="12">
        <v>56255.92</v>
      </c>
    </row>
    <row r="57" spans="1:3" x14ac:dyDescent="0.2">
      <c r="A57" s="8" t="s">
        <v>124</v>
      </c>
      <c r="C57" s="12">
        <v>42345.85</v>
      </c>
    </row>
    <row r="58" spans="1:3" x14ac:dyDescent="0.2">
      <c r="A58" s="9">
        <v>24310750</v>
      </c>
      <c r="B58" s="5" t="s">
        <v>65</v>
      </c>
      <c r="C58" s="12">
        <v>241.65000000000003</v>
      </c>
    </row>
    <row r="59" spans="1:3" x14ac:dyDescent="0.2">
      <c r="A59" s="9">
        <v>24310820</v>
      </c>
      <c r="B59" s="5" t="s">
        <v>66</v>
      </c>
      <c r="C59" s="12">
        <v>30862.89</v>
      </c>
    </row>
    <row r="60" spans="1:3" x14ac:dyDescent="0.2">
      <c r="A60" s="9">
        <v>24310720</v>
      </c>
      <c r="B60" s="5" t="s">
        <v>290</v>
      </c>
      <c r="C60" s="12">
        <v>11241.31</v>
      </c>
    </row>
    <row r="61" spans="1:3" x14ac:dyDescent="0.2">
      <c r="A61" s="8" t="s">
        <v>125</v>
      </c>
      <c r="C61" s="12">
        <v>13910.07</v>
      </c>
    </row>
    <row r="62" spans="1:3" x14ac:dyDescent="0.2">
      <c r="A62" s="9">
        <v>24340420</v>
      </c>
      <c r="B62" s="5" t="s">
        <v>69</v>
      </c>
      <c r="C62" s="12">
        <v>9936.6299999999992</v>
      </c>
    </row>
    <row r="63" spans="1:3" x14ac:dyDescent="0.2">
      <c r="A63" s="9">
        <v>24340370</v>
      </c>
      <c r="B63" s="5" t="s">
        <v>310</v>
      </c>
      <c r="C63" s="12">
        <v>3299.36</v>
      </c>
    </row>
    <row r="64" spans="1:3" x14ac:dyDescent="0.2">
      <c r="A64" s="9">
        <v>24340380</v>
      </c>
      <c r="B64" s="5" t="s">
        <v>312</v>
      </c>
      <c r="C64" s="12">
        <v>674.07999999999993</v>
      </c>
    </row>
    <row r="65" spans="1:3" x14ac:dyDescent="0.2">
      <c r="A65" s="6" t="s">
        <v>126</v>
      </c>
      <c r="C65" s="12">
        <v>9663.9600000000009</v>
      </c>
    </row>
    <row r="66" spans="1:3" x14ac:dyDescent="0.2">
      <c r="A66" s="8" t="s">
        <v>127</v>
      </c>
      <c r="C66" s="12">
        <v>9663.9600000000009</v>
      </c>
    </row>
    <row r="67" spans="1:3" x14ac:dyDescent="0.2">
      <c r="A67" s="9">
        <v>24390270</v>
      </c>
      <c r="B67" s="5" t="s">
        <v>77</v>
      </c>
      <c r="C67" s="12">
        <v>1648.23</v>
      </c>
    </row>
    <row r="68" spans="1:3" x14ac:dyDescent="0.2">
      <c r="A68" s="9">
        <v>24390720</v>
      </c>
      <c r="B68" s="5" t="s">
        <v>78</v>
      </c>
      <c r="C68" s="12">
        <v>5323.12</v>
      </c>
    </row>
    <row r="69" spans="1:3" x14ac:dyDescent="0.2">
      <c r="A69" s="9">
        <v>24390580</v>
      </c>
      <c r="B69" s="5" t="s">
        <v>396</v>
      </c>
      <c r="C69" s="12">
        <v>2692.61</v>
      </c>
    </row>
    <row r="70" spans="1:3" x14ac:dyDescent="0.2">
      <c r="A70" s="6" t="s">
        <v>128</v>
      </c>
      <c r="C70" s="12">
        <v>7820.77</v>
      </c>
    </row>
    <row r="71" spans="1:3" x14ac:dyDescent="0.2">
      <c r="A71" s="8" t="s">
        <v>129</v>
      </c>
      <c r="C71" s="12">
        <v>7820.77</v>
      </c>
    </row>
    <row r="72" spans="1:3" x14ac:dyDescent="0.2">
      <c r="A72" s="9">
        <v>24430350</v>
      </c>
      <c r="B72" s="5" t="s">
        <v>83</v>
      </c>
      <c r="C72" s="12">
        <v>3300.25</v>
      </c>
    </row>
    <row r="73" spans="1:3" x14ac:dyDescent="0.2">
      <c r="A73" s="9">
        <v>24430360</v>
      </c>
      <c r="B73" s="5" t="s">
        <v>84</v>
      </c>
      <c r="C73" s="12">
        <v>795.55</v>
      </c>
    </row>
    <row r="74" spans="1:3" x14ac:dyDescent="0.2">
      <c r="A74" s="9">
        <v>24430440</v>
      </c>
      <c r="B74" s="5" t="s">
        <v>85</v>
      </c>
      <c r="C74" s="12">
        <v>1727.57</v>
      </c>
    </row>
    <row r="75" spans="1:3" x14ac:dyDescent="0.2">
      <c r="A75" s="9">
        <v>24430080</v>
      </c>
      <c r="B75" s="5" t="s">
        <v>411</v>
      </c>
      <c r="C75" s="12">
        <v>1997.4</v>
      </c>
    </row>
    <row r="76" spans="1:3" x14ac:dyDescent="0.2">
      <c r="A76" s="5" t="s">
        <v>130</v>
      </c>
      <c r="C76" s="12">
        <v>52609.789999999994</v>
      </c>
    </row>
    <row r="77" spans="1:3" x14ac:dyDescent="0.2">
      <c r="A77" s="6" t="s">
        <v>131</v>
      </c>
      <c r="C77" s="12">
        <v>22302.97</v>
      </c>
    </row>
    <row r="78" spans="1:3" x14ac:dyDescent="0.2">
      <c r="A78" s="8" t="s">
        <v>132</v>
      </c>
      <c r="C78" s="12">
        <v>22302.97</v>
      </c>
    </row>
    <row r="79" spans="1:3" x14ac:dyDescent="0.2">
      <c r="A79" s="9">
        <v>24291920</v>
      </c>
      <c r="B79" s="5" t="s">
        <v>62</v>
      </c>
      <c r="C79" s="12">
        <v>5592.63</v>
      </c>
    </row>
    <row r="80" spans="1:3" x14ac:dyDescent="0.2">
      <c r="A80" s="9">
        <v>24291990</v>
      </c>
      <c r="B80" s="5" t="s">
        <v>63</v>
      </c>
      <c r="C80" s="12">
        <v>2975.64</v>
      </c>
    </row>
    <row r="81" spans="1:3" x14ac:dyDescent="0.2">
      <c r="A81" s="9">
        <v>24291710</v>
      </c>
      <c r="B81" s="5" t="s">
        <v>269</v>
      </c>
      <c r="C81" s="12">
        <v>773.36</v>
      </c>
    </row>
    <row r="82" spans="1:3" x14ac:dyDescent="0.2">
      <c r="A82" s="9">
        <v>24291730</v>
      </c>
      <c r="B82" s="5" t="s">
        <v>271</v>
      </c>
      <c r="C82" s="12">
        <v>2875.13</v>
      </c>
    </row>
    <row r="83" spans="1:3" x14ac:dyDescent="0.2">
      <c r="A83" s="9">
        <v>24291740</v>
      </c>
      <c r="B83" s="5" t="s">
        <v>273</v>
      </c>
      <c r="C83" s="12">
        <v>2891.73</v>
      </c>
    </row>
    <row r="84" spans="1:3" x14ac:dyDescent="0.2">
      <c r="A84" s="9">
        <v>24292060</v>
      </c>
      <c r="B84" s="5" t="s">
        <v>280</v>
      </c>
      <c r="C84" s="12">
        <v>7194.48</v>
      </c>
    </row>
    <row r="85" spans="1:3" x14ac:dyDescent="0.2">
      <c r="A85" s="6" t="s">
        <v>123</v>
      </c>
      <c r="C85" s="12">
        <v>504.73</v>
      </c>
    </row>
    <row r="86" spans="1:3" x14ac:dyDescent="0.2">
      <c r="A86" s="8" t="s">
        <v>133</v>
      </c>
      <c r="C86" s="12">
        <v>504.73</v>
      </c>
    </row>
    <row r="87" spans="1:3" x14ac:dyDescent="0.2">
      <c r="A87" s="9">
        <v>24330260</v>
      </c>
      <c r="B87" s="5" t="s">
        <v>68</v>
      </c>
      <c r="C87" s="12">
        <v>504.73</v>
      </c>
    </row>
    <row r="88" spans="1:3" x14ac:dyDescent="0.2">
      <c r="A88" s="6" t="s">
        <v>134</v>
      </c>
      <c r="C88" s="12">
        <v>29802.089999999997</v>
      </c>
    </row>
    <row r="89" spans="1:3" x14ac:dyDescent="0.2">
      <c r="A89" s="8" t="s">
        <v>135</v>
      </c>
      <c r="C89" s="12">
        <v>29802.089999999997</v>
      </c>
    </row>
    <row r="90" spans="1:3" x14ac:dyDescent="0.2">
      <c r="A90" s="9">
        <v>24500130</v>
      </c>
      <c r="B90" s="5" t="s">
        <v>104</v>
      </c>
      <c r="C90" s="12">
        <v>29802.089999999997</v>
      </c>
    </row>
    <row r="91" spans="1:3" x14ac:dyDescent="0.2">
      <c r="A91" s="5" t="s">
        <v>136</v>
      </c>
      <c r="C91" s="12">
        <v>20117.149999999998</v>
      </c>
    </row>
    <row r="92" spans="1:3" x14ac:dyDescent="0.2">
      <c r="A92" s="6" t="s">
        <v>123</v>
      </c>
      <c r="C92" s="12">
        <v>8664.7000000000007</v>
      </c>
    </row>
    <row r="93" spans="1:3" x14ac:dyDescent="0.2">
      <c r="A93" s="8" t="s">
        <v>137</v>
      </c>
      <c r="C93" s="12">
        <v>2010.13</v>
      </c>
    </row>
    <row r="94" spans="1:3" x14ac:dyDescent="0.2">
      <c r="A94" s="9">
        <v>24300200</v>
      </c>
      <c r="B94" s="5" t="s">
        <v>64</v>
      </c>
      <c r="C94" s="12">
        <v>2010.13</v>
      </c>
    </row>
    <row r="95" spans="1:3" x14ac:dyDescent="0.2">
      <c r="A95" s="8" t="s">
        <v>138</v>
      </c>
      <c r="C95" s="12">
        <v>6654.57</v>
      </c>
    </row>
    <row r="96" spans="1:3" x14ac:dyDescent="0.2">
      <c r="A96" s="9">
        <v>24320360</v>
      </c>
      <c r="B96" s="5" t="s">
        <v>67</v>
      </c>
      <c r="C96" s="12">
        <v>6654.57</v>
      </c>
    </row>
    <row r="97" spans="1:3" x14ac:dyDescent="0.2">
      <c r="A97" s="6" t="s">
        <v>139</v>
      </c>
      <c r="C97" s="12">
        <v>11452.45</v>
      </c>
    </row>
    <row r="98" spans="1:3" x14ac:dyDescent="0.2">
      <c r="A98" s="8" t="s">
        <v>140</v>
      </c>
      <c r="C98" s="12">
        <v>1371.84</v>
      </c>
    </row>
    <row r="99" spans="1:3" x14ac:dyDescent="0.2">
      <c r="A99" s="9">
        <v>24356000</v>
      </c>
      <c r="B99" s="5" t="s">
        <v>70</v>
      </c>
      <c r="C99" s="12">
        <v>378.42</v>
      </c>
    </row>
    <row r="100" spans="1:3" x14ac:dyDescent="0.2">
      <c r="A100" s="9">
        <v>24350380</v>
      </c>
      <c r="B100" s="5" t="s">
        <v>328</v>
      </c>
      <c r="C100" s="12">
        <v>993.42</v>
      </c>
    </row>
    <row r="101" spans="1:3" x14ac:dyDescent="0.2">
      <c r="A101" s="8" t="s">
        <v>141</v>
      </c>
      <c r="C101" s="12">
        <v>10080.61</v>
      </c>
    </row>
    <row r="102" spans="1:3" x14ac:dyDescent="0.2">
      <c r="A102" s="9">
        <v>24370920</v>
      </c>
      <c r="B102" s="5" t="s">
        <v>71</v>
      </c>
      <c r="C102" s="12">
        <v>5781.9</v>
      </c>
    </row>
    <row r="103" spans="1:3" x14ac:dyDescent="0.2">
      <c r="A103" s="9">
        <v>24370950</v>
      </c>
      <c r="B103" s="5" t="s">
        <v>72</v>
      </c>
      <c r="C103" s="12">
        <v>796.68</v>
      </c>
    </row>
    <row r="104" spans="1:3" x14ac:dyDescent="0.2">
      <c r="A104" s="9">
        <v>24370940</v>
      </c>
      <c r="B104" s="5" t="s">
        <v>339</v>
      </c>
      <c r="C104" s="12">
        <v>3502.03</v>
      </c>
    </row>
    <row r="105" spans="1:3" x14ac:dyDescent="0.2">
      <c r="A105" s="5" t="s">
        <v>142</v>
      </c>
      <c r="C105" s="12">
        <v>278485.93</v>
      </c>
    </row>
    <row r="106" spans="1:3" x14ac:dyDescent="0.2">
      <c r="A106" s="6" t="s">
        <v>143</v>
      </c>
      <c r="C106" s="12">
        <v>40949.919999999998</v>
      </c>
    </row>
    <row r="107" spans="1:3" x14ac:dyDescent="0.2">
      <c r="A107" s="8" t="s">
        <v>144</v>
      </c>
      <c r="C107" s="12">
        <v>40949.919999999998</v>
      </c>
    </row>
    <row r="108" spans="1:3" x14ac:dyDescent="0.2">
      <c r="A108" s="9">
        <v>24380290</v>
      </c>
      <c r="B108" s="5" t="s">
        <v>73</v>
      </c>
      <c r="C108" s="12">
        <v>14693.89</v>
      </c>
    </row>
    <row r="109" spans="1:3" x14ac:dyDescent="0.2">
      <c r="A109" s="9">
        <v>24380330</v>
      </c>
      <c r="B109" s="5" t="s">
        <v>74</v>
      </c>
      <c r="C109" s="12">
        <v>17545.919999999998</v>
      </c>
    </row>
    <row r="110" spans="1:3" x14ac:dyDescent="0.2">
      <c r="A110" s="9">
        <v>24380420</v>
      </c>
      <c r="B110" s="5" t="s">
        <v>75</v>
      </c>
      <c r="C110" s="12">
        <v>6475.8700000000008</v>
      </c>
    </row>
    <row r="111" spans="1:3" x14ac:dyDescent="0.2">
      <c r="A111" s="9">
        <v>24380480</v>
      </c>
      <c r="B111" s="5" t="s">
        <v>76</v>
      </c>
      <c r="C111" s="12">
        <v>2234.2399999999998</v>
      </c>
    </row>
    <row r="112" spans="1:3" x14ac:dyDescent="0.2">
      <c r="A112" s="6" t="s">
        <v>128</v>
      </c>
      <c r="C112" s="12">
        <v>237536.00999999995</v>
      </c>
    </row>
    <row r="113" spans="1:3" x14ac:dyDescent="0.2">
      <c r="A113" s="8" t="s">
        <v>145</v>
      </c>
      <c r="C113" s="12">
        <v>25498.17</v>
      </c>
    </row>
    <row r="114" spans="1:3" x14ac:dyDescent="0.2">
      <c r="A114" s="9">
        <v>24410190</v>
      </c>
      <c r="B114" s="5" t="s">
        <v>79</v>
      </c>
      <c r="C114" s="12">
        <v>6167.9599999999991</v>
      </c>
    </row>
    <row r="115" spans="1:3" x14ac:dyDescent="0.2">
      <c r="A115" s="9">
        <v>24410480</v>
      </c>
      <c r="B115" s="5" t="s">
        <v>80</v>
      </c>
      <c r="C115" s="12">
        <v>19330.21</v>
      </c>
    </row>
    <row r="116" spans="1:3" x14ac:dyDescent="0.2">
      <c r="A116" s="8" t="s">
        <v>146</v>
      </c>
      <c r="C116" s="12">
        <v>139329.44</v>
      </c>
    </row>
    <row r="117" spans="1:3" x14ac:dyDescent="0.2">
      <c r="A117" s="9">
        <v>24440720</v>
      </c>
      <c r="B117" s="5" t="s">
        <v>86</v>
      </c>
      <c r="C117" s="12">
        <v>125238.26000000001</v>
      </c>
    </row>
    <row r="118" spans="1:3" x14ac:dyDescent="0.2">
      <c r="A118" s="9">
        <v>24440740</v>
      </c>
      <c r="B118" s="5" t="s">
        <v>87</v>
      </c>
      <c r="C118" s="12">
        <v>904.63</v>
      </c>
    </row>
    <row r="119" spans="1:3" x14ac:dyDescent="0.2">
      <c r="A119" s="9">
        <v>24440820</v>
      </c>
      <c r="B119" s="5" t="s">
        <v>88</v>
      </c>
      <c r="C119" s="12">
        <v>2535.8500000000004</v>
      </c>
    </row>
    <row r="120" spans="1:3" x14ac:dyDescent="0.2">
      <c r="A120" s="9">
        <v>24440830</v>
      </c>
      <c r="B120" s="5" t="s">
        <v>89</v>
      </c>
      <c r="C120" s="12">
        <v>7190.96</v>
      </c>
    </row>
    <row r="121" spans="1:3" x14ac:dyDescent="0.2">
      <c r="A121" s="9">
        <v>24440590</v>
      </c>
      <c r="B121" s="5" t="s">
        <v>418</v>
      </c>
      <c r="C121" s="12">
        <v>3459.74</v>
      </c>
    </row>
    <row r="122" spans="1:3" x14ac:dyDescent="0.2">
      <c r="A122" s="8" t="s">
        <v>147</v>
      </c>
      <c r="C122" s="12">
        <v>72708.399999999994</v>
      </c>
    </row>
    <row r="123" spans="1:3" x14ac:dyDescent="0.2">
      <c r="A123" s="9">
        <v>24460510</v>
      </c>
      <c r="B123" s="5" t="s">
        <v>91</v>
      </c>
      <c r="C123" s="12">
        <v>1342</v>
      </c>
    </row>
    <row r="124" spans="1:3" x14ac:dyDescent="0.2">
      <c r="A124" s="9">
        <v>24460620</v>
      </c>
      <c r="B124" s="5" t="s">
        <v>92</v>
      </c>
      <c r="C124" s="12">
        <v>1832.93</v>
      </c>
    </row>
    <row r="125" spans="1:3" x14ac:dyDescent="0.2">
      <c r="A125" s="9">
        <v>24460650</v>
      </c>
      <c r="B125" s="5" t="s">
        <v>93</v>
      </c>
      <c r="C125" s="12">
        <v>17582.64</v>
      </c>
    </row>
    <row r="126" spans="1:3" x14ac:dyDescent="0.2">
      <c r="A126" s="9">
        <v>24460740</v>
      </c>
      <c r="B126" s="5" t="s">
        <v>94</v>
      </c>
      <c r="C126" s="12">
        <v>1585.8</v>
      </c>
    </row>
    <row r="127" spans="1:3" x14ac:dyDescent="0.2">
      <c r="A127" s="9">
        <v>24460780</v>
      </c>
      <c r="B127" s="5" t="s">
        <v>95</v>
      </c>
      <c r="C127" s="12">
        <v>8952.1299999999992</v>
      </c>
    </row>
    <row r="128" spans="1:3" x14ac:dyDescent="0.2">
      <c r="A128" s="9">
        <v>24460810</v>
      </c>
      <c r="B128" s="5" t="s">
        <v>96</v>
      </c>
      <c r="C128" s="12">
        <v>15449.189999999999</v>
      </c>
    </row>
    <row r="129" spans="1:3" x14ac:dyDescent="0.2">
      <c r="A129" s="9">
        <v>24460940</v>
      </c>
      <c r="B129" s="5" t="s">
        <v>97</v>
      </c>
      <c r="C129" s="12">
        <v>517.92999999999995</v>
      </c>
    </row>
    <row r="130" spans="1:3" x14ac:dyDescent="0.2">
      <c r="A130" s="9">
        <v>24460950</v>
      </c>
      <c r="B130" s="5" t="s">
        <v>98</v>
      </c>
      <c r="C130" s="12">
        <v>17709.05</v>
      </c>
    </row>
    <row r="131" spans="1:3" x14ac:dyDescent="0.2">
      <c r="A131" s="9">
        <v>24460980</v>
      </c>
      <c r="B131" s="5" t="s">
        <v>99</v>
      </c>
      <c r="C131" s="12">
        <v>3881.43</v>
      </c>
    </row>
    <row r="132" spans="1:3" x14ac:dyDescent="0.2">
      <c r="A132" s="9">
        <v>24460870</v>
      </c>
      <c r="B132" s="5" t="s">
        <v>463</v>
      </c>
      <c r="C132" s="12">
        <v>2449.21</v>
      </c>
    </row>
    <row r="133" spans="1:3" x14ac:dyDescent="0.2">
      <c r="A133" s="9">
        <v>24460890</v>
      </c>
      <c r="B133" s="5" t="s">
        <v>466</v>
      </c>
      <c r="C133" s="12">
        <v>1406.09</v>
      </c>
    </row>
    <row r="134" spans="1:3" x14ac:dyDescent="0.2">
      <c r="A134" s="5" t="s">
        <v>148</v>
      </c>
      <c r="C134" s="12">
        <v>74389.14</v>
      </c>
    </row>
    <row r="135" spans="1:3" x14ac:dyDescent="0.2">
      <c r="A135" s="6" t="s">
        <v>128</v>
      </c>
      <c r="C135" s="12">
        <v>74389.14</v>
      </c>
    </row>
    <row r="136" spans="1:3" x14ac:dyDescent="0.2">
      <c r="A136" s="8" t="s">
        <v>149</v>
      </c>
      <c r="C136" s="12">
        <v>3864.5699999999997</v>
      </c>
    </row>
    <row r="137" spans="1:3" x14ac:dyDescent="0.2">
      <c r="A137" s="9">
        <v>24420610</v>
      </c>
      <c r="B137" s="5" t="s">
        <v>81</v>
      </c>
      <c r="C137" s="12">
        <v>2857.27</v>
      </c>
    </row>
    <row r="138" spans="1:3" x14ac:dyDescent="0.2">
      <c r="A138" s="9">
        <v>24420670</v>
      </c>
      <c r="B138" s="5" t="s">
        <v>82</v>
      </c>
      <c r="C138" s="12">
        <v>1007.3</v>
      </c>
    </row>
    <row r="139" spans="1:3" x14ac:dyDescent="0.2">
      <c r="A139" s="8" t="s">
        <v>150</v>
      </c>
      <c r="C139" s="12">
        <v>14611.67</v>
      </c>
    </row>
    <row r="140" spans="1:3" x14ac:dyDescent="0.2">
      <c r="A140" s="9">
        <v>24450220</v>
      </c>
      <c r="B140" s="5" t="s">
        <v>90</v>
      </c>
      <c r="C140" s="12">
        <v>2200.81</v>
      </c>
    </row>
    <row r="141" spans="1:3" x14ac:dyDescent="0.2">
      <c r="A141" s="9">
        <v>24450160</v>
      </c>
      <c r="B141" s="5" t="s">
        <v>438</v>
      </c>
      <c r="C141" s="12">
        <v>12410.86</v>
      </c>
    </row>
    <row r="142" spans="1:3" x14ac:dyDescent="0.2">
      <c r="A142" s="8" t="s">
        <v>151</v>
      </c>
      <c r="C142" s="12">
        <v>11062.920000000002</v>
      </c>
    </row>
    <row r="143" spans="1:3" x14ac:dyDescent="0.2">
      <c r="A143" s="9">
        <v>24470920</v>
      </c>
      <c r="B143" s="5" t="s">
        <v>100</v>
      </c>
      <c r="C143" s="12">
        <v>2330.36</v>
      </c>
    </row>
    <row r="144" spans="1:3" x14ac:dyDescent="0.2">
      <c r="A144" s="9">
        <v>24470960</v>
      </c>
      <c r="B144" s="5" t="s">
        <v>101</v>
      </c>
      <c r="C144" s="12">
        <v>1631.36</v>
      </c>
    </row>
    <row r="145" spans="1:3" x14ac:dyDescent="0.2">
      <c r="A145" s="9">
        <v>24470790</v>
      </c>
      <c r="B145" s="5" t="s">
        <v>479</v>
      </c>
      <c r="C145" s="12">
        <v>3171.9700000000003</v>
      </c>
    </row>
    <row r="146" spans="1:3" x14ac:dyDescent="0.2">
      <c r="A146" s="9">
        <v>24470800</v>
      </c>
      <c r="B146" s="5" t="s">
        <v>483</v>
      </c>
      <c r="C146" s="12">
        <v>1006.6</v>
      </c>
    </row>
    <row r="147" spans="1:3" x14ac:dyDescent="0.2">
      <c r="A147" s="9">
        <v>24470830</v>
      </c>
      <c r="B147" s="5" t="s">
        <v>485</v>
      </c>
      <c r="C147" s="12">
        <v>1683.92</v>
      </c>
    </row>
    <row r="148" spans="1:3" x14ac:dyDescent="0.2">
      <c r="A148" s="9">
        <v>24470930</v>
      </c>
      <c r="B148" s="5" t="s">
        <v>489</v>
      </c>
      <c r="C148" s="12">
        <v>1238.71</v>
      </c>
    </row>
    <row r="149" spans="1:3" x14ac:dyDescent="0.2">
      <c r="A149" s="8" t="s">
        <v>152</v>
      </c>
      <c r="C149" s="12">
        <v>44849.979999999996</v>
      </c>
    </row>
    <row r="150" spans="1:3" x14ac:dyDescent="0.2">
      <c r="A150" s="9">
        <v>24480410</v>
      </c>
      <c r="B150" s="5" t="s">
        <v>102</v>
      </c>
      <c r="C150" s="12">
        <v>9341.1299999999992</v>
      </c>
    </row>
    <row r="151" spans="1:3" x14ac:dyDescent="0.2">
      <c r="A151" s="9">
        <v>24480560</v>
      </c>
      <c r="B151" s="5" t="s">
        <v>103</v>
      </c>
      <c r="C151" s="12">
        <v>18167.61</v>
      </c>
    </row>
    <row r="152" spans="1:3" x14ac:dyDescent="0.2">
      <c r="A152" s="9">
        <v>24480650</v>
      </c>
      <c r="B152" s="5" t="s">
        <v>500</v>
      </c>
      <c r="C152" s="12">
        <v>17341.240000000002</v>
      </c>
    </row>
    <row r="153" spans="1:3" x14ac:dyDescent="0.2">
      <c r="A153" s="5" t="s">
        <v>589</v>
      </c>
      <c r="C153" s="12">
        <v>1961.49</v>
      </c>
    </row>
    <row r="154" spans="1:3" x14ac:dyDescent="0.2">
      <c r="A154" s="6" t="s">
        <v>589</v>
      </c>
      <c r="C154" s="12">
        <v>1961.49</v>
      </c>
    </row>
    <row r="155" spans="1:3" x14ac:dyDescent="0.2">
      <c r="A155" s="8" t="s">
        <v>589</v>
      </c>
      <c r="C155" s="12">
        <v>1961.49</v>
      </c>
    </row>
    <row r="156" spans="1:3" x14ac:dyDescent="0.2">
      <c r="A156" s="9">
        <v>24250350</v>
      </c>
      <c r="B156" s="5" t="s">
        <v>263</v>
      </c>
      <c r="C156" s="12">
        <v>1961.49</v>
      </c>
    </row>
    <row r="157" spans="1:3" x14ac:dyDescent="0.2">
      <c r="A157" s="5" t="s">
        <v>5</v>
      </c>
      <c r="C157" s="12">
        <v>695901.88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46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</row>
    <row r="2" spans="1:38" x14ac:dyDescent="0.2">
      <c r="A2" t="str">
        <f>+VLOOKUP(Tabla1[[#This Row],[Código de provincia]],[1]Zona!$A:$N,14,0)</f>
        <v>Zona 7</v>
      </c>
      <c r="B2" t="str">
        <f>+VLOOKUP(Tabla1[[#This Row],[Código de provincia]],[1]Zona!$A:$N,8,0)</f>
        <v>Galicia</v>
      </c>
      <c r="C2" t="str">
        <f>+VLOOKUP(TEXT(Tabla1[[#This Row],[Socio comercial]],"00000000"),[1]Clientes!$A:$E,3,0)</f>
        <v>ES/15</v>
      </c>
      <c r="D2" t="str">
        <f>+VLOOKUP(TEXT(Tabla1[[#This Row],[Socio comercial]],"00000000"),[1]Clientes!$A:$E,4,0)</f>
        <v>A Coruña (01)</v>
      </c>
      <c r="E2" s="1">
        <v>24010570</v>
      </c>
      <c r="F2" s="1" t="s">
        <v>153</v>
      </c>
      <c r="G2" s="1">
        <v>209317899</v>
      </c>
      <c r="H2" s="1">
        <v>1</v>
      </c>
      <c r="I2" s="2">
        <v>699.42</v>
      </c>
      <c r="J2" s="1" t="s">
        <v>43</v>
      </c>
      <c r="K2" s="2">
        <v>167000</v>
      </c>
      <c r="L2" s="1" t="s">
        <v>43</v>
      </c>
      <c r="M2" s="1" t="s">
        <v>44</v>
      </c>
      <c r="N2" s="2">
        <v>89858.64</v>
      </c>
      <c r="O2" s="2">
        <v>10932.68</v>
      </c>
      <c r="P2" s="1" t="s">
        <v>45</v>
      </c>
      <c r="Q2" s="2">
        <v>97718.76</v>
      </c>
      <c r="R2" s="3">
        <v>58.5</v>
      </c>
      <c r="S2" s="1" t="s">
        <v>154</v>
      </c>
      <c r="T2" s="1"/>
      <c r="U2" s="1" t="s">
        <v>155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156</v>
      </c>
      <c r="AB2" s="2">
        <v>36657.050000000003</v>
      </c>
      <c r="AC2" s="2">
        <v>48129.14</v>
      </c>
      <c r="AD2" s="2">
        <v>4428.97</v>
      </c>
      <c r="AE2" s="2">
        <v>643.48</v>
      </c>
      <c r="AF2" s="1">
        <v>1</v>
      </c>
      <c r="AG2" s="1"/>
      <c r="AH2" s="1" t="s">
        <v>49</v>
      </c>
      <c r="AI2" s="1">
        <v>1</v>
      </c>
      <c r="AJ2" s="1"/>
      <c r="AK2" s="2">
        <v>1256.4000000000001</v>
      </c>
      <c r="AL2" s="2">
        <v>0</v>
      </c>
    </row>
    <row r="3" spans="1:38" x14ac:dyDescent="0.2">
      <c r="A3" t="str">
        <f>+VLOOKUP(Tabla1[[#This Row],[Código de provincia]],[1]Zona!$A:$N,14,0)</f>
        <v>Zona 7</v>
      </c>
      <c r="B3" t="str">
        <f>+VLOOKUP(Tabla1[[#This Row],[Código de provincia]],[1]Zona!$A:$N,8,0)</f>
        <v>Galicia</v>
      </c>
      <c r="C3" t="str">
        <f>+VLOOKUP(TEXT(Tabla1[[#This Row],[Socio comercial]],"00000000"),[1]Clientes!$A:$E,3,0)</f>
        <v>ES/15</v>
      </c>
      <c r="D3" t="str">
        <f>+VLOOKUP(TEXT(Tabla1[[#This Row],[Socio comercial]],"00000000"),[1]Clientes!$A:$E,4,0)</f>
        <v>A Coruña (01)</v>
      </c>
      <c r="E3" s="1">
        <v>24010570</v>
      </c>
      <c r="F3" s="1" t="s">
        <v>153</v>
      </c>
      <c r="G3" s="1">
        <v>209398282</v>
      </c>
      <c r="H3" s="1">
        <v>1</v>
      </c>
      <c r="I3" s="2">
        <v>11394.2</v>
      </c>
      <c r="J3" s="1" t="s">
        <v>43</v>
      </c>
      <c r="K3" s="2">
        <v>167000</v>
      </c>
      <c r="L3" s="1" t="s">
        <v>43</v>
      </c>
      <c r="M3" s="1" t="s">
        <v>44</v>
      </c>
      <c r="N3" s="2">
        <v>89858.64</v>
      </c>
      <c r="O3" s="2">
        <v>10932.68</v>
      </c>
      <c r="P3" s="1" t="s">
        <v>45</v>
      </c>
      <c r="Q3" s="2">
        <v>97718.76</v>
      </c>
      <c r="R3" s="3">
        <v>58.5</v>
      </c>
      <c r="S3" s="1" t="s">
        <v>157</v>
      </c>
      <c r="T3" s="1"/>
      <c r="U3" s="1" t="s">
        <v>155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s">
        <v>156</v>
      </c>
      <c r="AB3" s="2">
        <v>36657.050000000003</v>
      </c>
      <c r="AC3" s="2">
        <v>48129.14</v>
      </c>
      <c r="AD3" s="2">
        <v>4428.97</v>
      </c>
      <c r="AE3" s="2">
        <v>643.48</v>
      </c>
      <c r="AF3" s="1">
        <v>1</v>
      </c>
      <c r="AG3" s="1"/>
      <c r="AH3" s="1" t="s">
        <v>49</v>
      </c>
      <c r="AI3" s="1">
        <v>1</v>
      </c>
      <c r="AJ3" s="1"/>
      <c r="AK3" s="2">
        <v>1256.4000000000001</v>
      </c>
      <c r="AL3" s="2">
        <v>0</v>
      </c>
    </row>
    <row r="4" spans="1:38" x14ac:dyDescent="0.2">
      <c r="A4" t="str">
        <f>+VLOOKUP(Tabla1[[#This Row],[Código de provincia]],[1]Zona!$A:$N,14,0)</f>
        <v>Zona 7</v>
      </c>
      <c r="B4" t="str">
        <f>+VLOOKUP(Tabla1[[#This Row],[Código de provincia]],[1]Zona!$A:$N,8,0)</f>
        <v>Galicia</v>
      </c>
      <c r="C4" t="str">
        <f>+VLOOKUP(TEXT(Tabla1[[#This Row],[Socio comercial]],"00000000"),[1]Clientes!$A:$E,3,0)</f>
        <v>ES/15</v>
      </c>
      <c r="D4" t="str">
        <f>+VLOOKUP(TEXT(Tabla1[[#This Row],[Socio comercial]],"00000000"),[1]Clientes!$A:$E,4,0)</f>
        <v>A Coruña (01)</v>
      </c>
      <c r="E4" s="1">
        <v>24010570</v>
      </c>
      <c r="F4" s="1" t="s">
        <v>153</v>
      </c>
      <c r="G4" s="1">
        <v>209504904</v>
      </c>
      <c r="H4" s="1">
        <v>1</v>
      </c>
      <c r="I4" s="2">
        <v>423.33</v>
      </c>
      <c r="J4" s="1" t="s">
        <v>43</v>
      </c>
      <c r="K4" s="2">
        <v>167000</v>
      </c>
      <c r="L4" s="1" t="s">
        <v>43</v>
      </c>
      <c r="M4" s="1" t="s">
        <v>44</v>
      </c>
      <c r="N4" s="2">
        <v>89858.64</v>
      </c>
      <c r="O4" s="2">
        <v>10932.68</v>
      </c>
      <c r="P4" s="1" t="s">
        <v>45</v>
      </c>
      <c r="Q4" s="2">
        <v>97718.76</v>
      </c>
      <c r="R4" s="3">
        <v>58.5</v>
      </c>
      <c r="S4" s="1" t="s">
        <v>158</v>
      </c>
      <c r="T4" s="1"/>
      <c r="U4" s="1"/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/>
      <c r="AB4" s="2">
        <v>36657.050000000003</v>
      </c>
      <c r="AC4" s="2">
        <v>48129.14</v>
      </c>
      <c r="AD4" s="2">
        <v>4428.97</v>
      </c>
      <c r="AE4" s="2">
        <v>643.48</v>
      </c>
      <c r="AF4" s="1">
        <v>1</v>
      </c>
      <c r="AG4" s="1"/>
      <c r="AH4" s="1" t="s">
        <v>49</v>
      </c>
      <c r="AI4" s="1">
        <v>1</v>
      </c>
      <c r="AJ4" s="1"/>
      <c r="AK4" s="2">
        <v>1256.4000000000001</v>
      </c>
      <c r="AL4" s="2">
        <v>0</v>
      </c>
    </row>
    <row r="5" spans="1:38" x14ac:dyDescent="0.2">
      <c r="A5" t="str">
        <f>+VLOOKUP(Tabla1[[#This Row],[Código de provincia]],[1]Zona!$A:$N,14,0)</f>
        <v>Zona 7</v>
      </c>
      <c r="B5" t="str">
        <f>+VLOOKUP(Tabla1[[#This Row],[Código de provincia]],[1]Zona!$A:$N,8,0)</f>
        <v>Galicia</v>
      </c>
      <c r="C5" t="str">
        <f>+VLOOKUP(TEXT(Tabla1[[#This Row],[Socio comercial]],"00000000"),[1]Clientes!$A:$E,3,0)</f>
        <v>ES/15</v>
      </c>
      <c r="D5" t="str">
        <f>+VLOOKUP(TEXT(Tabla1[[#This Row],[Socio comercial]],"00000000"),[1]Clientes!$A:$E,4,0)</f>
        <v>A Coruña (01)</v>
      </c>
      <c r="E5" s="1">
        <v>24011230</v>
      </c>
      <c r="F5" s="1" t="s">
        <v>159</v>
      </c>
      <c r="G5" s="1">
        <v>209533976</v>
      </c>
      <c r="H5" s="1" t="s">
        <v>160</v>
      </c>
      <c r="I5" s="2">
        <v>33680.11</v>
      </c>
      <c r="J5" s="1" t="s">
        <v>43</v>
      </c>
      <c r="K5" s="2">
        <v>639000</v>
      </c>
      <c r="L5" s="1" t="s">
        <v>43</v>
      </c>
      <c r="M5" s="1" t="s">
        <v>44</v>
      </c>
      <c r="N5" s="2">
        <v>338691.49</v>
      </c>
      <c r="O5" s="2">
        <v>9858.6299999999992</v>
      </c>
      <c r="P5" s="1" t="s">
        <v>45</v>
      </c>
      <c r="Q5" s="2">
        <v>345744.79</v>
      </c>
      <c r="R5" s="3">
        <v>54.1</v>
      </c>
      <c r="S5" s="1" t="s">
        <v>161</v>
      </c>
      <c r="T5" s="1"/>
      <c r="U5" s="1" t="s">
        <v>155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 t="s">
        <v>156</v>
      </c>
      <c r="AB5" s="2">
        <v>146878.01999999999</v>
      </c>
      <c r="AC5" s="2">
        <v>103551.46</v>
      </c>
      <c r="AD5" s="2">
        <v>76546.2</v>
      </c>
      <c r="AE5" s="2">
        <v>11715.81</v>
      </c>
      <c r="AF5" s="1">
        <v>1</v>
      </c>
      <c r="AG5" s="1"/>
      <c r="AH5" s="1" t="s">
        <v>49</v>
      </c>
      <c r="AI5" s="1">
        <v>1</v>
      </c>
      <c r="AJ5" s="1"/>
      <c r="AK5" s="2">
        <v>4958.3100000000004</v>
      </c>
      <c r="AL5" s="2">
        <v>0</v>
      </c>
    </row>
    <row r="6" spans="1:38" x14ac:dyDescent="0.2">
      <c r="A6" t="str">
        <f>+VLOOKUP(Tabla1[[#This Row],[Código de provincia]],[1]Zona!$A:$N,14,0)</f>
        <v>Zona 7</v>
      </c>
      <c r="B6" t="str">
        <f>+VLOOKUP(Tabla1[[#This Row],[Código de provincia]],[1]Zona!$A:$N,8,0)</f>
        <v>Galicia</v>
      </c>
      <c r="C6" t="str">
        <f>+VLOOKUP(TEXT(Tabla1[[#This Row],[Socio comercial]],"00000000"),[1]Clientes!$A:$E,3,0)</f>
        <v>ES/15</v>
      </c>
      <c r="D6" t="str">
        <f>+VLOOKUP(TEXT(Tabla1[[#This Row],[Socio comercial]],"00000000"),[1]Clientes!$A:$E,4,0)</f>
        <v>A Coruña (01)</v>
      </c>
      <c r="E6" s="1">
        <v>24011760</v>
      </c>
      <c r="F6" s="1" t="s">
        <v>162</v>
      </c>
      <c r="G6" s="1">
        <v>209699937</v>
      </c>
      <c r="H6" s="1" t="s">
        <v>163</v>
      </c>
      <c r="I6" s="2">
        <v>753.36</v>
      </c>
      <c r="J6" s="1" t="s">
        <v>43</v>
      </c>
      <c r="K6" s="2">
        <v>25000</v>
      </c>
      <c r="L6" s="1" t="s">
        <v>43</v>
      </c>
      <c r="M6" s="1" t="s">
        <v>44</v>
      </c>
      <c r="N6" s="2">
        <v>29797.11</v>
      </c>
      <c r="O6" s="2">
        <v>85.81</v>
      </c>
      <c r="P6" s="1" t="s">
        <v>45</v>
      </c>
      <c r="Q6" s="2">
        <v>29797.11</v>
      </c>
      <c r="R6" s="3">
        <v>119.2</v>
      </c>
      <c r="S6" s="1" t="s">
        <v>164</v>
      </c>
      <c r="T6" s="1"/>
      <c r="U6" s="1"/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/>
      <c r="AB6" s="2">
        <v>14404.97</v>
      </c>
      <c r="AC6" s="2">
        <v>6038.95</v>
      </c>
      <c r="AD6" s="2">
        <v>9353.19</v>
      </c>
      <c r="AE6" s="2">
        <v>0</v>
      </c>
      <c r="AF6" s="1">
        <v>1</v>
      </c>
      <c r="AG6" s="1"/>
      <c r="AH6" s="1" t="s">
        <v>49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7</v>
      </c>
      <c r="B7" t="str">
        <f>+VLOOKUP(Tabla1[[#This Row],[Código de provincia]],[1]Zona!$A:$N,8,0)</f>
        <v>Galicia</v>
      </c>
      <c r="C7" t="str">
        <f>+VLOOKUP(TEXT(Tabla1[[#This Row],[Socio comercial]],"00000000"),[1]Clientes!$A:$E,3,0)</f>
        <v>ES/15</v>
      </c>
      <c r="D7" t="str">
        <f>+VLOOKUP(TEXT(Tabla1[[#This Row],[Socio comercial]],"00000000"),[1]Clientes!$A:$E,4,0)</f>
        <v>A Coruña (01)</v>
      </c>
      <c r="E7" s="1">
        <v>24011760</v>
      </c>
      <c r="F7" s="1" t="s">
        <v>162</v>
      </c>
      <c r="G7" s="1">
        <v>209486966</v>
      </c>
      <c r="H7" s="1" t="s">
        <v>165</v>
      </c>
      <c r="I7" s="2">
        <v>141.29</v>
      </c>
      <c r="J7" s="1" t="s">
        <v>43</v>
      </c>
      <c r="K7" s="2">
        <v>25000</v>
      </c>
      <c r="L7" s="1" t="s">
        <v>43</v>
      </c>
      <c r="M7" s="1" t="s">
        <v>44</v>
      </c>
      <c r="N7" s="2">
        <v>29797.11</v>
      </c>
      <c r="O7" s="2">
        <v>85.81</v>
      </c>
      <c r="P7" s="1" t="s">
        <v>45</v>
      </c>
      <c r="Q7" s="2">
        <v>29797.11</v>
      </c>
      <c r="R7" s="3">
        <v>119.2</v>
      </c>
      <c r="S7" s="1" t="s">
        <v>166</v>
      </c>
      <c r="T7" s="1"/>
      <c r="U7" s="1"/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/>
      <c r="AB7" s="2">
        <v>14404.97</v>
      </c>
      <c r="AC7" s="2">
        <v>6038.95</v>
      </c>
      <c r="AD7" s="2">
        <v>9353.19</v>
      </c>
      <c r="AE7" s="2">
        <v>0</v>
      </c>
      <c r="AF7" s="1">
        <v>1</v>
      </c>
      <c r="AG7" s="1"/>
      <c r="AH7" s="1"/>
      <c r="AI7" s="1">
        <v>1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7</v>
      </c>
      <c r="B8" t="str">
        <f>+VLOOKUP(Tabla1[[#This Row],[Código de provincia]],[1]Zona!$A:$N,8,0)</f>
        <v>Galicia</v>
      </c>
      <c r="C8" t="str">
        <f>+VLOOKUP(TEXT(Tabla1[[#This Row],[Socio comercial]],"00000000"),[1]Clientes!$A:$E,3,0)</f>
        <v>ES/27</v>
      </c>
      <c r="D8" t="str">
        <f>+VLOOKUP(TEXT(Tabla1[[#This Row],[Socio comercial]],"00000000"),[1]Clientes!$A:$E,4,0)</f>
        <v>Lugo (02)</v>
      </c>
      <c r="E8" s="1">
        <v>24022030</v>
      </c>
      <c r="F8" s="1" t="s">
        <v>46</v>
      </c>
      <c r="G8" s="1">
        <v>209167268</v>
      </c>
      <c r="H8" s="1" t="s">
        <v>167</v>
      </c>
      <c r="I8" s="2">
        <v>47.2</v>
      </c>
      <c r="J8" s="1" t="s">
        <v>43</v>
      </c>
      <c r="K8" s="2">
        <v>66000</v>
      </c>
      <c r="L8" s="1" t="s">
        <v>43</v>
      </c>
      <c r="M8" s="1" t="s">
        <v>44</v>
      </c>
      <c r="N8" s="2">
        <v>75372.399999999994</v>
      </c>
      <c r="O8" s="2">
        <v>193.6</v>
      </c>
      <c r="P8" s="1" t="s">
        <v>45</v>
      </c>
      <c r="Q8" s="2">
        <v>75566</v>
      </c>
      <c r="R8" s="3">
        <v>114.5</v>
      </c>
      <c r="S8" s="1" t="s">
        <v>168</v>
      </c>
      <c r="T8" s="1"/>
      <c r="U8" s="1"/>
      <c r="V8" s="1" t="b">
        <v>1</v>
      </c>
      <c r="W8" s="1" t="b">
        <v>0</v>
      </c>
      <c r="X8" s="1" t="b">
        <v>0</v>
      </c>
      <c r="Y8" s="1" t="b">
        <v>1</v>
      </c>
      <c r="Z8" s="1" t="b">
        <v>0</v>
      </c>
      <c r="AA8" s="1"/>
      <c r="AB8" s="2">
        <v>67106.350000000006</v>
      </c>
      <c r="AC8" s="2">
        <v>4648.37</v>
      </c>
      <c r="AD8" s="2">
        <v>248.51</v>
      </c>
      <c r="AE8" s="2">
        <v>3369.17</v>
      </c>
      <c r="AF8" s="1">
        <v>0</v>
      </c>
      <c r="AG8" s="1"/>
      <c r="AH8" s="1"/>
      <c r="AI8" s="1">
        <v>1</v>
      </c>
      <c r="AJ8" s="1"/>
      <c r="AK8" s="2">
        <v>0</v>
      </c>
      <c r="AL8" s="2">
        <v>0</v>
      </c>
    </row>
    <row r="9" spans="1:38" x14ac:dyDescent="0.2">
      <c r="A9" t="str">
        <f>+VLOOKUP(Tabla1[[#This Row],[Código de provincia]],[1]Zona!$A:$N,14,0)</f>
        <v>Zona 7</v>
      </c>
      <c r="B9" t="str">
        <f>+VLOOKUP(Tabla1[[#This Row],[Código de provincia]],[1]Zona!$A:$N,8,0)</f>
        <v>Galicia</v>
      </c>
      <c r="C9" t="str">
        <f>+VLOOKUP(TEXT(Tabla1[[#This Row],[Socio comercial]],"00000000"),[1]Clientes!$A:$E,3,0)</f>
        <v>ES/27</v>
      </c>
      <c r="D9" t="str">
        <f>+VLOOKUP(TEXT(Tabla1[[#This Row],[Socio comercial]],"00000000"),[1]Clientes!$A:$E,4,0)</f>
        <v>Lugo (02)</v>
      </c>
      <c r="E9" s="1">
        <v>24022030</v>
      </c>
      <c r="F9" s="1" t="s">
        <v>46</v>
      </c>
      <c r="G9" s="1">
        <v>209225014</v>
      </c>
      <c r="H9" s="1" t="s">
        <v>169</v>
      </c>
      <c r="I9" s="2">
        <v>119.31</v>
      </c>
      <c r="J9" s="1" t="s">
        <v>43</v>
      </c>
      <c r="K9" s="2">
        <v>66000</v>
      </c>
      <c r="L9" s="1" t="s">
        <v>43</v>
      </c>
      <c r="M9" s="1" t="s">
        <v>44</v>
      </c>
      <c r="N9" s="2">
        <v>75372.399999999994</v>
      </c>
      <c r="O9" s="2">
        <v>193.6</v>
      </c>
      <c r="P9" s="1" t="s">
        <v>45</v>
      </c>
      <c r="Q9" s="2">
        <v>75566</v>
      </c>
      <c r="R9" s="3">
        <v>114.5</v>
      </c>
      <c r="S9" s="1" t="s">
        <v>170</v>
      </c>
      <c r="T9" s="1"/>
      <c r="U9" s="1"/>
      <c r="V9" s="1" t="b">
        <v>1</v>
      </c>
      <c r="W9" s="1" t="b">
        <v>0</v>
      </c>
      <c r="X9" s="1" t="b">
        <v>0</v>
      </c>
      <c r="Y9" s="1" t="b">
        <v>1</v>
      </c>
      <c r="Z9" s="1" t="b">
        <v>0</v>
      </c>
      <c r="AA9" s="1"/>
      <c r="AB9" s="2">
        <v>67106.350000000006</v>
      </c>
      <c r="AC9" s="2">
        <v>4648.37</v>
      </c>
      <c r="AD9" s="2">
        <v>248.51</v>
      </c>
      <c r="AE9" s="2">
        <v>3369.17</v>
      </c>
      <c r="AF9" s="1">
        <v>0</v>
      </c>
      <c r="AG9" s="1"/>
      <c r="AH9" s="1" t="s">
        <v>49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7</v>
      </c>
      <c r="B10" t="str">
        <f>+VLOOKUP(Tabla1[[#This Row],[Código de provincia]],[1]Zona!$A:$N,8,0)</f>
        <v>Galicia</v>
      </c>
      <c r="C10" t="str">
        <f>+VLOOKUP(TEXT(Tabla1[[#This Row],[Socio comercial]],"00000000"),[1]Clientes!$A:$E,3,0)</f>
        <v>ES/27</v>
      </c>
      <c r="D10" t="str">
        <f>+VLOOKUP(TEXT(Tabla1[[#This Row],[Socio comercial]],"00000000"),[1]Clientes!$A:$E,4,0)</f>
        <v>Lugo (02)</v>
      </c>
      <c r="E10" s="1">
        <v>24022030</v>
      </c>
      <c r="F10" s="1" t="s">
        <v>46</v>
      </c>
      <c r="G10" s="1">
        <v>209453704</v>
      </c>
      <c r="H10" s="1" t="s">
        <v>171</v>
      </c>
      <c r="I10" s="2">
        <v>120.36</v>
      </c>
      <c r="J10" s="1" t="s">
        <v>43</v>
      </c>
      <c r="K10" s="2">
        <v>66000</v>
      </c>
      <c r="L10" s="1" t="s">
        <v>43</v>
      </c>
      <c r="M10" s="1" t="s">
        <v>44</v>
      </c>
      <c r="N10" s="2">
        <v>75372.399999999994</v>
      </c>
      <c r="O10" s="2">
        <v>193.6</v>
      </c>
      <c r="P10" s="1" t="s">
        <v>45</v>
      </c>
      <c r="Q10" s="2">
        <v>75566</v>
      </c>
      <c r="R10" s="3">
        <v>114.5</v>
      </c>
      <c r="S10" s="1" t="s">
        <v>172</v>
      </c>
      <c r="T10" s="1"/>
      <c r="U10" s="1"/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67106.350000000006</v>
      </c>
      <c r="AC10" s="2">
        <v>4648.37</v>
      </c>
      <c r="AD10" s="2">
        <v>248.51</v>
      </c>
      <c r="AE10" s="2">
        <v>3369.17</v>
      </c>
      <c r="AF10" s="1">
        <v>0</v>
      </c>
      <c r="AG10" s="1"/>
      <c r="AH10" s="1" t="s">
        <v>49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7</v>
      </c>
      <c r="B11" t="str">
        <f>+VLOOKUP(Tabla1[[#This Row],[Código de provincia]],[1]Zona!$A:$N,8,0)</f>
        <v>Galicia</v>
      </c>
      <c r="C11" t="str">
        <f>+VLOOKUP(TEXT(Tabla1[[#This Row],[Socio comercial]],"00000000"),[1]Clientes!$A:$E,3,0)</f>
        <v>ES/27</v>
      </c>
      <c r="D11" t="str">
        <f>+VLOOKUP(TEXT(Tabla1[[#This Row],[Socio comercial]],"00000000"),[1]Clientes!$A:$E,4,0)</f>
        <v>Lugo (02)</v>
      </c>
      <c r="E11" s="1">
        <v>24022030</v>
      </c>
      <c r="F11" s="1" t="s">
        <v>46</v>
      </c>
      <c r="G11" s="1">
        <v>209487086</v>
      </c>
      <c r="H11" s="1" t="s">
        <v>165</v>
      </c>
      <c r="I11" s="2">
        <v>2240.7800000000002</v>
      </c>
      <c r="J11" s="1" t="s">
        <v>43</v>
      </c>
      <c r="K11" s="2">
        <v>66000</v>
      </c>
      <c r="L11" s="1" t="s">
        <v>43</v>
      </c>
      <c r="M11" s="1" t="s">
        <v>44</v>
      </c>
      <c r="N11" s="2">
        <v>75372.399999999994</v>
      </c>
      <c r="O11" s="2">
        <v>193.6</v>
      </c>
      <c r="P11" s="1" t="s">
        <v>45</v>
      </c>
      <c r="Q11" s="2">
        <v>75566</v>
      </c>
      <c r="R11" s="3">
        <v>114.5</v>
      </c>
      <c r="S11" s="1" t="s">
        <v>173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1</v>
      </c>
      <c r="Z11" s="1" t="b">
        <v>0</v>
      </c>
      <c r="AA11" s="1"/>
      <c r="AB11" s="2">
        <v>67106.350000000006</v>
      </c>
      <c r="AC11" s="2">
        <v>4648.37</v>
      </c>
      <c r="AD11" s="2">
        <v>248.51</v>
      </c>
      <c r="AE11" s="2">
        <v>3369.17</v>
      </c>
      <c r="AF11" s="1">
        <v>0</v>
      </c>
      <c r="AG11" s="1"/>
      <c r="AH11" s="1"/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7</v>
      </c>
      <c r="B12" t="str">
        <f>+VLOOKUP(Tabla1[[#This Row],[Código de provincia]],[1]Zona!$A:$N,8,0)</f>
        <v>Galicia</v>
      </c>
      <c r="C12" t="str">
        <f>+VLOOKUP(TEXT(Tabla1[[#This Row],[Socio comercial]],"00000000"),[1]Clientes!$A:$E,3,0)</f>
        <v>ES/27</v>
      </c>
      <c r="D12" t="str">
        <f>+VLOOKUP(TEXT(Tabla1[[#This Row],[Socio comercial]],"00000000"),[1]Clientes!$A:$E,4,0)</f>
        <v>Lugo (02)</v>
      </c>
      <c r="E12" s="1">
        <v>24022030</v>
      </c>
      <c r="F12" s="1" t="s">
        <v>46</v>
      </c>
      <c r="G12" s="1">
        <v>209667924</v>
      </c>
      <c r="H12" s="1" t="s">
        <v>174</v>
      </c>
      <c r="I12" s="2">
        <v>2545.79</v>
      </c>
      <c r="J12" s="1" t="s">
        <v>43</v>
      </c>
      <c r="K12" s="2">
        <v>66000</v>
      </c>
      <c r="L12" s="1" t="s">
        <v>43</v>
      </c>
      <c r="M12" s="1" t="s">
        <v>44</v>
      </c>
      <c r="N12" s="2">
        <v>75372.399999999994</v>
      </c>
      <c r="O12" s="2">
        <v>193.6</v>
      </c>
      <c r="P12" s="1" t="s">
        <v>45</v>
      </c>
      <c r="Q12" s="2">
        <v>75566</v>
      </c>
      <c r="R12" s="3">
        <v>114.5</v>
      </c>
      <c r="S12" s="1" t="s">
        <v>175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67106.350000000006</v>
      </c>
      <c r="AC12" s="2">
        <v>4648.37</v>
      </c>
      <c r="AD12" s="2">
        <v>248.51</v>
      </c>
      <c r="AE12" s="2">
        <v>3369.17</v>
      </c>
      <c r="AF12" s="1">
        <v>0</v>
      </c>
      <c r="AG12" s="1"/>
      <c r="AH12" s="1"/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7</v>
      </c>
      <c r="B13" t="str">
        <f>+VLOOKUP(Tabla1[[#This Row],[Código de provincia]],[1]Zona!$A:$N,8,0)</f>
        <v>Galicia</v>
      </c>
      <c r="C13" t="str">
        <f>+VLOOKUP(TEXT(Tabla1[[#This Row],[Socio comercial]],"00000000"),[1]Clientes!$A:$E,3,0)</f>
        <v>ES/27</v>
      </c>
      <c r="D13" t="str">
        <f>+VLOOKUP(TEXT(Tabla1[[#This Row],[Socio comercial]],"00000000"),[1]Clientes!$A:$E,4,0)</f>
        <v>Lugo (02)</v>
      </c>
      <c r="E13" s="1">
        <v>24022030</v>
      </c>
      <c r="F13" s="1" t="s">
        <v>46</v>
      </c>
      <c r="G13" s="1">
        <v>209111492</v>
      </c>
      <c r="H13" s="1" t="s">
        <v>176</v>
      </c>
      <c r="I13" s="2">
        <v>674.87</v>
      </c>
      <c r="J13" s="1" t="s">
        <v>43</v>
      </c>
      <c r="K13" s="2">
        <v>66000</v>
      </c>
      <c r="L13" s="1" t="s">
        <v>43</v>
      </c>
      <c r="M13" s="1" t="s">
        <v>44</v>
      </c>
      <c r="N13" s="2">
        <v>75372.399999999994</v>
      </c>
      <c r="O13" s="2">
        <v>193.6</v>
      </c>
      <c r="P13" s="1" t="s">
        <v>45</v>
      </c>
      <c r="Q13" s="2">
        <v>75566</v>
      </c>
      <c r="R13" s="3">
        <v>114.5</v>
      </c>
      <c r="S13" s="1" t="s">
        <v>177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/>
      <c r="AB13" s="2">
        <v>67106.350000000006</v>
      </c>
      <c r="AC13" s="2">
        <v>4648.37</v>
      </c>
      <c r="AD13" s="2">
        <v>248.51</v>
      </c>
      <c r="AE13" s="2">
        <v>3369.17</v>
      </c>
      <c r="AF13" s="1">
        <v>0</v>
      </c>
      <c r="AG13" s="1"/>
      <c r="AH13" s="1" t="s">
        <v>49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7</v>
      </c>
      <c r="B14" t="str">
        <f>+VLOOKUP(Tabla1[[#This Row],[Código de provincia]],[1]Zona!$A:$N,8,0)</f>
        <v>Galicia</v>
      </c>
      <c r="C14" t="str">
        <f>+VLOOKUP(TEXT(Tabla1[[#This Row],[Socio comercial]],"00000000"),[1]Clientes!$A:$E,3,0)</f>
        <v>ES/27</v>
      </c>
      <c r="D14" t="str">
        <f>+VLOOKUP(TEXT(Tabla1[[#This Row],[Socio comercial]],"00000000"),[1]Clientes!$A:$E,4,0)</f>
        <v>Lugo (02)</v>
      </c>
      <c r="E14" s="1">
        <v>24022030</v>
      </c>
      <c r="F14" s="1" t="s">
        <v>46</v>
      </c>
      <c r="G14" s="1">
        <v>209291437</v>
      </c>
      <c r="H14" s="1" t="s">
        <v>47</v>
      </c>
      <c r="I14" s="2">
        <v>753.3</v>
      </c>
      <c r="J14" s="1" t="s">
        <v>43</v>
      </c>
      <c r="K14" s="2">
        <v>66000</v>
      </c>
      <c r="L14" s="1" t="s">
        <v>43</v>
      </c>
      <c r="M14" s="1" t="s">
        <v>44</v>
      </c>
      <c r="N14" s="2">
        <v>75372.399999999994</v>
      </c>
      <c r="O14" s="2">
        <v>193.6</v>
      </c>
      <c r="P14" s="1" t="s">
        <v>45</v>
      </c>
      <c r="Q14" s="2">
        <v>75566</v>
      </c>
      <c r="R14" s="3">
        <v>114.5</v>
      </c>
      <c r="S14" s="1" t="s">
        <v>48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67106.350000000006</v>
      </c>
      <c r="AC14" s="2">
        <v>4648.37</v>
      </c>
      <c r="AD14" s="2">
        <v>248.51</v>
      </c>
      <c r="AE14" s="2">
        <v>3369.17</v>
      </c>
      <c r="AF14" s="1">
        <v>0</v>
      </c>
      <c r="AG14" s="1"/>
      <c r="AH14" s="1" t="s">
        <v>49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7</v>
      </c>
      <c r="B15" t="str">
        <f>+VLOOKUP(Tabla1[[#This Row],[Código de provincia]],[1]Zona!$A:$N,8,0)</f>
        <v>Galicia</v>
      </c>
      <c r="C15" t="str">
        <f>+VLOOKUP(TEXT(Tabla1[[#This Row],[Socio comercial]],"00000000"),[1]Clientes!$A:$E,3,0)</f>
        <v>ES/32</v>
      </c>
      <c r="D15" t="str">
        <f>+VLOOKUP(TEXT(Tabla1[[#This Row],[Socio comercial]],"00000000"),[1]Clientes!$A:$E,4,0)</f>
        <v>Ourense (03)</v>
      </c>
      <c r="E15" s="1">
        <v>24030240</v>
      </c>
      <c r="F15" s="1" t="s">
        <v>178</v>
      </c>
      <c r="G15" s="1">
        <v>209113226</v>
      </c>
      <c r="H15" s="1">
        <v>28112024</v>
      </c>
      <c r="I15" s="2">
        <v>3502.77</v>
      </c>
      <c r="J15" s="1" t="s">
        <v>43</v>
      </c>
      <c r="K15" s="2">
        <v>245000</v>
      </c>
      <c r="L15" s="1" t="s">
        <v>43</v>
      </c>
      <c r="M15" s="1" t="s">
        <v>44</v>
      </c>
      <c r="N15" s="2">
        <v>168845.12</v>
      </c>
      <c r="O15" s="2">
        <v>4730.01</v>
      </c>
      <c r="P15" s="1" t="s">
        <v>45</v>
      </c>
      <c r="Q15" s="2">
        <v>169349.75</v>
      </c>
      <c r="R15" s="3">
        <v>69.099999999999994</v>
      </c>
      <c r="S15" s="1" t="s">
        <v>179</v>
      </c>
      <c r="T15" s="1"/>
      <c r="U15" s="1" t="s">
        <v>155</v>
      </c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 t="s">
        <v>156</v>
      </c>
      <c r="AB15" s="2">
        <v>94240.2</v>
      </c>
      <c r="AC15" s="2">
        <v>63719.199999999997</v>
      </c>
      <c r="AD15" s="2">
        <v>6211.34</v>
      </c>
      <c r="AE15" s="2">
        <v>4674.38</v>
      </c>
      <c r="AF15" s="1">
        <v>1</v>
      </c>
      <c r="AG15" s="1"/>
      <c r="AH15" s="1" t="s">
        <v>49</v>
      </c>
      <c r="AI15" s="1">
        <v>1</v>
      </c>
      <c r="AJ15" s="1"/>
      <c r="AK15" s="2">
        <v>504.63</v>
      </c>
      <c r="AL15" s="2">
        <v>0</v>
      </c>
    </row>
    <row r="16" spans="1:38" x14ac:dyDescent="0.2">
      <c r="A16" t="str">
        <f>+VLOOKUP(Tabla1[[#This Row],[Código de provincia]],[1]Zona!$A:$N,14,0)</f>
        <v>Zona 7</v>
      </c>
      <c r="B16" t="str">
        <f>+VLOOKUP(Tabla1[[#This Row],[Código de provincia]],[1]Zona!$A:$N,8,0)</f>
        <v>Galicia</v>
      </c>
      <c r="C16" t="str">
        <f>+VLOOKUP(TEXT(Tabla1[[#This Row],[Socio comercial]],"00000000"),[1]Clientes!$A:$E,3,0)</f>
        <v>ES/32</v>
      </c>
      <c r="D16" t="str">
        <f>+VLOOKUP(TEXT(Tabla1[[#This Row],[Socio comercial]],"00000000"),[1]Clientes!$A:$E,4,0)</f>
        <v>Ourense (03)</v>
      </c>
      <c r="E16" s="1">
        <v>24030480</v>
      </c>
      <c r="F16" s="1" t="s">
        <v>180</v>
      </c>
      <c r="G16" s="1">
        <v>209442763</v>
      </c>
      <c r="H16" s="1">
        <v>12022025</v>
      </c>
      <c r="I16" s="2">
        <v>301.85000000000002</v>
      </c>
      <c r="J16" s="1" t="s">
        <v>43</v>
      </c>
      <c r="K16" s="2">
        <v>59000</v>
      </c>
      <c r="L16" s="1" t="s">
        <v>43</v>
      </c>
      <c r="M16" s="1" t="s">
        <v>44</v>
      </c>
      <c r="N16" s="2">
        <v>46450.76</v>
      </c>
      <c r="O16" s="2">
        <v>638.96</v>
      </c>
      <c r="P16" s="1" t="s">
        <v>45</v>
      </c>
      <c r="Q16" s="2">
        <v>46450.76</v>
      </c>
      <c r="R16" s="3">
        <v>78.7</v>
      </c>
      <c r="S16" s="1" t="s">
        <v>181</v>
      </c>
      <c r="T16" s="1"/>
      <c r="U16" s="1" t="s">
        <v>155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s">
        <v>156</v>
      </c>
      <c r="AB16" s="2">
        <v>12394.87</v>
      </c>
      <c r="AC16" s="2">
        <v>17421.349999999999</v>
      </c>
      <c r="AD16" s="2">
        <v>13019.81</v>
      </c>
      <c r="AE16" s="2">
        <v>3614.73</v>
      </c>
      <c r="AF16" s="1">
        <v>0</v>
      </c>
      <c r="AG16" s="1"/>
      <c r="AH16" s="1" t="s">
        <v>49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7</v>
      </c>
      <c r="B17" t="str">
        <f>+VLOOKUP(Tabla1[[#This Row],[Código de provincia]],[1]Zona!$A:$N,8,0)</f>
        <v>Galicia</v>
      </c>
      <c r="C17" t="str">
        <f>+VLOOKUP(TEXT(Tabla1[[#This Row],[Socio comercial]],"00000000"),[1]Clientes!$A:$E,3,0)</f>
        <v>ES/32</v>
      </c>
      <c r="D17" t="str">
        <f>+VLOOKUP(TEXT(Tabla1[[#This Row],[Socio comercial]],"00000000"),[1]Clientes!$A:$E,4,0)</f>
        <v>Ourense (03)</v>
      </c>
      <c r="E17" s="1">
        <v>24030490</v>
      </c>
      <c r="F17" s="1" t="s">
        <v>182</v>
      </c>
      <c r="G17" s="1">
        <v>209517380</v>
      </c>
      <c r="H17" s="1" t="s">
        <v>183</v>
      </c>
      <c r="I17" s="2">
        <v>6886.87</v>
      </c>
      <c r="J17" s="1" t="s">
        <v>43</v>
      </c>
      <c r="K17" s="2">
        <v>37000</v>
      </c>
      <c r="L17" s="1" t="s">
        <v>43</v>
      </c>
      <c r="M17" s="1" t="s">
        <v>44</v>
      </c>
      <c r="N17" s="2">
        <v>51312.12</v>
      </c>
      <c r="O17" s="2">
        <v>2182.92</v>
      </c>
      <c r="P17" s="1" t="s">
        <v>45</v>
      </c>
      <c r="Q17" s="2">
        <v>52423.27</v>
      </c>
      <c r="R17" s="3">
        <v>141.69999999999999</v>
      </c>
      <c r="S17" s="1" t="s">
        <v>184</v>
      </c>
      <c r="T17" s="1"/>
      <c r="U17" s="1" t="s">
        <v>155</v>
      </c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 t="s">
        <v>156</v>
      </c>
      <c r="AB17" s="2">
        <v>23310.63</v>
      </c>
      <c r="AC17" s="2">
        <v>15555.69</v>
      </c>
      <c r="AD17" s="2">
        <v>12445.8</v>
      </c>
      <c r="AE17" s="2">
        <v>0</v>
      </c>
      <c r="AF17" s="1">
        <v>0</v>
      </c>
      <c r="AG17" s="1"/>
      <c r="AH17" s="1" t="s">
        <v>49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7</v>
      </c>
      <c r="B18" t="str">
        <f>+VLOOKUP(Tabla1[[#This Row],[Código de provincia]],[1]Zona!$A:$N,8,0)</f>
        <v>Asturias</v>
      </c>
      <c r="C18" t="str">
        <f>+VLOOKUP(TEXT(Tabla1[[#This Row],[Socio comercial]],"00000000"),[1]Clientes!$A:$E,3,0)</f>
        <v>ES/33</v>
      </c>
      <c r="D18" t="str">
        <f>+VLOOKUP(TEXT(Tabla1[[#This Row],[Socio comercial]],"00000000"),[1]Clientes!$A:$E,4,0)</f>
        <v>Asturias (05)</v>
      </c>
      <c r="E18" s="1">
        <v>24050540</v>
      </c>
      <c r="F18" s="1" t="s">
        <v>50</v>
      </c>
      <c r="G18" s="1">
        <v>209199018</v>
      </c>
      <c r="H18" s="1">
        <v>8670</v>
      </c>
      <c r="I18" s="2">
        <v>1492.83</v>
      </c>
      <c r="J18" s="1" t="s">
        <v>43</v>
      </c>
      <c r="K18" s="2">
        <v>66000</v>
      </c>
      <c r="L18" s="1" t="s">
        <v>43</v>
      </c>
      <c r="M18" s="1" t="s">
        <v>44</v>
      </c>
      <c r="N18" s="2">
        <v>37852</v>
      </c>
      <c r="O18" s="2">
        <v>407.78</v>
      </c>
      <c r="P18" s="1" t="s">
        <v>45</v>
      </c>
      <c r="Q18" s="2">
        <v>38045.599999999999</v>
      </c>
      <c r="R18" s="3">
        <v>57.6</v>
      </c>
      <c r="S18" s="1" t="s">
        <v>185</v>
      </c>
      <c r="T18" s="1"/>
      <c r="U18" s="1"/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/>
      <c r="AB18" s="2">
        <v>22525.35</v>
      </c>
      <c r="AC18" s="2">
        <v>11368.52</v>
      </c>
      <c r="AD18" s="2">
        <v>3958.13</v>
      </c>
      <c r="AE18" s="2">
        <v>0</v>
      </c>
      <c r="AF18" s="1">
        <v>1</v>
      </c>
      <c r="AG18" s="1"/>
      <c r="AH18" s="1" t="s">
        <v>49</v>
      </c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7</v>
      </c>
      <c r="B19" t="str">
        <f>+VLOOKUP(Tabla1[[#This Row],[Código de provincia]],[1]Zona!$A:$N,8,0)</f>
        <v>Asturias</v>
      </c>
      <c r="C19" t="str">
        <f>+VLOOKUP(TEXT(Tabla1[[#This Row],[Socio comercial]],"00000000"),[1]Clientes!$A:$E,3,0)</f>
        <v>ES/33</v>
      </c>
      <c r="D19" t="str">
        <f>+VLOOKUP(TEXT(Tabla1[[#This Row],[Socio comercial]],"00000000"),[1]Clientes!$A:$E,4,0)</f>
        <v>Asturias (05)</v>
      </c>
      <c r="E19" s="1">
        <v>24050900</v>
      </c>
      <c r="F19" s="1" t="s">
        <v>186</v>
      </c>
      <c r="G19" s="1">
        <v>209543775</v>
      </c>
      <c r="H19" s="1" t="s">
        <v>187</v>
      </c>
      <c r="I19" s="2">
        <v>4352.33</v>
      </c>
      <c r="J19" s="1" t="s">
        <v>43</v>
      </c>
      <c r="K19" s="2">
        <v>50000</v>
      </c>
      <c r="L19" s="1" t="s">
        <v>43</v>
      </c>
      <c r="M19" s="1" t="s">
        <v>44</v>
      </c>
      <c r="N19" s="2">
        <v>23086.81</v>
      </c>
      <c r="O19" s="2">
        <v>3544.65</v>
      </c>
      <c r="P19" s="1" t="s">
        <v>45</v>
      </c>
      <c r="Q19" s="2">
        <v>23384.13</v>
      </c>
      <c r="R19" s="3">
        <v>46.8</v>
      </c>
      <c r="S19" s="1" t="s">
        <v>188</v>
      </c>
      <c r="T19" s="1"/>
      <c r="U19" s="1" t="s">
        <v>155</v>
      </c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 t="s">
        <v>156</v>
      </c>
      <c r="AB19" s="2">
        <v>15112.77</v>
      </c>
      <c r="AC19" s="2">
        <v>1467.72</v>
      </c>
      <c r="AD19" s="2">
        <v>6506.32</v>
      </c>
      <c r="AE19" s="2">
        <v>0</v>
      </c>
      <c r="AF19" s="1">
        <v>3</v>
      </c>
      <c r="AG19" s="1"/>
      <c r="AH19" s="1" t="s">
        <v>49</v>
      </c>
      <c r="AI19" s="1">
        <v>1</v>
      </c>
      <c r="AJ19" s="1"/>
      <c r="AK19" s="2">
        <v>102.5</v>
      </c>
      <c r="AL19" s="2">
        <v>0</v>
      </c>
    </row>
    <row r="20" spans="1:38" x14ac:dyDescent="0.2">
      <c r="A20" t="str">
        <f>+VLOOKUP(Tabla1[[#This Row],[Código de provincia]],[1]Zona!$A:$N,14,0)</f>
        <v>Zona 7</v>
      </c>
      <c r="B20" t="str">
        <f>+VLOOKUP(Tabla1[[#This Row],[Código de provincia]],[1]Zona!$A:$N,8,0)</f>
        <v>Asturias</v>
      </c>
      <c r="C20" t="str">
        <f>+VLOOKUP(TEXT(Tabla1[[#This Row],[Socio comercial]],"00000000"),[1]Clientes!$A:$E,3,0)</f>
        <v>ES/33</v>
      </c>
      <c r="D20" t="str">
        <f>+VLOOKUP(TEXT(Tabla1[[#This Row],[Socio comercial]],"00000000"),[1]Clientes!$A:$E,4,0)</f>
        <v>Asturias (05)</v>
      </c>
      <c r="E20" s="1">
        <v>24050950</v>
      </c>
      <c r="F20" s="1" t="s">
        <v>51</v>
      </c>
      <c r="G20" s="1">
        <v>209218056</v>
      </c>
      <c r="H20" s="1" t="s">
        <v>189</v>
      </c>
      <c r="I20" s="2">
        <v>2279.35</v>
      </c>
      <c r="J20" s="1" t="s">
        <v>43</v>
      </c>
      <c r="K20" s="2">
        <v>30000</v>
      </c>
      <c r="L20" s="1" t="s">
        <v>43</v>
      </c>
      <c r="M20" s="1" t="s">
        <v>44</v>
      </c>
      <c r="N20" s="2">
        <v>26958.22</v>
      </c>
      <c r="O20" s="2">
        <v>2968.16</v>
      </c>
      <c r="P20" s="1" t="s">
        <v>45</v>
      </c>
      <c r="Q20" s="2">
        <v>27742.66</v>
      </c>
      <c r="R20" s="3">
        <v>92.5</v>
      </c>
      <c r="S20" s="1" t="s">
        <v>190</v>
      </c>
      <c r="T20" s="1"/>
      <c r="U20" s="1" t="s">
        <v>155</v>
      </c>
      <c r="V20" s="1" t="b">
        <v>1</v>
      </c>
      <c r="W20" s="1" t="b">
        <v>0</v>
      </c>
      <c r="X20" s="1" t="b">
        <v>0</v>
      </c>
      <c r="Y20" s="1" t="b">
        <v>1</v>
      </c>
      <c r="Z20" s="1" t="b">
        <v>0</v>
      </c>
      <c r="AA20" s="1" t="s">
        <v>156</v>
      </c>
      <c r="AB20" s="2">
        <v>11562.5</v>
      </c>
      <c r="AC20" s="2">
        <v>11875.85</v>
      </c>
      <c r="AD20" s="2">
        <v>0</v>
      </c>
      <c r="AE20" s="2">
        <v>3519.87</v>
      </c>
      <c r="AF20" s="1">
        <v>0</v>
      </c>
      <c r="AG20" s="1"/>
      <c r="AH20" s="1" t="s">
        <v>49</v>
      </c>
      <c r="AI20" s="1">
        <v>1</v>
      </c>
      <c r="AJ20" s="1"/>
      <c r="AK20" s="2">
        <v>190.93</v>
      </c>
      <c r="AL20" s="2">
        <v>0</v>
      </c>
    </row>
    <row r="21" spans="1:38" x14ac:dyDescent="0.2">
      <c r="A21" t="str">
        <f>+VLOOKUP(Tabla1[[#This Row],[Código de provincia]],[1]Zona!$A:$N,14,0)</f>
        <v>Zona 2</v>
      </c>
      <c r="B21" t="str">
        <f>+VLOOKUP(Tabla1[[#This Row],[Código de provincia]],[1]Zona!$A:$N,8,0)</f>
        <v>País Vasco</v>
      </c>
      <c r="C21" t="str">
        <f>+VLOOKUP(TEXT(Tabla1[[#This Row],[Socio comercial]],"00000000"),[1]Clientes!$A:$E,3,0)</f>
        <v>ES/20</v>
      </c>
      <c r="D21" t="str">
        <f>+VLOOKUP(TEXT(Tabla1[[#This Row],[Socio comercial]],"00000000"),[1]Clientes!$A:$E,4,0)</f>
        <v>Guipúzcoa (08)</v>
      </c>
      <c r="E21" s="1">
        <v>24080530</v>
      </c>
      <c r="F21" s="1" t="s">
        <v>52</v>
      </c>
      <c r="G21" s="1">
        <v>209167619</v>
      </c>
      <c r="H21" s="1" t="s">
        <v>191</v>
      </c>
      <c r="I21" s="2">
        <v>620.85</v>
      </c>
      <c r="J21" s="1" t="s">
        <v>43</v>
      </c>
      <c r="K21" s="2">
        <v>263000</v>
      </c>
      <c r="L21" s="1" t="s">
        <v>43</v>
      </c>
      <c r="M21" s="1" t="s">
        <v>44</v>
      </c>
      <c r="N21" s="2">
        <v>206713.44</v>
      </c>
      <c r="O21" s="2">
        <v>28724.73</v>
      </c>
      <c r="P21" s="1" t="s">
        <v>45</v>
      </c>
      <c r="Q21" s="2">
        <v>214747.17</v>
      </c>
      <c r="R21" s="3">
        <v>81.7</v>
      </c>
      <c r="S21" s="1" t="s">
        <v>192</v>
      </c>
      <c r="T21" s="1"/>
      <c r="U21" s="1" t="s">
        <v>155</v>
      </c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 t="s">
        <v>156</v>
      </c>
      <c r="AB21" s="2">
        <v>126939.55</v>
      </c>
      <c r="AC21" s="2">
        <v>40629.65</v>
      </c>
      <c r="AD21" s="2">
        <v>34502.76</v>
      </c>
      <c r="AE21" s="2">
        <v>4641.4799999999996</v>
      </c>
      <c r="AF21" s="1">
        <v>1</v>
      </c>
      <c r="AG21" s="1"/>
      <c r="AH21" s="1" t="s">
        <v>49</v>
      </c>
      <c r="AI21" s="1">
        <v>1</v>
      </c>
      <c r="AJ21" s="1"/>
      <c r="AK21" s="2">
        <v>2741.45</v>
      </c>
      <c r="AL21" s="2">
        <v>0</v>
      </c>
    </row>
    <row r="22" spans="1:38" x14ac:dyDescent="0.2">
      <c r="A22" t="str">
        <f>+VLOOKUP(Tabla1[[#This Row],[Código de provincia]],[1]Zona!$A:$N,14,0)</f>
        <v>Zona 2</v>
      </c>
      <c r="B22" t="str">
        <f>+VLOOKUP(Tabla1[[#This Row],[Código de provincia]],[1]Zona!$A:$N,8,0)</f>
        <v>País Vasco</v>
      </c>
      <c r="C22" t="str">
        <f>+VLOOKUP(TEXT(Tabla1[[#This Row],[Socio comercial]],"00000000"),[1]Clientes!$A:$E,3,0)</f>
        <v>ES/48</v>
      </c>
      <c r="D22" t="str">
        <f>+VLOOKUP(TEXT(Tabla1[[#This Row],[Socio comercial]],"00000000"),[1]Clientes!$A:$E,4,0)</f>
        <v>Vizcaya (09)</v>
      </c>
      <c r="E22" s="1">
        <v>24090590</v>
      </c>
      <c r="F22" s="1" t="s">
        <v>53</v>
      </c>
      <c r="G22" s="1">
        <v>209378511</v>
      </c>
      <c r="H22" s="1" t="s">
        <v>193</v>
      </c>
      <c r="I22" s="2">
        <v>1041.22</v>
      </c>
      <c r="J22" s="1" t="s">
        <v>43</v>
      </c>
      <c r="K22" s="2">
        <v>197000</v>
      </c>
      <c r="L22" s="1" t="s">
        <v>43</v>
      </c>
      <c r="M22" s="1" t="s">
        <v>44</v>
      </c>
      <c r="N22" s="2">
        <v>170620.19</v>
      </c>
      <c r="O22" s="2">
        <v>17528.37</v>
      </c>
      <c r="P22" s="1" t="s">
        <v>45</v>
      </c>
      <c r="Q22" s="2">
        <v>177016.51</v>
      </c>
      <c r="R22" s="3">
        <v>89.9</v>
      </c>
      <c r="S22" s="1" t="s">
        <v>194</v>
      </c>
      <c r="T22" s="1"/>
      <c r="U22" s="1"/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/>
      <c r="AB22" s="2">
        <v>52409.51</v>
      </c>
      <c r="AC22" s="2">
        <v>58784.639999999999</v>
      </c>
      <c r="AD22" s="2">
        <v>53364.95</v>
      </c>
      <c r="AE22" s="2">
        <v>6061.09</v>
      </c>
      <c r="AF22" s="1">
        <v>1</v>
      </c>
      <c r="AG22" s="1"/>
      <c r="AH22" s="1" t="s">
        <v>49</v>
      </c>
      <c r="AI22" s="1">
        <v>1</v>
      </c>
      <c r="AJ22" s="1"/>
      <c r="AK22" s="2">
        <v>2338.06</v>
      </c>
      <c r="AL22" s="2">
        <v>0</v>
      </c>
    </row>
    <row r="23" spans="1:38" x14ac:dyDescent="0.2">
      <c r="A23" t="str">
        <f>+VLOOKUP(Tabla1[[#This Row],[Código de provincia]],[1]Zona!$A:$N,14,0)</f>
        <v>Zona 2</v>
      </c>
      <c r="B23" t="str">
        <f>+VLOOKUP(Tabla1[[#This Row],[Código de provincia]],[1]Zona!$A:$N,8,0)</f>
        <v>Navarra</v>
      </c>
      <c r="C23" t="str">
        <f>+VLOOKUP(TEXT(Tabla1[[#This Row],[Socio comercial]],"00000000"),[1]Clientes!$A:$E,3,0)</f>
        <v>ES/31</v>
      </c>
      <c r="D23" t="str">
        <f>+VLOOKUP(TEXT(Tabla1[[#This Row],[Socio comercial]],"00000000"),[1]Clientes!$A:$E,4,0)</f>
        <v>Navarra (10)</v>
      </c>
      <c r="E23" s="1">
        <v>24100070</v>
      </c>
      <c r="F23" s="1" t="s">
        <v>54</v>
      </c>
      <c r="G23" s="1">
        <v>208202709</v>
      </c>
      <c r="H23" s="1">
        <v>433</v>
      </c>
      <c r="I23" s="2">
        <v>851.27</v>
      </c>
      <c r="J23" s="1" t="s">
        <v>43</v>
      </c>
      <c r="K23" s="2">
        <v>1</v>
      </c>
      <c r="L23" s="1" t="s">
        <v>43</v>
      </c>
      <c r="M23" s="1" t="s">
        <v>44</v>
      </c>
      <c r="N23" s="2">
        <v>41289.230000000003</v>
      </c>
      <c r="O23" s="2">
        <v>0</v>
      </c>
      <c r="P23" s="1" t="s">
        <v>45</v>
      </c>
      <c r="Q23" s="2">
        <v>41289.230000000003</v>
      </c>
      <c r="R23" s="3">
        <v>4128923</v>
      </c>
      <c r="S23" s="1" t="s">
        <v>195</v>
      </c>
      <c r="T23" s="1"/>
      <c r="U23" s="1"/>
      <c r="V23" s="1" t="b">
        <v>1</v>
      </c>
      <c r="W23" s="1" t="b">
        <v>0</v>
      </c>
      <c r="X23" s="1" t="b">
        <v>0</v>
      </c>
      <c r="Y23" s="1" t="b">
        <v>1</v>
      </c>
      <c r="Z23" s="1" t="b">
        <v>0</v>
      </c>
      <c r="AA23" s="1"/>
      <c r="AB23" s="2">
        <v>389.45</v>
      </c>
      <c r="AC23" s="2">
        <v>2812.39</v>
      </c>
      <c r="AD23" s="2">
        <v>-1642.76</v>
      </c>
      <c r="AE23" s="2">
        <v>39730.15</v>
      </c>
      <c r="AF23" s="1">
        <v>2</v>
      </c>
      <c r="AG23" s="1"/>
      <c r="AH23" s="1" t="s">
        <v>49</v>
      </c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+VLOOKUP(Tabla1[[#This Row],[Código de provincia]],[1]Zona!$A:$N,14,0)</f>
        <v>Zona 2</v>
      </c>
      <c r="B24" t="str">
        <f>+VLOOKUP(Tabla1[[#This Row],[Código de provincia]],[1]Zona!$A:$N,8,0)</f>
        <v>Navarra</v>
      </c>
      <c r="C24" t="str">
        <f>+VLOOKUP(TEXT(Tabla1[[#This Row],[Socio comercial]],"00000000"),[1]Clientes!$A:$E,3,0)</f>
        <v>ES/31</v>
      </c>
      <c r="D24" t="str">
        <f>+VLOOKUP(TEXT(Tabla1[[#This Row],[Socio comercial]],"00000000"),[1]Clientes!$A:$E,4,0)</f>
        <v>Navarra (10)</v>
      </c>
      <c r="E24" s="1">
        <v>24100070</v>
      </c>
      <c r="F24" s="1" t="s">
        <v>54</v>
      </c>
      <c r="G24" s="1">
        <v>208345616</v>
      </c>
      <c r="H24" s="1">
        <v>479</v>
      </c>
      <c r="I24" s="2">
        <v>326.45999999999998</v>
      </c>
      <c r="J24" s="1" t="s">
        <v>43</v>
      </c>
      <c r="K24" s="2">
        <v>1</v>
      </c>
      <c r="L24" s="1" t="s">
        <v>43</v>
      </c>
      <c r="M24" s="1" t="s">
        <v>44</v>
      </c>
      <c r="N24" s="2">
        <v>41289.230000000003</v>
      </c>
      <c r="O24" s="2">
        <v>0</v>
      </c>
      <c r="P24" s="1" t="s">
        <v>45</v>
      </c>
      <c r="Q24" s="2">
        <v>41289.230000000003</v>
      </c>
      <c r="R24" s="3">
        <v>4128923</v>
      </c>
      <c r="S24" s="1" t="s">
        <v>196</v>
      </c>
      <c r="T24" s="1"/>
      <c r="U24" s="1"/>
      <c r="V24" s="1" t="b">
        <v>1</v>
      </c>
      <c r="W24" s="1" t="b">
        <v>0</v>
      </c>
      <c r="X24" s="1" t="b">
        <v>0</v>
      </c>
      <c r="Y24" s="1" t="b">
        <v>1</v>
      </c>
      <c r="Z24" s="1" t="b">
        <v>0</v>
      </c>
      <c r="AA24" s="1"/>
      <c r="AB24" s="2">
        <v>389.45</v>
      </c>
      <c r="AC24" s="2">
        <v>2812.39</v>
      </c>
      <c r="AD24" s="2">
        <v>-1642.76</v>
      </c>
      <c r="AE24" s="2">
        <v>39730.15</v>
      </c>
      <c r="AF24" s="1">
        <v>2</v>
      </c>
      <c r="AG24" s="1"/>
      <c r="AH24" s="1" t="s">
        <v>49</v>
      </c>
      <c r="AI24" s="1">
        <v>1</v>
      </c>
      <c r="AJ24" s="1" t="s">
        <v>197</v>
      </c>
      <c r="AK24" s="2">
        <v>0</v>
      </c>
      <c r="AL24" s="2">
        <v>0</v>
      </c>
    </row>
    <row r="25" spans="1:38" x14ac:dyDescent="0.2">
      <c r="A25" t="str">
        <f>+VLOOKUP(Tabla1[[#This Row],[Código de provincia]],[1]Zona!$A:$N,14,0)</f>
        <v>Zona 2</v>
      </c>
      <c r="B25" t="str">
        <f>+VLOOKUP(Tabla1[[#This Row],[Código de provincia]],[1]Zona!$A:$N,8,0)</f>
        <v>Navarra</v>
      </c>
      <c r="C25" t="str">
        <f>+VLOOKUP(TEXT(Tabla1[[#This Row],[Socio comercial]],"00000000"),[1]Clientes!$A:$E,3,0)</f>
        <v>ES/31</v>
      </c>
      <c r="D25" t="str">
        <f>+VLOOKUP(TEXT(Tabla1[[#This Row],[Socio comercial]],"00000000"),[1]Clientes!$A:$E,4,0)</f>
        <v>Navarra (10)</v>
      </c>
      <c r="E25" s="1">
        <v>24100070</v>
      </c>
      <c r="F25" s="1" t="s">
        <v>54</v>
      </c>
      <c r="G25" s="1">
        <v>208180422</v>
      </c>
      <c r="H25" s="1">
        <v>423</v>
      </c>
      <c r="I25" s="2">
        <v>151.99</v>
      </c>
      <c r="J25" s="1" t="s">
        <v>43</v>
      </c>
      <c r="K25" s="2">
        <v>1</v>
      </c>
      <c r="L25" s="1" t="s">
        <v>43</v>
      </c>
      <c r="M25" s="1" t="s">
        <v>44</v>
      </c>
      <c r="N25" s="2">
        <v>41289.230000000003</v>
      </c>
      <c r="O25" s="2">
        <v>0</v>
      </c>
      <c r="P25" s="1" t="s">
        <v>45</v>
      </c>
      <c r="Q25" s="2">
        <v>41289.230000000003</v>
      </c>
      <c r="R25" s="3">
        <v>4128923</v>
      </c>
      <c r="S25" s="1" t="s">
        <v>198</v>
      </c>
      <c r="T25" s="1"/>
      <c r="U25" s="1"/>
      <c r="V25" s="1" t="b">
        <v>1</v>
      </c>
      <c r="W25" s="1" t="b">
        <v>0</v>
      </c>
      <c r="X25" s="1" t="b">
        <v>0</v>
      </c>
      <c r="Y25" s="1" t="b">
        <v>0</v>
      </c>
      <c r="Z25" s="1" t="b">
        <v>0</v>
      </c>
      <c r="AA25" s="1"/>
      <c r="AB25" s="2">
        <v>389.45</v>
      </c>
      <c r="AC25" s="2">
        <v>2812.39</v>
      </c>
      <c r="AD25" s="2">
        <v>-1642.76</v>
      </c>
      <c r="AE25" s="2">
        <v>39730.15</v>
      </c>
      <c r="AF25" s="1">
        <v>2</v>
      </c>
      <c r="AG25" s="1"/>
      <c r="AH25" s="1" t="s">
        <v>49</v>
      </c>
      <c r="AI25" s="1">
        <v>1</v>
      </c>
      <c r="AJ25" s="1"/>
      <c r="AK25" s="2">
        <v>0</v>
      </c>
      <c r="AL25" s="2">
        <v>0</v>
      </c>
    </row>
    <row r="26" spans="1:38" x14ac:dyDescent="0.2">
      <c r="A26" t="str">
        <f>+VLOOKUP(Tabla1[[#This Row],[Código de provincia]],[1]Zona!$A:$N,14,0)</f>
        <v>Zona 2</v>
      </c>
      <c r="B26" t="str">
        <f>+VLOOKUP(Tabla1[[#This Row],[Código de provincia]],[1]Zona!$A:$N,8,0)</f>
        <v>Navarra</v>
      </c>
      <c r="C26" t="str">
        <f>+VLOOKUP(TEXT(Tabla1[[#This Row],[Socio comercial]],"00000000"),[1]Clientes!$A:$E,3,0)</f>
        <v>ES/31</v>
      </c>
      <c r="D26" t="str">
        <f>+VLOOKUP(TEXT(Tabla1[[#This Row],[Socio comercial]],"00000000"),[1]Clientes!$A:$E,4,0)</f>
        <v>Navarra (10)</v>
      </c>
      <c r="E26" s="1">
        <v>24100070</v>
      </c>
      <c r="F26" s="1" t="s">
        <v>54</v>
      </c>
      <c r="G26" s="1">
        <v>208395168</v>
      </c>
      <c r="H26" s="1">
        <v>500</v>
      </c>
      <c r="I26" s="2">
        <v>122.04</v>
      </c>
      <c r="J26" s="1" t="s">
        <v>43</v>
      </c>
      <c r="K26" s="2">
        <v>1</v>
      </c>
      <c r="L26" s="1" t="s">
        <v>43</v>
      </c>
      <c r="M26" s="1" t="s">
        <v>44</v>
      </c>
      <c r="N26" s="2">
        <v>41289.230000000003</v>
      </c>
      <c r="O26" s="2">
        <v>0</v>
      </c>
      <c r="P26" s="1" t="s">
        <v>45</v>
      </c>
      <c r="Q26" s="2">
        <v>41289.230000000003</v>
      </c>
      <c r="R26" s="3">
        <v>4128923</v>
      </c>
      <c r="S26" s="1" t="s">
        <v>199</v>
      </c>
      <c r="T26" s="1"/>
      <c r="U26" s="1"/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/>
      <c r="AB26" s="2">
        <v>389.45</v>
      </c>
      <c r="AC26" s="2">
        <v>2812.39</v>
      </c>
      <c r="AD26" s="2">
        <v>-1642.76</v>
      </c>
      <c r="AE26" s="2">
        <v>39730.15</v>
      </c>
      <c r="AF26" s="1">
        <v>2</v>
      </c>
      <c r="AG26" s="1"/>
      <c r="AH26" s="1" t="s">
        <v>49</v>
      </c>
      <c r="AI26" s="1">
        <v>1</v>
      </c>
      <c r="AJ26" s="1"/>
      <c r="AK26" s="2">
        <v>0</v>
      </c>
      <c r="AL26" s="2">
        <v>0</v>
      </c>
    </row>
    <row r="27" spans="1:38" x14ac:dyDescent="0.2">
      <c r="A27" t="str">
        <f>+VLOOKUP(Tabla1[[#This Row],[Código de provincia]],[1]Zona!$A:$N,14,0)</f>
        <v>Zona 2</v>
      </c>
      <c r="B27" t="str">
        <f>+VLOOKUP(Tabla1[[#This Row],[Código de provincia]],[1]Zona!$A:$N,8,0)</f>
        <v>Navarra</v>
      </c>
      <c r="C27" t="str">
        <f>+VLOOKUP(TEXT(Tabla1[[#This Row],[Socio comercial]],"00000000"),[1]Clientes!$A:$E,3,0)</f>
        <v>ES/31</v>
      </c>
      <c r="D27" t="str">
        <f>+VLOOKUP(TEXT(Tabla1[[#This Row],[Socio comercial]],"00000000"),[1]Clientes!$A:$E,4,0)</f>
        <v>Navarra (10)</v>
      </c>
      <c r="E27" s="1">
        <v>24100070</v>
      </c>
      <c r="F27" s="1" t="s">
        <v>54</v>
      </c>
      <c r="G27" s="1">
        <v>208401949</v>
      </c>
      <c r="H27" s="1">
        <v>501</v>
      </c>
      <c r="I27" s="2">
        <v>838.99</v>
      </c>
      <c r="J27" s="1" t="s">
        <v>43</v>
      </c>
      <c r="K27" s="2">
        <v>1</v>
      </c>
      <c r="L27" s="1" t="s">
        <v>43</v>
      </c>
      <c r="M27" s="1" t="s">
        <v>44</v>
      </c>
      <c r="N27" s="2">
        <v>41289.230000000003</v>
      </c>
      <c r="O27" s="2">
        <v>0</v>
      </c>
      <c r="P27" s="1" t="s">
        <v>45</v>
      </c>
      <c r="Q27" s="2">
        <v>41289.230000000003</v>
      </c>
      <c r="R27" s="3">
        <v>4128923</v>
      </c>
      <c r="S27" s="1" t="s">
        <v>200</v>
      </c>
      <c r="T27" s="1"/>
      <c r="U27" s="1"/>
      <c r="V27" s="1" t="b">
        <v>1</v>
      </c>
      <c r="W27" s="1" t="b">
        <v>0</v>
      </c>
      <c r="X27" s="1" t="b">
        <v>0</v>
      </c>
      <c r="Y27" s="1" t="b">
        <v>0</v>
      </c>
      <c r="Z27" s="1" t="b">
        <v>0</v>
      </c>
      <c r="AA27" s="1"/>
      <c r="AB27" s="2">
        <v>389.45</v>
      </c>
      <c r="AC27" s="2">
        <v>2812.39</v>
      </c>
      <c r="AD27" s="2">
        <v>-1642.76</v>
      </c>
      <c r="AE27" s="2">
        <v>39730.15</v>
      </c>
      <c r="AF27" s="1">
        <v>2</v>
      </c>
      <c r="AG27" s="1"/>
      <c r="AH27" s="1" t="s">
        <v>49</v>
      </c>
      <c r="AI27" s="1">
        <v>1</v>
      </c>
      <c r="AJ27" s="1"/>
      <c r="AK27" s="2">
        <v>0</v>
      </c>
      <c r="AL27" s="2">
        <v>0</v>
      </c>
    </row>
    <row r="28" spans="1:38" x14ac:dyDescent="0.2">
      <c r="A28" t="str">
        <f>+VLOOKUP(Tabla1[[#This Row],[Código de provincia]],[1]Zona!$A:$N,14,0)</f>
        <v>Zona 2</v>
      </c>
      <c r="B28" t="str">
        <f>+VLOOKUP(Tabla1[[#This Row],[Código de provincia]],[1]Zona!$A:$N,8,0)</f>
        <v>Navarra</v>
      </c>
      <c r="C28" t="str">
        <f>+VLOOKUP(TEXT(Tabla1[[#This Row],[Socio comercial]],"00000000"),[1]Clientes!$A:$E,3,0)</f>
        <v>ES/31</v>
      </c>
      <c r="D28" t="str">
        <f>+VLOOKUP(TEXT(Tabla1[[#This Row],[Socio comercial]],"00000000"),[1]Clientes!$A:$E,4,0)</f>
        <v>Navarra (10)</v>
      </c>
      <c r="E28" s="1">
        <v>24100070</v>
      </c>
      <c r="F28" s="1" t="s">
        <v>54</v>
      </c>
      <c r="G28" s="1">
        <v>208447946</v>
      </c>
      <c r="H28" s="1">
        <v>515</v>
      </c>
      <c r="I28" s="2">
        <v>139.66999999999999</v>
      </c>
      <c r="J28" s="1" t="s">
        <v>43</v>
      </c>
      <c r="K28" s="2">
        <v>1</v>
      </c>
      <c r="L28" s="1" t="s">
        <v>43</v>
      </c>
      <c r="M28" s="1" t="s">
        <v>44</v>
      </c>
      <c r="N28" s="2">
        <v>41289.230000000003</v>
      </c>
      <c r="O28" s="2">
        <v>0</v>
      </c>
      <c r="P28" s="1" t="s">
        <v>45</v>
      </c>
      <c r="Q28" s="2">
        <v>41289.230000000003</v>
      </c>
      <c r="R28" s="3">
        <v>4128923</v>
      </c>
      <c r="S28" s="1" t="s">
        <v>201</v>
      </c>
      <c r="T28" s="1"/>
      <c r="U28" s="1"/>
      <c r="V28" s="1" t="b">
        <v>1</v>
      </c>
      <c r="W28" s="1" t="b">
        <v>0</v>
      </c>
      <c r="X28" s="1" t="b">
        <v>0</v>
      </c>
      <c r="Y28" s="1" t="b">
        <v>0</v>
      </c>
      <c r="Z28" s="1" t="b">
        <v>0</v>
      </c>
      <c r="AA28" s="1"/>
      <c r="AB28" s="2">
        <v>389.45</v>
      </c>
      <c r="AC28" s="2">
        <v>2812.39</v>
      </c>
      <c r="AD28" s="2">
        <v>-1642.76</v>
      </c>
      <c r="AE28" s="2">
        <v>39730.15</v>
      </c>
      <c r="AF28" s="1">
        <v>2</v>
      </c>
      <c r="AG28" s="1"/>
      <c r="AH28" s="1" t="s">
        <v>49</v>
      </c>
      <c r="AI28" s="1">
        <v>1</v>
      </c>
      <c r="AJ28" s="1"/>
      <c r="AK28" s="2">
        <v>0</v>
      </c>
      <c r="AL28" s="2">
        <v>0</v>
      </c>
    </row>
    <row r="29" spans="1:38" x14ac:dyDescent="0.2">
      <c r="A29" t="str">
        <f>+VLOOKUP(Tabla1[[#This Row],[Código de provincia]],[1]Zona!$A:$N,14,0)</f>
        <v>Zona 2</v>
      </c>
      <c r="B29" t="str">
        <f>+VLOOKUP(Tabla1[[#This Row],[Código de provincia]],[1]Zona!$A:$N,8,0)</f>
        <v>Navarra</v>
      </c>
      <c r="C29" t="str">
        <f>+VLOOKUP(TEXT(Tabla1[[#This Row],[Socio comercial]],"00000000"),[1]Clientes!$A:$E,3,0)</f>
        <v>ES/31</v>
      </c>
      <c r="D29" t="str">
        <f>+VLOOKUP(TEXT(Tabla1[[#This Row],[Socio comercial]],"00000000"),[1]Clientes!$A:$E,4,0)</f>
        <v>Navarra (10)</v>
      </c>
      <c r="E29" s="1">
        <v>24100070</v>
      </c>
      <c r="F29" s="1" t="s">
        <v>54</v>
      </c>
      <c r="G29" s="1">
        <v>208775250</v>
      </c>
      <c r="H29" s="1" t="s">
        <v>202</v>
      </c>
      <c r="I29" s="2">
        <v>412.62</v>
      </c>
      <c r="J29" s="1" t="s">
        <v>43</v>
      </c>
      <c r="K29" s="2">
        <v>1</v>
      </c>
      <c r="L29" s="1" t="s">
        <v>43</v>
      </c>
      <c r="M29" s="1" t="s">
        <v>44</v>
      </c>
      <c r="N29" s="2">
        <v>41289.230000000003</v>
      </c>
      <c r="O29" s="2">
        <v>0</v>
      </c>
      <c r="P29" s="1" t="s">
        <v>45</v>
      </c>
      <c r="Q29" s="2">
        <v>41289.230000000003</v>
      </c>
      <c r="R29" s="3">
        <v>4128923</v>
      </c>
      <c r="S29" s="1" t="s">
        <v>203</v>
      </c>
      <c r="T29" s="1"/>
      <c r="U29" s="1"/>
      <c r="V29" s="1" t="b">
        <v>1</v>
      </c>
      <c r="W29" s="1" t="b">
        <v>0</v>
      </c>
      <c r="X29" s="1" t="b">
        <v>0</v>
      </c>
      <c r="Y29" s="1" t="b">
        <v>1</v>
      </c>
      <c r="Z29" s="1" t="b">
        <v>0</v>
      </c>
      <c r="AA29" s="1"/>
      <c r="AB29" s="2">
        <v>389.45</v>
      </c>
      <c r="AC29" s="2">
        <v>2812.39</v>
      </c>
      <c r="AD29" s="2">
        <v>-1642.76</v>
      </c>
      <c r="AE29" s="2">
        <v>39730.15</v>
      </c>
      <c r="AF29" s="1">
        <v>2</v>
      </c>
      <c r="AG29" s="1"/>
      <c r="AH29" s="1"/>
      <c r="AI29" s="1">
        <v>1</v>
      </c>
      <c r="AJ29" s="1" t="s">
        <v>197</v>
      </c>
      <c r="AK29" s="2">
        <v>0</v>
      </c>
      <c r="AL29" s="2">
        <v>0</v>
      </c>
    </row>
    <row r="30" spans="1:38" x14ac:dyDescent="0.2">
      <c r="A30" t="str">
        <f>+VLOOKUP(Tabla1[[#This Row],[Código de provincia]],[1]Zona!$A:$N,14,0)</f>
        <v>Zona 2</v>
      </c>
      <c r="B30" t="str">
        <f>+VLOOKUP(Tabla1[[#This Row],[Código de provincia]],[1]Zona!$A:$N,8,0)</f>
        <v>Navarra</v>
      </c>
      <c r="C30" t="str">
        <f>+VLOOKUP(TEXT(Tabla1[[#This Row],[Socio comercial]],"00000000"),[1]Clientes!$A:$E,3,0)</f>
        <v>ES/31</v>
      </c>
      <c r="D30" t="str">
        <f>+VLOOKUP(TEXT(Tabla1[[#This Row],[Socio comercial]],"00000000"),[1]Clientes!$A:$E,4,0)</f>
        <v>Navarra (10)</v>
      </c>
      <c r="E30" s="1">
        <v>24100070</v>
      </c>
      <c r="F30" s="1" t="s">
        <v>54</v>
      </c>
      <c r="G30" s="1">
        <v>208877763</v>
      </c>
      <c r="H30" s="1">
        <v>661</v>
      </c>
      <c r="I30" s="2">
        <v>673.76</v>
      </c>
      <c r="J30" s="1" t="s">
        <v>43</v>
      </c>
      <c r="K30" s="2">
        <v>1</v>
      </c>
      <c r="L30" s="1" t="s">
        <v>43</v>
      </c>
      <c r="M30" s="1" t="s">
        <v>44</v>
      </c>
      <c r="N30" s="2">
        <v>41289.230000000003</v>
      </c>
      <c r="O30" s="2">
        <v>0</v>
      </c>
      <c r="P30" s="1" t="s">
        <v>45</v>
      </c>
      <c r="Q30" s="2">
        <v>41289.230000000003</v>
      </c>
      <c r="R30" s="3">
        <v>4128923</v>
      </c>
      <c r="S30" s="1" t="s">
        <v>204</v>
      </c>
      <c r="T30" s="1"/>
      <c r="U30" s="1"/>
      <c r="V30" s="1" t="b">
        <v>1</v>
      </c>
      <c r="W30" s="1" t="b">
        <v>0</v>
      </c>
      <c r="X30" s="1" t="b">
        <v>0</v>
      </c>
      <c r="Y30" s="1" t="b">
        <v>0</v>
      </c>
      <c r="Z30" s="1" t="b">
        <v>0</v>
      </c>
      <c r="AA30" s="1"/>
      <c r="AB30" s="2">
        <v>389.45</v>
      </c>
      <c r="AC30" s="2">
        <v>2812.39</v>
      </c>
      <c r="AD30" s="2">
        <v>-1642.76</v>
      </c>
      <c r="AE30" s="2">
        <v>39730.15</v>
      </c>
      <c r="AF30" s="1">
        <v>2</v>
      </c>
      <c r="AG30" s="1"/>
      <c r="AH30" s="1" t="s">
        <v>49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+VLOOKUP(Tabla1[[#This Row],[Código de provincia]],[1]Zona!$A:$N,14,0)</f>
        <v>Zona 2</v>
      </c>
      <c r="B31" t="str">
        <f>+VLOOKUP(Tabla1[[#This Row],[Código de provincia]],[1]Zona!$A:$N,8,0)</f>
        <v>Navarra</v>
      </c>
      <c r="C31" t="str">
        <f>+VLOOKUP(TEXT(Tabla1[[#This Row],[Socio comercial]],"00000000"),[1]Clientes!$A:$E,3,0)</f>
        <v>ES/31</v>
      </c>
      <c r="D31" t="str">
        <f>+VLOOKUP(TEXT(Tabla1[[#This Row],[Socio comercial]],"00000000"),[1]Clientes!$A:$E,4,0)</f>
        <v>Navarra (10)</v>
      </c>
      <c r="E31" s="1">
        <v>24100070</v>
      </c>
      <c r="F31" s="1" t="s">
        <v>54</v>
      </c>
      <c r="G31" s="1">
        <v>209183258</v>
      </c>
      <c r="H31" s="1" t="s">
        <v>174</v>
      </c>
      <c r="I31" s="2">
        <v>18882.12</v>
      </c>
      <c r="J31" s="1" t="s">
        <v>43</v>
      </c>
      <c r="K31" s="2">
        <v>1</v>
      </c>
      <c r="L31" s="1" t="s">
        <v>43</v>
      </c>
      <c r="M31" s="1" t="s">
        <v>44</v>
      </c>
      <c r="N31" s="2">
        <v>41289.230000000003</v>
      </c>
      <c r="O31" s="2">
        <v>0</v>
      </c>
      <c r="P31" s="1" t="s">
        <v>45</v>
      </c>
      <c r="Q31" s="2">
        <v>41289.230000000003</v>
      </c>
      <c r="R31" s="3">
        <v>4128923</v>
      </c>
      <c r="S31" s="1" t="s">
        <v>205</v>
      </c>
      <c r="T31" s="1"/>
      <c r="U31" s="1"/>
      <c r="V31" s="1" t="b">
        <v>1</v>
      </c>
      <c r="W31" s="1" t="b">
        <v>0</v>
      </c>
      <c r="X31" s="1" t="b">
        <v>0</v>
      </c>
      <c r="Y31" s="1" t="b">
        <v>0</v>
      </c>
      <c r="Z31" s="1" t="b">
        <v>0</v>
      </c>
      <c r="AA31" s="1"/>
      <c r="AB31" s="2">
        <v>389.45</v>
      </c>
      <c r="AC31" s="2">
        <v>2812.39</v>
      </c>
      <c r="AD31" s="2">
        <v>-1642.76</v>
      </c>
      <c r="AE31" s="2">
        <v>39730.15</v>
      </c>
      <c r="AF31" s="1">
        <v>2</v>
      </c>
      <c r="AG31" s="1"/>
      <c r="AH31" s="1"/>
      <c r="AI31" s="1">
        <v>1</v>
      </c>
      <c r="AJ31" s="1" t="s">
        <v>197</v>
      </c>
      <c r="AK31" s="2">
        <v>0</v>
      </c>
      <c r="AL31" s="2">
        <v>0</v>
      </c>
    </row>
    <row r="32" spans="1:38" x14ac:dyDescent="0.2">
      <c r="A32" t="str">
        <f>+VLOOKUP(Tabla1[[#This Row],[Código de provincia]],[1]Zona!$A:$N,14,0)</f>
        <v>Zona 2</v>
      </c>
      <c r="B32" t="str">
        <f>+VLOOKUP(Tabla1[[#This Row],[Código de provincia]],[1]Zona!$A:$N,8,0)</f>
        <v>Navarra</v>
      </c>
      <c r="C32" t="str">
        <f>+VLOOKUP(TEXT(Tabla1[[#This Row],[Socio comercial]],"00000000"),[1]Clientes!$A:$E,3,0)</f>
        <v>ES/31</v>
      </c>
      <c r="D32" t="str">
        <f>+VLOOKUP(TEXT(Tabla1[[#This Row],[Socio comercial]],"00000000"),[1]Clientes!$A:$E,4,0)</f>
        <v>Navarra (10)</v>
      </c>
      <c r="E32" s="1">
        <v>24100070</v>
      </c>
      <c r="F32" s="1" t="s">
        <v>54</v>
      </c>
      <c r="G32" s="1">
        <v>207251684</v>
      </c>
      <c r="H32" s="1">
        <v>718</v>
      </c>
      <c r="I32" s="2">
        <v>22.61</v>
      </c>
      <c r="J32" s="1" t="s">
        <v>43</v>
      </c>
      <c r="K32" s="2">
        <v>1</v>
      </c>
      <c r="L32" s="1" t="s">
        <v>43</v>
      </c>
      <c r="M32" s="1" t="s">
        <v>44</v>
      </c>
      <c r="N32" s="2">
        <v>41289.230000000003</v>
      </c>
      <c r="O32" s="2">
        <v>0</v>
      </c>
      <c r="P32" s="1" t="s">
        <v>45</v>
      </c>
      <c r="Q32" s="2">
        <v>41289.230000000003</v>
      </c>
      <c r="R32" s="3">
        <v>4128923</v>
      </c>
      <c r="S32" s="1" t="s">
        <v>206</v>
      </c>
      <c r="T32" s="1"/>
      <c r="U32" s="1"/>
      <c r="V32" s="1" t="b">
        <v>1</v>
      </c>
      <c r="W32" s="1" t="b">
        <v>0</v>
      </c>
      <c r="X32" s="1" t="b">
        <v>0</v>
      </c>
      <c r="Y32" s="1" t="b">
        <v>0</v>
      </c>
      <c r="Z32" s="1" t="b">
        <v>0</v>
      </c>
      <c r="AA32" s="1"/>
      <c r="AB32" s="2">
        <v>389.45</v>
      </c>
      <c r="AC32" s="2">
        <v>2812.39</v>
      </c>
      <c r="AD32" s="2">
        <v>-1642.76</v>
      </c>
      <c r="AE32" s="2">
        <v>39730.15</v>
      </c>
      <c r="AF32" s="1">
        <v>2</v>
      </c>
      <c r="AG32" s="1"/>
      <c r="AH32" s="1" t="s">
        <v>49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+VLOOKUP(Tabla1[[#This Row],[Código de provincia]],[1]Zona!$A:$N,14,0)</f>
        <v>Zona 2</v>
      </c>
      <c r="B33" t="str">
        <f>+VLOOKUP(Tabla1[[#This Row],[Código de provincia]],[1]Zona!$A:$N,8,0)</f>
        <v>Navarra</v>
      </c>
      <c r="C33" t="str">
        <f>+VLOOKUP(TEXT(Tabla1[[#This Row],[Socio comercial]],"00000000"),[1]Clientes!$A:$E,3,0)</f>
        <v>ES/31</v>
      </c>
      <c r="D33" t="str">
        <f>+VLOOKUP(TEXT(Tabla1[[#This Row],[Socio comercial]],"00000000"),[1]Clientes!$A:$E,4,0)</f>
        <v>Navarra (10)</v>
      </c>
      <c r="E33" s="1">
        <v>24100070</v>
      </c>
      <c r="F33" s="1" t="s">
        <v>54</v>
      </c>
      <c r="G33" s="1">
        <v>209472190</v>
      </c>
      <c r="H33" s="1" t="s">
        <v>207</v>
      </c>
      <c r="I33" s="2">
        <v>2163.5300000000002</v>
      </c>
      <c r="J33" s="1" t="s">
        <v>43</v>
      </c>
      <c r="K33" s="2">
        <v>1</v>
      </c>
      <c r="L33" s="1" t="s">
        <v>43</v>
      </c>
      <c r="M33" s="1" t="s">
        <v>44</v>
      </c>
      <c r="N33" s="2">
        <v>41289.230000000003</v>
      </c>
      <c r="O33" s="2">
        <v>0</v>
      </c>
      <c r="P33" s="1" t="s">
        <v>45</v>
      </c>
      <c r="Q33" s="2">
        <v>41289.230000000003</v>
      </c>
      <c r="R33" s="3">
        <v>4128923</v>
      </c>
      <c r="S33" s="1" t="s">
        <v>208</v>
      </c>
      <c r="T33" s="1"/>
      <c r="U33" s="1"/>
      <c r="V33" s="1" t="b">
        <v>1</v>
      </c>
      <c r="W33" s="1" t="b">
        <v>0</v>
      </c>
      <c r="X33" s="1" t="b">
        <v>0</v>
      </c>
      <c r="Y33" s="1" t="b">
        <v>0</v>
      </c>
      <c r="Z33" s="1" t="b">
        <v>0</v>
      </c>
      <c r="AA33" s="1"/>
      <c r="AB33" s="2">
        <v>389.45</v>
      </c>
      <c r="AC33" s="2">
        <v>2812.39</v>
      </c>
      <c r="AD33" s="2">
        <v>-1642.76</v>
      </c>
      <c r="AE33" s="2">
        <v>39730.15</v>
      </c>
      <c r="AF33" s="1">
        <v>2</v>
      </c>
      <c r="AG33" s="1"/>
      <c r="AH33" s="1"/>
      <c r="AI33" s="1">
        <v>1</v>
      </c>
      <c r="AJ33" s="1" t="s">
        <v>197</v>
      </c>
      <c r="AK33" s="2">
        <v>0</v>
      </c>
      <c r="AL33" s="2">
        <v>0</v>
      </c>
    </row>
    <row r="34" spans="1:38" x14ac:dyDescent="0.2">
      <c r="A34" t="str">
        <f>+VLOOKUP(Tabla1[[#This Row],[Código de provincia]],[1]Zona!$A:$N,14,0)</f>
        <v>Zona 2</v>
      </c>
      <c r="B34" t="str">
        <f>+VLOOKUP(Tabla1[[#This Row],[Código de provincia]],[1]Zona!$A:$N,8,0)</f>
        <v>Navarra</v>
      </c>
      <c r="C34" t="str">
        <f>+VLOOKUP(TEXT(Tabla1[[#This Row],[Socio comercial]],"00000000"),[1]Clientes!$A:$E,3,0)</f>
        <v>ES/31</v>
      </c>
      <c r="D34" t="str">
        <f>+VLOOKUP(TEXT(Tabla1[[#This Row],[Socio comercial]],"00000000"),[1]Clientes!$A:$E,4,0)</f>
        <v>Navarra (10)</v>
      </c>
      <c r="E34" s="1">
        <v>24100070</v>
      </c>
      <c r="F34" s="1" t="s">
        <v>54</v>
      </c>
      <c r="G34" s="1">
        <v>209486759</v>
      </c>
      <c r="H34" s="1" t="s">
        <v>165</v>
      </c>
      <c r="I34" s="2">
        <v>6777.63</v>
      </c>
      <c r="J34" s="1" t="s">
        <v>43</v>
      </c>
      <c r="K34" s="2">
        <v>1</v>
      </c>
      <c r="L34" s="1" t="s">
        <v>43</v>
      </c>
      <c r="M34" s="1" t="s">
        <v>44</v>
      </c>
      <c r="N34" s="2">
        <v>41289.230000000003</v>
      </c>
      <c r="O34" s="2">
        <v>0</v>
      </c>
      <c r="P34" s="1" t="s">
        <v>45</v>
      </c>
      <c r="Q34" s="2">
        <v>41289.230000000003</v>
      </c>
      <c r="R34" s="3">
        <v>4128923</v>
      </c>
      <c r="S34" s="1" t="s">
        <v>209</v>
      </c>
      <c r="T34" s="1"/>
      <c r="U34" s="1"/>
      <c r="V34" s="1" t="b">
        <v>1</v>
      </c>
      <c r="W34" s="1" t="b">
        <v>0</v>
      </c>
      <c r="X34" s="1" t="b">
        <v>0</v>
      </c>
      <c r="Y34" s="1" t="b">
        <v>0</v>
      </c>
      <c r="Z34" s="1" t="b">
        <v>0</v>
      </c>
      <c r="AA34" s="1"/>
      <c r="AB34" s="2">
        <v>389.45</v>
      </c>
      <c r="AC34" s="2">
        <v>2812.39</v>
      </c>
      <c r="AD34" s="2">
        <v>-1642.76</v>
      </c>
      <c r="AE34" s="2">
        <v>39730.15</v>
      </c>
      <c r="AF34" s="1">
        <v>2</v>
      </c>
      <c r="AG34" s="1"/>
      <c r="AH34" s="1"/>
      <c r="AI34" s="1">
        <v>1</v>
      </c>
      <c r="AJ34" s="1" t="s">
        <v>197</v>
      </c>
      <c r="AK34" s="2">
        <v>0</v>
      </c>
      <c r="AL34" s="2">
        <v>0</v>
      </c>
    </row>
    <row r="35" spans="1:38" x14ac:dyDescent="0.2">
      <c r="A35" t="str">
        <f>+VLOOKUP(Tabla1[[#This Row],[Código de provincia]],[1]Zona!$A:$N,14,0)</f>
        <v>Zona 2</v>
      </c>
      <c r="B35" t="str">
        <f>+VLOOKUP(Tabla1[[#This Row],[Código de provincia]],[1]Zona!$A:$N,8,0)</f>
        <v>Navarra</v>
      </c>
      <c r="C35" t="str">
        <f>+VLOOKUP(TEXT(Tabla1[[#This Row],[Socio comercial]],"00000000"),[1]Clientes!$A:$E,3,0)</f>
        <v>ES/31</v>
      </c>
      <c r="D35" t="str">
        <f>+VLOOKUP(TEXT(Tabla1[[#This Row],[Socio comercial]],"00000000"),[1]Clientes!$A:$E,4,0)</f>
        <v>Navarra (10)</v>
      </c>
      <c r="E35" s="1">
        <v>24100070</v>
      </c>
      <c r="F35" s="1" t="s">
        <v>54</v>
      </c>
      <c r="G35" s="1">
        <v>209511032</v>
      </c>
      <c r="H35" s="1">
        <v>55</v>
      </c>
      <c r="I35" s="2">
        <v>16402.3</v>
      </c>
      <c r="J35" s="1" t="s">
        <v>43</v>
      </c>
      <c r="K35" s="2">
        <v>1</v>
      </c>
      <c r="L35" s="1" t="s">
        <v>43</v>
      </c>
      <c r="M35" s="1" t="s">
        <v>44</v>
      </c>
      <c r="N35" s="2">
        <v>41289.230000000003</v>
      </c>
      <c r="O35" s="2">
        <v>0</v>
      </c>
      <c r="P35" s="1" t="s">
        <v>45</v>
      </c>
      <c r="Q35" s="2">
        <v>41289.230000000003</v>
      </c>
      <c r="R35" s="3">
        <v>4128923</v>
      </c>
      <c r="S35" s="1" t="s">
        <v>210</v>
      </c>
      <c r="T35" s="1"/>
      <c r="U35" s="1"/>
      <c r="V35" s="1" t="b">
        <v>1</v>
      </c>
      <c r="W35" s="1" t="b">
        <v>0</v>
      </c>
      <c r="X35" s="1" t="b">
        <v>0</v>
      </c>
      <c r="Y35" s="1" t="b">
        <v>0</v>
      </c>
      <c r="Z35" s="1" t="b">
        <v>0</v>
      </c>
      <c r="AA35" s="1"/>
      <c r="AB35" s="2">
        <v>389.45</v>
      </c>
      <c r="AC35" s="2">
        <v>2812.39</v>
      </c>
      <c r="AD35" s="2">
        <v>-1642.76</v>
      </c>
      <c r="AE35" s="2">
        <v>39730.15</v>
      </c>
      <c r="AF35" s="1">
        <v>2</v>
      </c>
      <c r="AG35" s="1"/>
      <c r="AH35" s="1" t="s">
        <v>49</v>
      </c>
      <c r="AI35" s="1">
        <v>1</v>
      </c>
      <c r="AJ35" s="1"/>
      <c r="AK35" s="2">
        <v>0</v>
      </c>
      <c r="AL35" s="2">
        <v>0</v>
      </c>
    </row>
    <row r="36" spans="1:38" x14ac:dyDescent="0.2">
      <c r="A36" t="str">
        <f>+VLOOKUP(Tabla1[[#This Row],[Código de provincia]],[1]Zona!$A:$N,14,0)</f>
        <v>Zona 2</v>
      </c>
      <c r="B36" t="str">
        <f>+VLOOKUP(Tabla1[[#This Row],[Código de provincia]],[1]Zona!$A:$N,8,0)</f>
        <v>Navarra</v>
      </c>
      <c r="C36" t="str">
        <f>+VLOOKUP(TEXT(Tabla1[[#This Row],[Socio comercial]],"00000000"),[1]Clientes!$A:$E,3,0)</f>
        <v>ES/31</v>
      </c>
      <c r="D36" t="str">
        <f>+VLOOKUP(TEXT(Tabla1[[#This Row],[Socio comercial]],"00000000"),[1]Clientes!$A:$E,4,0)</f>
        <v>Navarra (10)</v>
      </c>
      <c r="E36" s="1">
        <v>24100070</v>
      </c>
      <c r="F36" s="1" t="s">
        <v>54</v>
      </c>
      <c r="G36" s="1">
        <v>209513069</v>
      </c>
      <c r="H36" s="1">
        <v>57</v>
      </c>
      <c r="I36" s="2">
        <v>10140.01</v>
      </c>
      <c r="J36" s="1" t="s">
        <v>43</v>
      </c>
      <c r="K36" s="2">
        <v>1</v>
      </c>
      <c r="L36" s="1" t="s">
        <v>43</v>
      </c>
      <c r="M36" s="1" t="s">
        <v>44</v>
      </c>
      <c r="N36" s="2">
        <v>41289.230000000003</v>
      </c>
      <c r="O36" s="2">
        <v>0</v>
      </c>
      <c r="P36" s="1" t="s">
        <v>45</v>
      </c>
      <c r="Q36" s="2">
        <v>41289.230000000003</v>
      </c>
      <c r="R36" s="3">
        <v>4128923</v>
      </c>
      <c r="S36" s="1" t="s">
        <v>211</v>
      </c>
      <c r="T36" s="1"/>
      <c r="U36" s="1"/>
      <c r="V36" s="1" t="b">
        <v>1</v>
      </c>
      <c r="W36" s="1" t="b">
        <v>0</v>
      </c>
      <c r="X36" s="1" t="b">
        <v>0</v>
      </c>
      <c r="Y36" s="1" t="b">
        <v>0</v>
      </c>
      <c r="Z36" s="1" t="b">
        <v>0</v>
      </c>
      <c r="AA36" s="1"/>
      <c r="AB36" s="2">
        <v>389.45</v>
      </c>
      <c r="AC36" s="2">
        <v>2812.39</v>
      </c>
      <c r="AD36" s="2">
        <v>-1642.76</v>
      </c>
      <c r="AE36" s="2">
        <v>39730.15</v>
      </c>
      <c r="AF36" s="1">
        <v>2</v>
      </c>
      <c r="AG36" s="1"/>
      <c r="AH36" s="1" t="s">
        <v>49</v>
      </c>
      <c r="AI36" s="1">
        <v>1</v>
      </c>
      <c r="AJ36" s="1"/>
      <c r="AK36" s="2">
        <v>0</v>
      </c>
      <c r="AL36" s="2">
        <v>0</v>
      </c>
    </row>
    <row r="37" spans="1:38" x14ac:dyDescent="0.2">
      <c r="A37" t="str">
        <f>+VLOOKUP(Tabla1[[#This Row],[Código de provincia]],[1]Zona!$A:$N,14,0)</f>
        <v>Zona 2</v>
      </c>
      <c r="B37" t="str">
        <f>+VLOOKUP(Tabla1[[#This Row],[Código de provincia]],[1]Zona!$A:$N,8,0)</f>
        <v>La Rioja</v>
      </c>
      <c r="C37" t="str">
        <f>+VLOOKUP(TEXT(Tabla1[[#This Row],[Socio comercial]],"00000000"),[1]Clientes!$A:$E,3,0)</f>
        <v>ES/26</v>
      </c>
      <c r="D37" t="str">
        <f>+VLOOKUP(TEXT(Tabla1[[#This Row],[Socio comercial]],"00000000"),[1]Clientes!$A:$E,4,0)</f>
        <v>La Rioja (11)</v>
      </c>
      <c r="E37" s="1">
        <v>24111230</v>
      </c>
      <c r="F37" s="1" t="s">
        <v>212</v>
      </c>
      <c r="G37" s="1">
        <v>209443251</v>
      </c>
      <c r="H37" s="1" t="s">
        <v>213</v>
      </c>
      <c r="I37" s="2">
        <v>1721.03</v>
      </c>
      <c r="J37" s="1" t="s">
        <v>43</v>
      </c>
      <c r="K37" s="2">
        <v>63000</v>
      </c>
      <c r="L37" s="1" t="s">
        <v>43</v>
      </c>
      <c r="M37" s="1" t="s">
        <v>44</v>
      </c>
      <c r="N37" s="2">
        <v>49824.480000000003</v>
      </c>
      <c r="O37" s="2">
        <v>3823.92</v>
      </c>
      <c r="P37" s="1" t="s">
        <v>45</v>
      </c>
      <c r="Q37" s="2">
        <v>49846.19</v>
      </c>
      <c r="R37" s="3">
        <v>79.099999999999994</v>
      </c>
      <c r="S37" s="1" t="s">
        <v>214</v>
      </c>
      <c r="T37" s="1"/>
      <c r="U37" s="1" t="s">
        <v>155</v>
      </c>
      <c r="V37" s="1" t="b">
        <v>1</v>
      </c>
      <c r="W37" s="1" t="b">
        <v>0</v>
      </c>
      <c r="X37" s="1" t="b">
        <v>0</v>
      </c>
      <c r="Y37" s="1" t="b">
        <v>0</v>
      </c>
      <c r="Z37" s="1" t="b">
        <v>0</v>
      </c>
      <c r="AA37" s="1" t="s">
        <v>156</v>
      </c>
      <c r="AB37" s="2">
        <v>17976</v>
      </c>
      <c r="AC37" s="2">
        <v>20880.97</v>
      </c>
      <c r="AD37" s="2">
        <v>5201.74</v>
      </c>
      <c r="AE37" s="2">
        <v>5765.77</v>
      </c>
      <c r="AF37" s="1">
        <v>0</v>
      </c>
      <c r="AG37" s="1"/>
      <c r="AH37" s="1" t="s">
        <v>49</v>
      </c>
      <c r="AI37" s="1">
        <v>1</v>
      </c>
      <c r="AJ37" s="1"/>
      <c r="AK37" s="2">
        <v>0</v>
      </c>
      <c r="AL37" s="2">
        <v>0</v>
      </c>
    </row>
    <row r="38" spans="1:38" x14ac:dyDescent="0.2">
      <c r="A38" t="str">
        <f>+VLOOKUP(Tabla1[[#This Row],[Código de provincia]],[1]Zona!$A:$N,14,0)</f>
        <v>Zona 3</v>
      </c>
      <c r="B38" t="str">
        <f>+VLOOKUP(Tabla1[[#This Row],[Código de provincia]],[1]Zona!$A:$N,8,0)</f>
        <v>Aragón</v>
      </c>
      <c r="C38" t="str">
        <f>+VLOOKUP(TEXT(Tabla1[[#This Row],[Socio comercial]],"00000000"),[1]Clientes!$A:$E,3,0)</f>
        <v>ES/50</v>
      </c>
      <c r="D38" t="str">
        <f>+VLOOKUP(TEXT(Tabla1[[#This Row],[Socio comercial]],"00000000"),[1]Clientes!$A:$E,4,0)</f>
        <v>Zaragoza (14)</v>
      </c>
      <c r="E38" s="1">
        <v>24140300</v>
      </c>
      <c r="F38" s="1" t="s">
        <v>55</v>
      </c>
      <c r="G38" s="1">
        <v>209245797</v>
      </c>
      <c r="H38" s="10">
        <v>45717</v>
      </c>
      <c r="I38" s="2">
        <v>2879.91</v>
      </c>
      <c r="J38" s="1" t="s">
        <v>43</v>
      </c>
      <c r="K38" s="2">
        <v>41000</v>
      </c>
      <c r="L38" s="1" t="s">
        <v>43</v>
      </c>
      <c r="M38" s="1" t="s">
        <v>44</v>
      </c>
      <c r="N38" s="2">
        <v>44670.79</v>
      </c>
      <c r="O38" s="2">
        <v>6034.94</v>
      </c>
      <c r="P38" s="1" t="s">
        <v>45</v>
      </c>
      <c r="Q38" s="2">
        <v>47200.47</v>
      </c>
      <c r="R38" s="3">
        <v>115.1</v>
      </c>
      <c r="S38" s="1" t="s">
        <v>215</v>
      </c>
      <c r="T38" s="1"/>
      <c r="U38" s="1" t="s">
        <v>216</v>
      </c>
      <c r="V38" s="1" t="b">
        <v>1</v>
      </c>
      <c r="W38" s="1" t="b">
        <v>0</v>
      </c>
      <c r="X38" s="1" t="b">
        <v>0</v>
      </c>
      <c r="Y38" s="1" t="b">
        <v>0</v>
      </c>
      <c r="Z38" s="1" t="b">
        <v>0</v>
      </c>
      <c r="AA38" s="1" t="s">
        <v>217</v>
      </c>
      <c r="AB38" s="2">
        <v>25485.56</v>
      </c>
      <c r="AC38" s="2">
        <v>8334.18</v>
      </c>
      <c r="AD38" s="2">
        <v>7046.11</v>
      </c>
      <c r="AE38" s="2">
        <v>3804.94</v>
      </c>
      <c r="AF38" s="1">
        <v>2</v>
      </c>
      <c r="AG38" s="1"/>
      <c r="AH38" s="1" t="s">
        <v>218</v>
      </c>
      <c r="AI38" s="1">
        <v>1</v>
      </c>
      <c r="AJ38" s="1"/>
      <c r="AK38" s="2">
        <v>603.58000000000004</v>
      </c>
      <c r="AL38" s="2">
        <v>0</v>
      </c>
    </row>
    <row r="39" spans="1:38" x14ac:dyDescent="0.2">
      <c r="A39" t="str">
        <f>+VLOOKUP(Tabla1[[#This Row],[Código de provincia]],[1]Zona!$A:$N,14,0)</f>
        <v>Zona 3</v>
      </c>
      <c r="B39" t="str">
        <f>+VLOOKUP(Tabla1[[#This Row],[Código de provincia]],[1]Zona!$A:$N,8,0)</f>
        <v>Aragón</v>
      </c>
      <c r="C39" t="str">
        <f>+VLOOKUP(TEXT(Tabla1[[#This Row],[Socio comercial]],"00000000"),[1]Clientes!$A:$E,3,0)</f>
        <v>ES/50</v>
      </c>
      <c r="D39" t="str">
        <f>+VLOOKUP(TEXT(Tabla1[[#This Row],[Socio comercial]],"00000000"),[1]Clientes!$A:$E,4,0)</f>
        <v>Zaragoza (14)</v>
      </c>
      <c r="E39" s="1">
        <v>24140300</v>
      </c>
      <c r="F39" s="1" t="s">
        <v>55</v>
      </c>
      <c r="G39" s="1">
        <v>209395396</v>
      </c>
      <c r="H39" s="10">
        <v>45749</v>
      </c>
      <c r="I39" s="2">
        <v>498.75</v>
      </c>
      <c r="J39" s="1" t="s">
        <v>43</v>
      </c>
      <c r="K39" s="2">
        <v>41000</v>
      </c>
      <c r="L39" s="1" t="s">
        <v>43</v>
      </c>
      <c r="M39" s="1" t="s">
        <v>44</v>
      </c>
      <c r="N39" s="2">
        <v>44670.79</v>
      </c>
      <c r="O39" s="2">
        <v>6034.94</v>
      </c>
      <c r="P39" s="1" t="s">
        <v>45</v>
      </c>
      <c r="Q39" s="2">
        <v>47200.47</v>
      </c>
      <c r="R39" s="3">
        <v>115.1</v>
      </c>
      <c r="S39" s="1" t="s">
        <v>219</v>
      </c>
      <c r="T39" s="1"/>
      <c r="U39" s="1" t="s">
        <v>155</v>
      </c>
      <c r="V39" s="1" t="b">
        <v>1</v>
      </c>
      <c r="W39" s="1" t="b">
        <v>0</v>
      </c>
      <c r="X39" s="1" t="b">
        <v>0</v>
      </c>
      <c r="Y39" s="1" t="b">
        <v>0</v>
      </c>
      <c r="Z39" s="1" t="b">
        <v>0</v>
      </c>
      <c r="AA39" s="1" t="s">
        <v>156</v>
      </c>
      <c r="AB39" s="2">
        <v>25485.56</v>
      </c>
      <c r="AC39" s="2">
        <v>8334.18</v>
      </c>
      <c r="AD39" s="2">
        <v>7046.11</v>
      </c>
      <c r="AE39" s="2">
        <v>3804.94</v>
      </c>
      <c r="AF39" s="1">
        <v>2</v>
      </c>
      <c r="AG39" s="1"/>
      <c r="AH39" s="1" t="s">
        <v>49</v>
      </c>
      <c r="AI39" s="1">
        <v>1</v>
      </c>
      <c r="AJ39" s="1"/>
      <c r="AK39" s="2">
        <v>603.58000000000004</v>
      </c>
      <c r="AL39" s="2">
        <v>0</v>
      </c>
    </row>
    <row r="40" spans="1:38" x14ac:dyDescent="0.2">
      <c r="A40" t="str">
        <f>+VLOOKUP(Tabla1[[#This Row],[Código de provincia]],[1]Zona!$A:$N,14,0)</f>
        <v>Zona 3</v>
      </c>
      <c r="B40" t="str">
        <f>+VLOOKUP(Tabla1[[#This Row],[Código de provincia]],[1]Zona!$A:$N,8,0)</f>
        <v>Cataluña</v>
      </c>
      <c r="C40" t="str">
        <f>+VLOOKUP(TEXT(Tabla1[[#This Row],[Socio comercial]],"00000000"),[1]Clientes!$A:$E,3,0)</f>
        <v>ES/08</v>
      </c>
      <c r="D40" t="str">
        <f>+VLOOKUP(TEXT(Tabla1[[#This Row],[Socio comercial]],"00000000"),[1]Clientes!$A:$E,4,0)</f>
        <v>Barcelona (15)</v>
      </c>
      <c r="E40" s="1">
        <v>24150090</v>
      </c>
      <c r="F40" s="1" t="s">
        <v>220</v>
      </c>
      <c r="G40" s="1">
        <v>209708986</v>
      </c>
      <c r="H40" s="1">
        <v>102425</v>
      </c>
      <c r="I40" s="2">
        <v>875.44</v>
      </c>
      <c r="J40" s="1" t="s">
        <v>43</v>
      </c>
      <c r="K40" s="2">
        <v>1</v>
      </c>
      <c r="L40" s="1" t="s">
        <v>43</v>
      </c>
      <c r="M40" s="1" t="s">
        <v>44</v>
      </c>
      <c r="N40" s="2">
        <v>37193.019999999997</v>
      </c>
      <c r="O40" s="2">
        <v>2700.1</v>
      </c>
      <c r="P40" s="1" t="s">
        <v>45</v>
      </c>
      <c r="Q40" s="2">
        <v>40088.36</v>
      </c>
      <c r="R40" s="3">
        <v>4008836</v>
      </c>
      <c r="S40" s="1" t="s">
        <v>221</v>
      </c>
      <c r="T40" s="1"/>
      <c r="U40" s="1"/>
      <c r="V40" s="1" t="b">
        <v>0</v>
      </c>
      <c r="W40" s="1" t="b">
        <v>0</v>
      </c>
      <c r="X40" s="1" t="b">
        <v>0</v>
      </c>
      <c r="Y40" s="1" t="b">
        <v>0</v>
      </c>
      <c r="Z40" s="1" t="b">
        <v>1</v>
      </c>
      <c r="AA40" s="1"/>
      <c r="AB40" s="2">
        <v>-2685.83</v>
      </c>
      <c r="AC40" s="2">
        <v>26715.29</v>
      </c>
      <c r="AD40" s="2">
        <v>8231.68</v>
      </c>
      <c r="AE40" s="2">
        <v>4931.88</v>
      </c>
      <c r="AF40" s="1">
        <v>1</v>
      </c>
      <c r="AG40" s="1"/>
      <c r="AH40" s="1" t="s">
        <v>49</v>
      </c>
      <c r="AI40" s="1">
        <v>1</v>
      </c>
      <c r="AJ40" s="1"/>
      <c r="AK40" s="2">
        <v>195.24</v>
      </c>
      <c r="AL40" s="2">
        <v>0</v>
      </c>
    </row>
    <row r="41" spans="1:38" x14ac:dyDescent="0.2">
      <c r="A41" t="str">
        <f>+VLOOKUP(Tabla1[[#This Row],[Código de provincia]],[1]Zona!$A:$N,14,0)</f>
        <v>Zona 3</v>
      </c>
      <c r="B41" t="str">
        <f>+VLOOKUP(Tabla1[[#This Row],[Código de provincia]],[1]Zona!$A:$N,8,0)</f>
        <v>Cataluña</v>
      </c>
      <c r="C41" t="str">
        <f>+VLOOKUP(TEXT(Tabla1[[#This Row],[Socio comercial]],"00000000"),[1]Clientes!$A:$E,3,0)</f>
        <v>ES/08</v>
      </c>
      <c r="D41" t="str">
        <f>+VLOOKUP(TEXT(Tabla1[[#This Row],[Socio comercial]],"00000000"),[1]Clientes!$A:$E,4,0)</f>
        <v>Barcelona (15)</v>
      </c>
      <c r="E41" s="1">
        <v>24150930</v>
      </c>
      <c r="F41" s="1" t="s">
        <v>222</v>
      </c>
      <c r="G41" s="1">
        <v>209650328</v>
      </c>
      <c r="H41" s="1" t="s">
        <v>223</v>
      </c>
      <c r="I41" s="2">
        <v>265.44</v>
      </c>
      <c r="J41" s="1" t="s">
        <v>43</v>
      </c>
      <c r="K41" s="2">
        <v>1</v>
      </c>
      <c r="L41" s="1" t="s">
        <v>43</v>
      </c>
      <c r="M41" s="1" t="s">
        <v>44</v>
      </c>
      <c r="N41" s="2">
        <v>5272.44</v>
      </c>
      <c r="O41" s="2">
        <v>0</v>
      </c>
      <c r="P41" s="1" t="s">
        <v>45</v>
      </c>
      <c r="Q41" s="2">
        <v>5272.44</v>
      </c>
      <c r="R41" s="3">
        <v>527244</v>
      </c>
      <c r="S41" s="1" t="s">
        <v>224</v>
      </c>
      <c r="T41" s="1"/>
      <c r="U41" s="1"/>
      <c r="V41" s="1" t="b">
        <v>1</v>
      </c>
      <c r="W41" s="1" t="b">
        <v>0</v>
      </c>
      <c r="X41" s="1" t="b">
        <v>0</v>
      </c>
      <c r="Y41" s="1" t="b">
        <v>1</v>
      </c>
      <c r="Z41" s="1" t="b">
        <v>0</v>
      </c>
      <c r="AA41" s="1"/>
      <c r="AB41" s="2">
        <v>-606.95000000000005</v>
      </c>
      <c r="AC41" s="2">
        <v>-1200</v>
      </c>
      <c r="AD41" s="2">
        <v>-170.85</v>
      </c>
      <c r="AE41" s="2">
        <v>7250.24</v>
      </c>
      <c r="AF41" s="1">
        <v>1</v>
      </c>
      <c r="AG41" s="1"/>
      <c r="AH41" s="1" t="s">
        <v>49</v>
      </c>
      <c r="AI41" s="1">
        <v>1</v>
      </c>
      <c r="AJ41" s="1"/>
      <c r="AK41" s="2">
        <v>0</v>
      </c>
      <c r="AL41" s="2">
        <v>0</v>
      </c>
    </row>
    <row r="42" spans="1:38" x14ac:dyDescent="0.2">
      <c r="A42" t="str">
        <f>+VLOOKUP(Tabla1[[#This Row],[Código de provincia]],[1]Zona!$A:$N,14,0)</f>
        <v>Zona 3</v>
      </c>
      <c r="B42" t="str">
        <f>+VLOOKUP(Tabla1[[#This Row],[Código de provincia]],[1]Zona!$A:$N,8,0)</f>
        <v>Cataluña</v>
      </c>
      <c r="C42" t="str">
        <f>+VLOOKUP(TEXT(Tabla1[[#This Row],[Socio comercial]],"00000000"),[1]Clientes!$A:$E,3,0)</f>
        <v>ES/08</v>
      </c>
      <c r="D42" t="str">
        <f>+VLOOKUP(TEXT(Tabla1[[#This Row],[Socio comercial]],"00000000"),[1]Clientes!$A:$E,4,0)</f>
        <v>Barcelona (15)</v>
      </c>
      <c r="E42" s="1">
        <v>24151300</v>
      </c>
      <c r="F42" s="1" t="s">
        <v>56</v>
      </c>
      <c r="G42" s="1">
        <v>205912389</v>
      </c>
      <c r="H42" s="1" t="s">
        <v>225</v>
      </c>
      <c r="I42" s="2">
        <v>2183.36</v>
      </c>
      <c r="J42" s="1" t="s">
        <v>43</v>
      </c>
      <c r="K42" s="2">
        <v>152000</v>
      </c>
      <c r="L42" s="1" t="s">
        <v>43</v>
      </c>
      <c r="M42" s="1" t="s">
        <v>44</v>
      </c>
      <c r="N42" s="2">
        <v>98288.27</v>
      </c>
      <c r="O42" s="2">
        <v>7090.4</v>
      </c>
      <c r="P42" s="1" t="s">
        <v>45</v>
      </c>
      <c r="Q42" s="2">
        <v>99967.56</v>
      </c>
      <c r="R42" s="3">
        <v>65.8</v>
      </c>
      <c r="S42" s="1" t="s">
        <v>226</v>
      </c>
      <c r="T42" s="1"/>
      <c r="U42" s="1" t="s">
        <v>155</v>
      </c>
      <c r="V42" s="1" t="b">
        <v>1</v>
      </c>
      <c r="W42" s="1" t="b">
        <v>0</v>
      </c>
      <c r="X42" s="1" t="b">
        <v>0</v>
      </c>
      <c r="Y42" s="1" t="b">
        <v>0</v>
      </c>
      <c r="Z42" s="1" t="b">
        <v>0</v>
      </c>
      <c r="AA42" s="1" t="s">
        <v>156</v>
      </c>
      <c r="AB42" s="2">
        <v>59884.51</v>
      </c>
      <c r="AC42" s="2">
        <v>34515.199999999997</v>
      </c>
      <c r="AD42" s="2">
        <v>970.2</v>
      </c>
      <c r="AE42" s="2">
        <v>2918.36</v>
      </c>
      <c r="AF42" s="1">
        <v>2</v>
      </c>
      <c r="AG42" s="1"/>
      <c r="AH42" s="1" t="s">
        <v>227</v>
      </c>
      <c r="AI42" s="1">
        <v>1</v>
      </c>
      <c r="AJ42" s="1"/>
      <c r="AK42" s="2">
        <v>288.14</v>
      </c>
      <c r="AL42" s="2">
        <v>0</v>
      </c>
    </row>
    <row r="43" spans="1:38" x14ac:dyDescent="0.2">
      <c r="A43" t="str">
        <f>+VLOOKUP(Tabla1[[#This Row],[Código de provincia]],[1]Zona!$A:$N,14,0)</f>
        <v>Zona 3</v>
      </c>
      <c r="B43" t="str">
        <f>+VLOOKUP(Tabla1[[#This Row],[Código de provincia]],[1]Zona!$A:$N,8,0)</f>
        <v>Cataluña</v>
      </c>
      <c r="C43" t="str">
        <f>+VLOOKUP(TEXT(Tabla1[[#This Row],[Socio comercial]],"00000000"),[1]Clientes!$A:$E,3,0)</f>
        <v>ES/08</v>
      </c>
      <c r="D43" t="str">
        <f>+VLOOKUP(TEXT(Tabla1[[#This Row],[Socio comercial]],"00000000"),[1]Clientes!$A:$E,4,0)</f>
        <v>Barcelona (15)</v>
      </c>
      <c r="E43" s="1">
        <v>24151300</v>
      </c>
      <c r="F43" s="1" t="s">
        <v>56</v>
      </c>
      <c r="G43" s="1">
        <v>209470970</v>
      </c>
      <c r="H43" s="1" t="s">
        <v>228</v>
      </c>
      <c r="I43" s="2">
        <v>3019.19</v>
      </c>
      <c r="J43" s="1" t="s">
        <v>43</v>
      </c>
      <c r="K43" s="2">
        <v>152000</v>
      </c>
      <c r="L43" s="1" t="s">
        <v>43</v>
      </c>
      <c r="M43" s="1" t="s">
        <v>44</v>
      </c>
      <c r="N43" s="2">
        <v>98288.27</v>
      </c>
      <c r="O43" s="2">
        <v>7090.4</v>
      </c>
      <c r="P43" s="1" t="s">
        <v>45</v>
      </c>
      <c r="Q43" s="2">
        <v>99967.56</v>
      </c>
      <c r="R43" s="3">
        <v>65.8</v>
      </c>
      <c r="S43" s="1" t="s">
        <v>229</v>
      </c>
      <c r="T43" s="1"/>
      <c r="U43" s="1" t="s">
        <v>155</v>
      </c>
      <c r="V43" s="1" t="b">
        <v>1</v>
      </c>
      <c r="W43" s="1" t="b">
        <v>0</v>
      </c>
      <c r="X43" s="1" t="b">
        <v>0</v>
      </c>
      <c r="Y43" s="1" t="b">
        <v>0</v>
      </c>
      <c r="Z43" s="1" t="b">
        <v>0</v>
      </c>
      <c r="AA43" s="1" t="s">
        <v>156</v>
      </c>
      <c r="AB43" s="2">
        <v>59884.51</v>
      </c>
      <c r="AC43" s="2">
        <v>34515.199999999997</v>
      </c>
      <c r="AD43" s="2">
        <v>970.2</v>
      </c>
      <c r="AE43" s="2">
        <v>2918.36</v>
      </c>
      <c r="AF43" s="1">
        <v>2</v>
      </c>
      <c r="AG43" s="1"/>
      <c r="AH43" s="1" t="s">
        <v>49</v>
      </c>
      <c r="AI43" s="1">
        <v>1</v>
      </c>
      <c r="AJ43" s="1"/>
      <c r="AK43" s="2">
        <v>288.14</v>
      </c>
      <c r="AL43" s="2">
        <v>0</v>
      </c>
    </row>
    <row r="44" spans="1:38" x14ac:dyDescent="0.2">
      <c r="A44" t="str">
        <f>+VLOOKUP(Tabla1[[#This Row],[Código de provincia]],[1]Zona!$A:$N,14,0)</f>
        <v>Zona 3</v>
      </c>
      <c r="B44" t="str">
        <f>+VLOOKUP(Tabla1[[#This Row],[Código de provincia]],[1]Zona!$A:$N,8,0)</f>
        <v>Cataluña</v>
      </c>
      <c r="C44" t="str">
        <f>+VLOOKUP(TEXT(Tabla1[[#This Row],[Socio comercial]],"00000000"),[1]Clientes!$A:$E,3,0)</f>
        <v>ES/08</v>
      </c>
      <c r="D44" t="str">
        <f>+VLOOKUP(TEXT(Tabla1[[#This Row],[Socio comercial]],"00000000"),[1]Clientes!$A:$E,4,0)</f>
        <v>Barcelona (15)</v>
      </c>
      <c r="E44" s="1">
        <v>24151350</v>
      </c>
      <c r="F44" s="1" t="s">
        <v>230</v>
      </c>
      <c r="G44" s="1">
        <v>209395395</v>
      </c>
      <c r="H44" s="1" t="s">
        <v>231</v>
      </c>
      <c r="I44" s="2">
        <v>1061.3399999999999</v>
      </c>
      <c r="J44" s="1" t="s">
        <v>43</v>
      </c>
      <c r="K44" s="2">
        <v>65000</v>
      </c>
      <c r="L44" s="1" t="s">
        <v>43</v>
      </c>
      <c r="M44" s="1" t="s">
        <v>44</v>
      </c>
      <c r="N44" s="2">
        <v>42738.61</v>
      </c>
      <c r="O44" s="2">
        <v>1747.92</v>
      </c>
      <c r="P44" s="1" t="s">
        <v>45</v>
      </c>
      <c r="Q44" s="2">
        <v>43556.72</v>
      </c>
      <c r="R44" s="3">
        <v>67</v>
      </c>
      <c r="S44" s="1" t="s">
        <v>232</v>
      </c>
      <c r="T44" s="1"/>
      <c r="U44" s="1" t="s">
        <v>155</v>
      </c>
      <c r="V44" s="1" t="b">
        <v>1</v>
      </c>
      <c r="W44" s="1" t="b">
        <v>0</v>
      </c>
      <c r="X44" s="1" t="b">
        <v>0</v>
      </c>
      <c r="Y44" s="1" t="b">
        <v>0</v>
      </c>
      <c r="Z44" s="1" t="b">
        <v>0</v>
      </c>
      <c r="AA44" s="1" t="s">
        <v>156</v>
      </c>
      <c r="AB44" s="2">
        <v>23259.98</v>
      </c>
      <c r="AC44" s="2">
        <v>19478.63</v>
      </c>
      <c r="AD44" s="2">
        <v>0</v>
      </c>
      <c r="AE44" s="2">
        <v>0</v>
      </c>
      <c r="AF44" s="1">
        <v>0</v>
      </c>
      <c r="AG44" s="1"/>
      <c r="AH44" s="1" t="s">
        <v>49</v>
      </c>
      <c r="AI44" s="1">
        <v>1</v>
      </c>
      <c r="AJ44" s="1"/>
      <c r="AK44" s="2">
        <v>808.05</v>
      </c>
      <c r="AL44" s="2">
        <v>0</v>
      </c>
    </row>
    <row r="45" spans="1:38" x14ac:dyDescent="0.2">
      <c r="A45" t="str">
        <f>+VLOOKUP(Tabla1[[#This Row],[Código de provincia]],[1]Zona!$A:$N,14,0)</f>
        <v>Zona 3</v>
      </c>
      <c r="B45" t="str">
        <f>+VLOOKUP(Tabla1[[#This Row],[Código de provincia]],[1]Zona!$A:$N,8,0)</f>
        <v>Cataluña</v>
      </c>
      <c r="C45" t="str">
        <f>+VLOOKUP(TEXT(Tabla1[[#This Row],[Socio comercial]],"00000000"),[1]Clientes!$A:$E,3,0)</f>
        <v>ES/17</v>
      </c>
      <c r="D45" t="str">
        <f>+VLOOKUP(TEXT(Tabla1[[#This Row],[Socio comercial]],"00000000"),[1]Clientes!$A:$E,4,0)</f>
        <v>Gerona (16)</v>
      </c>
      <c r="E45" s="1">
        <v>24160540</v>
      </c>
      <c r="F45" s="1" t="s">
        <v>57</v>
      </c>
      <c r="G45" s="1">
        <v>209549073</v>
      </c>
      <c r="H45" s="1">
        <v>2402</v>
      </c>
      <c r="I45" s="2">
        <v>222.82</v>
      </c>
      <c r="J45" s="1" t="s">
        <v>43</v>
      </c>
      <c r="K45" s="2">
        <v>20000</v>
      </c>
      <c r="L45" s="1" t="s">
        <v>43</v>
      </c>
      <c r="M45" s="1" t="s">
        <v>44</v>
      </c>
      <c r="N45" s="2">
        <v>25549.81</v>
      </c>
      <c r="O45" s="2">
        <v>89.56</v>
      </c>
      <c r="P45" s="1" t="s">
        <v>45</v>
      </c>
      <c r="Q45" s="2">
        <v>25591.75</v>
      </c>
      <c r="R45" s="3">
        <v>128</v>
      </c>
      <c r="S45" s="1" t="s">
        <v>233</v>
      </c>
      <c r="T45" s="1"/>
      <c r="U45" s="1"/>
      <c r="V45" s="1" t="b">
        <v>1</v>
      </c>
      <c r="W45" s="1" t="b">
        <v>0</v>
      </c>
      <c r="X45" s="1" t="b">
        <v>0</v>
      </c>
      <c r="Y45" s="1" t="b">
        <v>1</v>
      </c>
      <c r="Z45" s="1" t="b">
        <v>0</v>
      </c>
      <c r="AA45" s="1"/>
      <c r="AB45" s="2">
        <v>6509.37</v>
      </c>
      <c r="AC45" s="2">
        <v>18305.34</v>
      </c>
      <c r="AD45" s="2">
        <v>586.03</v>
      </c>
      <c r="AE45" s="2">
        <v>149.07</v>
      </c>
      <c r="AF45" s="1">
        <v>2</v>
      </c>
      <c r="AG45" s="1"/>
      <c r="AH45" s="1" t="s">
        <v>49</v>
      </c>
      <c r="AI45" s="1">
        <v>1</v>
      </c>
      <c r="AJ45" s="1"/>
      <c r="AK45" s="2">
        <v>41.94</v>
      </c>
      <c r="AL45" s="2">
        <v>0</v>
      </c>
    </row>
    <row r="46" spans="1:38" x14ac:dyDescent="0.2">
      <c r="A46" t="str">
        <f>+VLOOKUP(Tabla1[[#This Row],[Código de provincia]],[1]Zona!$A:$N,14,0)</f>
        <v>Zona 3</v>
      </c>
      <c r="B46" t="str">
        <f>+VLOOKUP(Tabla1[[#This Row],[Código de provincia]],[1]Zona!$A:$N,8,0)</f>
        <v>Cataluña</v>
      </c>
      <c r="C46" t="str">
        <f>+VLOOKUP(TEXT(Tabla1[[#This Row],[Socio comercial]],"00000000"),[1]Clientes!$A:$E,3,0)</f>
        <v>ES/17</v>
      </c>
      <c r="D46" t="str">
        <f>+VLOOKUP(TEXT(Tabla1[[#This Row],[Socio comercial]],"00000000"),[1]Clientes!$A:$E,4,0)</f>
        <v>Gerona (16)</v>
      </c>
      <c r="E46" s="1">
        <v>24160540</v>
      </c>
      <c r="F46" s="1" t="s">
        <v>57</v>
      </c>
      <c r="G46" s="1">
        <v>209156497</v>
      </c>
      <c r="H46" s="1">
        <v>312</v>
      </c>
      <c r="I46" s="2">
        <v>2085.31</v>
      </c>
      <c r="J46" s="1" t="s">
        <v>43</v>
      </c>
      <c r="K46" s="2">
        <v>20000</v>
      </c>
      <c r="L46" s="1" t="s">
        <v>43</v>
      </c>
      <c r="M46" s="1" t="s">
        <v>44</v>
      </c>
      <c r="N46" s="2">
        <v>25549.81</v>
      </c>
      <c r="O46" s="2">
        <v>89.56</v>
      </c>
      <c r="P46" s="1" t="s">
        <v>45</v>
      </c>
      <c r="Q46" s="2">
        <v>25591.75</v>
      </c>
      <c r="R46" s="3">
        <v>128</v>
      </c>
      <c r="S46" s="1" t="s">
        <v>234</v>
      </c>
      <c r="T46" s="1"/>
      <c r="U46" s="1" t="s">
        <v>155</v>
      </c>
      <c r="V46" s="1" t="b">
        <v>0</v>
      </c>
      <c r="W46" s="1" t="b">
        <v>0</v>
      </c>
      <c r="X46" s="1" t="b">
        <v>0</v>
      </c>
      <c r="Y46" s="1" t="b">
        <v>1</v>
      </c>
      <c r="Z46" s="1" t="b">
        <v>0</v>
      </c>
      <c r="AA46" s="1" t="s">
        <v>156</v>
      </c>
      <c r="AB46" s="2">
        <v>6509.37</v>
      </c>
      <c r="AC46" s="2">
        <v>18305.34</v>
      </c>
      <c r="AD46" s="2">
        <v>586.03</v>
      </c>
      <c r="AE46" s="2">
        <v>149.07</v>
      </c>
      <c r="AF46" s="1">
        <v>2</v>
      </c>
      <c r="AG46" s="1"/>
      <c r="AH46" s="1" t="s">
        <v>49</v>
      </c>
      <c r="AI46" s="1">
        <v>1</v>
      </c>
      <c r="AJ46" s="1"/>
      <c r="AK46" s="2">
        <v>41.94</v>
      </c>
      <c r="AL46" s="2">
        <v>0</v>
      </c>
    </row>
    <row r="47" spans="1:38" x14ac:dyDescent="0.2">
      <c r="A47" t="str">
        <f>+VLOOKUP(Tabla1[[#This Row],[Código de provincia]],[1]Zona!$A:$N,14,0)</f>
        <v>Zona 3</v>
      </c>
      <c r="B47" t="str">
        <f>+VLOOKUP(Tabla1[[#This Row],[Código de provincia]],[1]Zona!$A:$N,8,0)</f>
        <v>Cataluña</v>
      </c>
      <c r="C47" t="str">
        <f>+VLOOKUP(TEXT(Tabla1[[#This Row],[Socio comercial]],"00000000"),[1]Clientes!$A:$E,3,0)</f>
        <v>ES/17</v>
      </c>
      <c r="D47" t="str">
        <f>+VLOOKUP(TEXT(Tabla1[[#This Row],[Socio comercial]],"00000000"),[1]Clientes!$A:$E,4,0)</f>
        <v>Gerona (16)</v>
      </c>
      <c r="E47" s="1">
        <v>24160540</v>
      </c>
      <c r="F47" s="1" t="s">
        <v>57</v>
      </c>
      <c r="G47" s="1">
        <v>209181554</v>
      </c>
      <c r="H47" s="1" t="s">
        <v>174</v>
      </c>
      <c r="I47" s="2">
        <v>2094</v>
      </c>
      <c r="J47" s="1" t="s">
        <v>43</v>
      </c>
      <c r="K47" s="2">
        <v>20000</v>
      </c>
      <c r="L47" s="1" t="s">
        <v>43</v>
      </c>
      <c r="M47" s="1" t="s">
        <v>44</v>
      </c>
      <c r="N47" s="2">
        <v>25549.81</v>
      </c>
      <c r="O47" s="2">
        <v>89.56</v>
      </c>
      <c r="P47" s="1" t="s">
        <v>45</v>
      </c>
      <c r="Q47" s="2">
        <v>25591.75</v>
      </c>
      <c r="R47" s="3">
        <v>128</v>
      </c>
      <c r="S47" s="1" t="s">
        <v>235</v>
      </c>
      <c r="T47" s="1"/>
      <c r="U47" s="1"/>
      <c r="V47" s="1" t="b">
        <v>1</v>
      </c>
      <c r="W47" s="1" t="b">
        <v>0</v>
      </c>
      <c r="X47" s="1" t="b">
        <v>0</v>
      </c>
      <c r="Y47" s="1" t="b">
        <v>0</v>
      </c>
      <c r="Z47" s="1" t="b">
        <v>0</v>
      </c>
      <c r="AA47" s="1"/>
      <c r="AB47" s="2">
        <v>6509.37</v>
      </c>
      <c r="AC47" s="2">
        <v>18305.34</v>
      </c>
      <c r="AD47" s="2">
        <v>586.03</v>
      </c>
      <c r="AE47" s="2">
        <v>149.07</v>
      </c>
      <c r="AF47" s="1">
        <v>2</v>
      </c>
      <c r="AG47" s="1"/>
      <c r="AH47" s="1"/>
      <c r="AI47" s="1">
        <v>1</v>
      </c>
      <c r="AJ47" s="1"/>
      <c r="AK47" s="2">
        <v>41.94</v>
      </c>
      <c r="AL47" s="2">
        <v>0</v>
      </c>
    </row>
    <row r="48" spans="1:38" x14ac:dyDescent="0.2">
      <c r="A48" t="str">
        <f>+VLOOKUP(Tabla1[[#This Row],[Código de provincia]],[1]Zona!$A:$N,14,0)</f>
        <v>Zona 3</v>
      </c>
      <c r="B48" t="str">
        <f>+VLOOKUP(Tabla1[[#This Row],[Código de provincia]],[1]Zona!$A:$N,8,0)</f>
        <v>Cataluña</v>
      </c>
      <c r="C48" t="str">
        <f>+VLOOKUP(TEXT(Tabla1[[#This Row],[Socio comercial]],"00000000"),[1]Clientes!$A:$E,3,0)</f>
        <v>ES/17</v>
      </c>
      <c r="D48" t="str">
        <f>+VLOOKUP(TEXT(Tabla1[[#This Row],[Socio comercial]],"00000000"),[1]Clientes!$A:$E,4,0)</f>
        <v>Gerona (16)</v>
      </c>
      <c r="E48" s="1">
        <v>24160870</v>
      </c>
      <c r="F48" s="1" t="s">
        <v>58</v>
      </c>
      <c r="G48" s="1">
        <v>207704850</v>
      </c>
      <c r="H48" s="1" t="s">
        <v>236</v>
      </c>
      <c r="I48" s="2">
        <v>1171.3</v>
      </c>
      <c r="J48" s="1" t="s">
        <v>43</v>
      </c>
      <c r="K48" s="2">
        <v>2000</v>
      </c>
      <c r="L48" s="1" t="s">
        <v>43</v>
      </c>
      <c r="M48" s="1" t="s">
        <v>44</v>
      </c>
      <c r="N48" s="2">
        <v>1922.16</v>
      </c>
      <c r="O48" s="2">
        <v>213.31</v>
      </c>
      <c r="P48" s="1" t="s">
        <v>45</v>
      </c>
      <c r="Q48" s="2">
        <v>3897.07</v>
      </c>
      <c r="R48" s="3">
        <v>194.9</v>
      </c>
      <c r="S48" s="1" t="s">
        <v>237</v>
      </c>
      <c r="T48" s="1"/>
      <c r="U48" s="1"/>
      <c r="V48" s="1" t="b">
        <v>1</v>
      </c>
      <c r="W48" s="1" t="b">
        <v>0</v>
      </c>
      <c r="X48" s="1" t="b">
        <v>0</v>
      </c>
      <c r="Y48" s="1" t="b">
        <v>1</v>
      </c>
      <c r="Z48" s="1" t="b">
        <v>0</v>
      </c>
      <c r="AA48" s="1"/>
      <c r="AB48" s="2">
        <v>1922.16</v>
      </c>
      <c r="AC48" s="2">
        <v>0</v>
      </c>
      <c r="AD48" s="2">
        <v>0</v>
      </c>
      <c r="AE48" s="2">
        <v>0</v>
      </c>
      <c r="AF48" s="1">
        <v>0</v>
      </c>
      <c r="AG48" s="1"/>
      <c r="AH48" s="1" t="s">
        <v>49</v>
      </c>
      <c r="AI48" s="1">
        <v>1</v>
      </c>
      <c r="AJ48" s="1"/>
      <c r="AK48" s="2">
        <v>1974.91</v>
      </c>
      <c r="AL48" s="2">
        <v>0</v>
      </c>
    </row>
    <row r="49" spans="1:38" x14ac:dyDescent="0.2">
      <c r="A49" t="str">
        <f>+VLOOKUP(Tabla1[[#This Row],[Código de provincia]],[1]Zona!$A:$N,14,0)</f>
        <v>Zona 3</v>
      </c>
      <c r="B49" t="str">
        <f>+VLOOKUP(Tabla1[[#This Row],[Código de provincia]],[1]Zona!$A:$N,8,0)</f>
        <v>Cataluña</v>
      </c>
      <c r="C49" t="str">
        <f>+VLOOKUP(TEXT(Tabla1[[#This Row],[Socio comercial]],"00000000"),[1]Clientes!$A:$E,3,0)</f>
        <v>ES/17</v>
      </c>
      <c r="D49" t="str">
        <f>+VLOOKUP(TEXT(Tabla1[[#This Row],[Socio comercial]],"00000000"),[1]Clientes!$A:$E,4,0)</f>
        <v>Gerona (16)</v>
      </c>
      <c r="E49" s="1">
        <v>24160870</v>
      </c>
      <c r="F49" s="1" t="s">
        <v>58</v>
      </c>
      <c r="G49" s="1">
        <v>208905945</v>
      </c>
      <c r="H49" s="1" t="s">
        <v>238</v>
      </c>
      <c r="I49" s="2">
        <v>517.5</v>
      </c>
      <c r="J49" s="1" t="s">
        <v>43</v>
      </c>
      <c r="K49" s="2">
        <v>2000</v>
      </c>
      <c r="L49" s="1" t="s">
        <v>43</v>
      </c>
      <c r="M49" s="1" t="s">
        <v>44</v>
      </c>
      <c r="N49" s="2">
        <v>1922.16</v>
      </c>
      <c r="O49" s="2">
        <v>213.31</v>
      </c>
      <c r="P49" s="1" t="s">
        <v>45</v>
      </c>
      <c r="Q49" s="2">
        <v>3897.07</v>
      </c>
      <c r="R49" s="3">
        <v>194.9</v>
      </c>
      <c r="S49" s="1" t="s">
        <v>239</v>
      </c>
      <c r="T49" s="1"/>
      <c r="U49" s="1"/>
      <c r="V49" s="1" t="b">
        <v>1</v>
      </c>
      <c r="W49" s="1" t="b">
        <v>0</v>
      </c>
      <c r="X49" s="1" t="b">
        <v>0</v>
      </c>
      <c r="Y49" s="1" t="b">
        <v>1</v>
      </c>
      <c r="Z49" s="1" t="b">
        <v>0</v>
      </c>
      <c r="AA49" s="1"/>
      <c r="AB49" s="2">
        <v>1922.16</v>
      </c>
      <c r="AC49" s="2">
        <v>0</v>
      </c>
      <c r="AD49" s="2">
        <v>0</v>
      </c>
      <c r="AE49" s="2">
        <v>0</v>
      </c>
      <c r="AF49" s="1">
        <v>0</v>
      </c>
      <c r="AG49" s="1"/>
      <c r="AH49" s="1" t="s">
        <v>49</v>
      </c>
      <c r="AI49" s="1">
        <v>1</v>
      </c>
      <c r="AJ49" s="1"/>
      <c r="AK49" s="2">
        <v>1974.91</v>
      </c>
      <c r="AL49" s="2">
        <v>0</v>
      </c>
    </row>
    <row r="50" spans="1:38" x14ac:dyDescent="0.2">
      <c r="A50" t="str">
        <f>+VLOOKUP(Tabla1[[#This Row],[Código de provincia]],[1]Zona!$A:$N,14,0)</f>
        <v>Zona 3</v>
      </c>
      <c r="B50" t="str">
        <f>+VLOOKUP(Tabla1[[#This Row],[Código de provincia]],[1]Zona!$A:$N,8,0)</f>
        <v>Cataluña</v>
      </c>
      <c r="C50" t="str">
        <f>+VLOOKUP(TEXT(Tabla1[[#This Row],[Socio comercial]],"00000000"),[1]Clientes!$A:$E,3,0)</f>
        <v>ES/17</v>
      </c>
      <c r="D50" t="str">
        <f>+VLOOKUP(TEXT(Tabla1[[#This Row],[Socio comercial]],"00000000"),[1]Clientes!$A:$E,4,0)</f>
        <v>Gerona (16)</v>
      </c>
      <c r="E50" s="1">
        <v>24160870</v>
      </c>
      <c r="F50" s="1" t="s">
        <v>58</v>
      </c>
      <c r="G50" s="1">
        <v>209292013</v>
      </c>
      <c r="H50" s="1" t="s">
        <v>240</v>
      </c>
      <c r="I50" s="2">
        <v>349.87</v>
      </c>
      <c r="J50" s="1" t="s">
        <v>43</v>
      </c>
      <c r="K50" s="2">
        <v>2000</v>
      </c>
      <c r="L50" s="1" t="s">
        <v>43</v>
      </c>
      <c r="M50" s="1" t="s">
        <v>44</v>
      </c>
      <c r="N50" s="2">
        <v>1922.16</v>
      </c>
      <c r="O50" s="2">
        <v>213.31</v>
      </c>
      <c r="P50" s="1" t="s">
        <v>45</v>
      </c>
      <c r="Q50" s="2">
        <v>3897.07</v>
      </c>
      <c r="R50" s="3">
        <v>194.9</v>
      </c>
      <c r="S50" s="1" t="s">
        <v>241</v>
      </c>
      <c r="T50" s="1"/>
      <c r="U50" s="1" t="s">
        <v>155</v>
      </c>
      <c r="V50" s="1" t="b">
        <v>1</v>
      </c>
      <c r="W50" s="1" t="b">
        <v>0</v>
      </c>
      <c r="X50" s="1" t="b">
        <v>0</v>
      </c>
      <c r="Y50" s="1" t="b">
        <v>1</v>
      </c>
      <c r="Z50" s="1" t="b">
        <v>0</v>
      </c>
      <c r="AA50" s="1" t="s">
        <v>156</v>
      </c>
      <c r="AB50" s="2">
        <v>1922.16</v>
      </c>
      <c r="AC50" s="2">
        <v>0</v>
      </c>
      <c r="AD50" s="2">
        <v>0</v>
      </c>
      <c r="AE50" s="2">
        <v>0</v>
      </c>
      <c r="AF50" s="1">
        <v>0</v>
      </c>
      <c r="AG50" s="1"/>
      <c r="AH50" s="1" t="s">
        <v>49</v>
      </c>
      <c r="AI50" s="1">
        <v>1</v>
      </c>
      <c r="AJ50" s="1"/>
      <c r="AK50" s="2">
        <v>1974.91</v>
      </c>
      <c r="AL50" s="2">
        <v>0</v>
      </c>
    </row>
    <row r="51" spans="1:38" x14ac:dyDescent="0.2">
      <c r="A51" t="str">
        <f>+VLOOKUP(Tabla1[[#This Row],[Código de provincia]],[1]Zona!$A:$N,14,0)</f>
        <v>Zona 3</v>
      </c>
      <c r="B51" t="str">
        <f>+VLOOKUP(Tabla1[[#This Row],[Código de provincia]],[1]Zona!$A:$N,8,0)</f>
        <v>Cataluña</v>
      </c>
      <c r="C51" t="str">
        <f>+VLOOKUP(TEXT(Tabla1[[#This Row],[Socio comercial]],"00000000"),[1]Clientes!$A:$E,3,0)</f>
        <v>ES/17</v>
      </c>
      <c r="D51" t="str">
        <f>+VLOOKUP(TEXT(Tabla1[[#This Row],[Socio comercial]],"00000000"),[1]Clientes!$A:$E,4,0)</f>
        <v>Gerona (16)</v>
      </c>
      <c r="E51" s="1">
        <v>24160870</v>
      </c>
      <c r="F51" s="1" t="s">
        <v>58</v>
      </c>
      <c r="G51" s="1">
        <v>206640535</v>
      </c>
      <c r="H51" s="1" t="s">
        <v>242</v>
      </c>
      <c r="I51" s="2">
        <v>1578.45</v>
      </c>
      <c r="J51" s="1" t="s">
        <v>43</v>
      </c>
      <c r="K51" s="2">
        <v>2000</v>
      </c>
      <c r="L51" s="1" t="s">
        <v>43</v>
      </c>
      <c r="M51" s="1" t="s">
        <v>44</v>
      </c>
      <c r="N51" s="2">
        <v>1922.16</v>
      </c>
      <c r="O51" s="2">
        <v>213.31</v>
      </c>
      <c r="P51" s="1" t="s">
        <v>45</v>
      </c>
      <c r="Q51" s="2">
        <v>3897.07</v>
      </c>
      <c r="R51" s="3">
        <v>194.9</v>
      </c>
      <c r="S51" s="1" t="s">
        <v>243</v>
      </c>
      <c r="T51" s="1"/>
      <c r="U51" s="1"/>
      <c r="V51" s="1" t="b">
        <v>1</v>
      </c>
      <c r="W51" s="1" t="b">
        <v>0</v>
      </c>
      <c r="X51" s="1" t="b">
        <v>0</v>
      </c>
      <c r="Y51" s="1" t="b">
        <v>1</v>
      </c>
      <c r="Z51" s="1" t="b">
        <v>0</v>
      </c>
      <c r="AA51" s="1"/>
      <c r="AB51" s="2">
        <v>1922.16</v>
      </c>
      <c r="AC51" s="2">
        <v>0</v>
      </c>
      <c r="AD51" s="2">
        <v>0</v>
      </c>
      <c r="AE51" s="2">
        <v>0</v>
      </c>
      <c r="AF51" s="1">
        <v>0</v>
      </c>
      <c r="AG51" s="1"/>
      <c r="AH51" s="1" t="s">
        <v>49</v>
      </c>
      <c r="AI51" s="1">
        <v>1</v>
      </c>
      <c r="AJ51" s="1"/>
      <c r="AK51" s="2">
        <v>1974.91</v>
      </c>
      <c r="AL51" s="2">
        <v>0</v>
      </c>
    </row>
    <row r="52" spans="1:38" x14ac:dyDescent="0.2">
      <c r="A52" t="str">
        <f>+VLOOKUP(Tabla1[[#This Row],[Código de provincia]],[1]Zona!$A:$N,14,0)</f>
        <v>Zona 3</v>
      </c>
      <c r="B52" t="str">
        <f>+VLOOKUP(Tabla1[[#This Row],[Código de provincia]],[1]Zona!$A:$N,8,0)</f>
        <v>Cataluña</v>
      </c>
      <c r="C52" t="str">
        <f>+VLOOKUP(TEXT(Tabla1[[#This Row],[Socio comercial]],"00000000"),[1]Clientes!$A:$E,3,0)</f>
        <v>ES/17</v>
      </c>
      <c r="D52" t="str">
        <f>+VLOOKUP(TEXT(Tabla1[[#This Row],[Socio comercial]],"00000000"),[1]Clientes!$A:$E,4,0)</f>
        <v>Gerona (16)</v>
      </c>
      <c r="E52" s="1">
        <v>24160890</v>
      </c>
      <c r="F52" s="1" t="s">
        <v>59</v>
      </c>
      <c r="G52" s="1">
        <v>202863022</v>
      </c>
      <c r="H52" s="1" t="s">
        <v>244</v>
      </c>
      <c r="I52" s="2">
        <v>189.75</v>
      </c>
      <c r="J52" s="1" t="s">
        <v>43</v>
      </c>
      <c r="K52" s="2">
        <v>1</v>
      </c>
      <c r="L52" s="1" t="s">
        <v>43</v>
      </c>
      <c r="M52" s="1" t="s">
        <v>44</v>
      </c>
      <c r="N52" s="2">
        <v>15736.29</v>
      </c>
      <c r="O52" s="2">
        <v>189.75</v>
      </c>
      <c r="P52" s="1" t="s">
        <v>45</v>
      </c>
      <c r="Q52" s="2">
        <v>15926.04</v>
      </c>
      <c r="R52" s="3">
        <v>1592604</v>
      </c>
      <c r="S52" s="1" t="s">
        <v>245</v>
      </c>
      <c r="T52" s="1"/>
      <c r="U52" s="1"/>
      <c r="V52" s="1" t="b">
        <v>1</v>
      </c>
      <c r="W52" s="1" t="b">
        <v>0</v>
      </c>
      <c r="X52" s="1" t="b">
        <v>0</v>
      </c>
      <c r="Y52" s="1" t="b">
        <v>1</v>
      </c>
      <c r="Z52" s="1" t="b">
        <v>0</v>
      </c>
      <c r="AA52" s="1"/>
      <c r="AB52" s="2">
        <v>3026.05</v>
      </c>
      <c r="AC52" s="2">
        <v>0</v>
      </c>
      <c r="AD52" s="2">
        <v>7990.71</v>
      </c>
      <c r="AE52" s="2">
        <v>4719.53</v>
      </c>
      <c r="AF52" s="1">
        <v>0</v>
      </c>
      <c r="AG52" s="1"/>
      <c r="AH52" s="1"/>
      <c r="AI52" s="1">
        <v>1</v>
      </c>
      <c r="AJ52" s="1"/>
      <c r="AK52" s="2">
        <v>0</v>
      </c>
      <c r="AL52" s="2">
        <v>0</v>
      </c>
    </row>
    <row r="53" spans="1:38" x14ac:dyDescent="0.2">
      <c r="A53" t="str">
        <f>+VLOOKUP(Tabla1[[#This Row],[Código de provincia]],[1]Zona!$A:$N,14,0)</f>
        <v>Zona 3</v>
      </c>
      <c r="B53" t="str">
        <f>+VLOOKUP(Tabla1[[#This Row],[Código de provincia]],[1]Zona!$A:$N,8,0)</f>
        <v>Cataluña</v>
      </c>
      <c r="C53" t="str">
        <f>+VLOOKUP(TEXT(Tabla1[[#This Row],[Socio comercial]],"00000000"),[1]Clientes!$A:$E,3,0)</f>
        <v>ES/17</v>
      </c>
      <c r="D53" t="str">
        <f>+VLOOKUP(TEXT(Tabla1[[#This Row],[Socio comercial]],"00000000"),[1]Clientes!$A:$E,4,0)</f>
        <v>Gerona (16)</v>
      </c>
      <c r="E53" s="1">
        <v>24160890</v>
      </c>
      <c r="F53" s="1" t="s">
        <v>59</v>
      </c>
      <c r="G53" s="1">
        <v>208658282</v>
      </c>
      <c r="H53" s="1">
        <v>110924</v>
      </c>
      <c r="I53" s="2">
        <v>141.09</v>
      </c>
      <c r="J53" s="1" t="s">
        <v>43</v>
      </c>
      <c r="K53" s="2">
        <v>1</v>
      </c>
      <c r="L53" s="1" t="s">
        <v>43</v>
      </c>
      <c r="M53" s="1" t="s">
        <v>44</v>
      </c>
      <c r="N53" s="2">
        <v>15736.29</v>
      </c>
      <c r="O53" s="2">
        <v>189.75</v>
      </c>
      <c r="P53" s="1" t="s">
        <v>45</v>
      </c>
      <c r="Q53" s="2">
        <v>15926.04</v>
      </c>
      <c r="R53" s="3">
        <v>1592604</v>
      </c>
      <c r="S53" s="1" t="s">
        <v>246</v>
      </c>
      <c r="T53" s="1"/>
      <c r="U53" s="1"/>
      <c r="V53" s="1" t="b">
        <v>0</v>
      </c>
      <c r="W53" s="1" t="b">
        <v>0</v>
      </c>
      <c r="X53" s="1" t="b">
        <v>0</v>
      </c>
      <c r="Y53" s="1" t="b">
        <v>1</v>
      </c>
      <c r="Z53" s="1" t="b">
        <v>0</v>
      </c>
      <c r="AA53" s="1"/>
      <c r="AB53" s="2">
        <v>3026.05</v>
      </c>
      <c r="AC53" s="2">
        <v>0</v>
      </c>
      <c r="AD53" s="2">
        <v>7990.71</v>
      </c>
      <c r="AE53" s="2">
        <v>4719.53</v>
      </c>
      <c r="AF53" s="1">
        <v>0</v>
      </c>
      <c r="AG53" s="1"/>
      <c r="AH53" s="1" t="s">
        <v>49</v>
      </c>
      <c r="AI53" s="1">
        <v>1</v>
      </c>
      <c r="AJ53" s="1"/>
      <c r="AK53" s="2">
        <v>0</v>
      </c>
      <c r="AL53" s="2">
        <v>0</v>
      </c>
    </row>
    <row r="54" spans="1:38" x14ac:dyDescent="0.2">
      <c r="A54" t="str">
        <f>+VLOOKUP(Tabla1[[#This Row],[Código de provincia]],[1]Zona!$A:$N,14,0)</f>
        <v>Zona 3</v>
      </c>
      <c r="B54" t="str">
        <f>+VLOOKUP(Tabla1[[#This Row],[Código de provincia]],[1]Zona!$A:$N,8,0)</f>
        <v>Cataluña</v>
      </c>
      <c r="C54" t="str">
        <f>+VLOOKUP(TEXT(Tabla1[[#This Row],[Socio comercial]],"00000000"),[1]Clientes!$A:$E,3,0)</f>
        <v>ES/17</v>
      </c>
      <c r="D54" t="str">
        <f>+VLOOKUP(TEXT(Tabla1[[#This Row],[Socio comercial]],"00000000"),[1]Clientes!$A:$E,4,0)</f>
        <v>Gerona (16)</v>
      </c>
      <c r="E54" s="1">
        <v>24160890</v>
      </c>
      <c r="F54" s="1" t="s">
        <v>59</v>
      </c>
      <c r="G54" s="1">
        <v>208587303</v>
      </c>
      <c r="H54" s="1">
        <v>290824</v>
      </c>
      <c r="I54" s="2">
        <v>434.7</v>
      </c>
      <c r="J54" s="1" t="s">
        <v>43</v>
      </c>
      <c r="K54" s="2">
        <v>1</v>
      </c>
      <c r="L54" s="1" t="s">
        <v>43</v>
      </c>
      <c r="M54" s="1" t="s">
        <v>44</v>
      </c>
      <c r="N54" s="2">
        <v>15736.29</v>
      </c>
      <c r="O54" s="2">
        <v>189.75</v>
      </c>
      <c r="P54" s="1" t="s">
        <v>45</v>
      </c>
      <c r="Q54" s="2">
        <v>15926.04</v>
      </c>
      <c r="R54" s="3">
        <v>1592604</v>
      </c>
      <c r="S54" s="1" t="s">
        <v>247</v>
      </c>
      <c r="T54" s="1"/>
      <c r="U54" s="1"/>
      <c r="V54" s="1" t="b">
        <v>0</v>
      </c>
      <c r="W54" s="1" t="b">
        <v>0</v>
      </c>
      <c r="X54" s="1" t="b">
        <v>0</v>
      </c>
      <c r="Y54" s="1" t="b">
        <v>1</v>
      </c>
      <c r="Z54" s="1" t="b">
        <v>0</v>
      </c>
      <c r="AA54" s="1"/>
      <c r="AB54" s="2">
        <v>3026.05</v>
      </c>
      <c r="AC54" s="2">
        <v>0</v>
      </c>
      <c r="AD54" s="2">
        <v>7990.71</v>
      </c>
      <c r="AE54" s="2">
        <v>4719.53</v>
      </c>
      <c r="AF54" s="1">
        <v>0</v>
      </c>
      <c r="AG54" s="1"/>
      <c r="AH54" s="1" t="s">
        <v>49</v>
      </c>
      <c r="AI54" s="1">
        <v>1</v>
      </c>
      <c r="AJ54" s="1"/>
      <c r="AK54" s="2">
        <v>0</v>
      </c>
      <c r="AL54" s="2">
        <v>0</v>
      </c>
    </row>
    <row r="55" spans="1:38" x14ac:dyDescent="0.2">
      <c r="A55" t="str">
        <f>+VLOOKUP(Tabla1[[#This Row],[Código de provincia]],[1]Zona!$A:$N,14,0)</f>
        <v>Zona 3</v>
      </c>
      <c r="B55" t="str">
        <f>+VLOOKUP(Tabla1[[#This Row],[Código de provincia]],[1]Zona!$A:$N,8,0)</f>
        <v>Cataluña</v>
      </c>
      <c r="C55" t="str">
        <f>+VLOOKUP(TEXT(Tabla1[[#This Row],[Socio comercial]],"00000000"),[1]Clientes!$A:$E,3,0)</f>
        <v>ES/17</v>
      </c>
      <c r="D55" t="str">
        <f>+VLOOKUP(TEXT(Tabla1[[#This Row],[Socio comercial]],"00000000"),[1]Clientes!$A:$E,4,0)</f>
        <v>Gerona (16)</v>
      </c>
      <c r="E55" s="1">
        <v>24160890</v>
      </c>
      <c r="F55" s="1" t="s">
        <v>59</v>
      </c>
      <c r="G55" s="1">
        <v>209028854</v>
      </c>
      <c r="H55" s="1">
        <v>141124</v>
      </c>
      <c r="I55" s="2">
        <v>671.5</v>
      </c>
      <c r="J55" s="1" t="s">
        <v>43</v>
      </c>
      <c r="K55" s="2">
        <v>1</v>
      </c>
      <c r="L55" s="1" t="s">
        <v>43</v>
      </c>
      <c r="M55" s="1" t="s">
        <v>44</v>
      </c>
      <c r="N55" s="2">
        <v>15736.29</v>
      </c>
      <c r="O55" s="2">
        <v>189.75</v>
      </c>
      <c r="P55" s="1" t="s">
        <v>45</v>
      </c>
      <c r="Q55" s="2">
        <v>15926.04</v>
      </c>
      <c r="R55" s="3">
        <v>1592604</v>
      </c>
      <c r="S55" s="1" t="s">
        <v>248</v>
      </c>
      <c r="T55" s="1"/>
      <c r="U55" s="1"/>
      <c r="V55" s="1" t="b">
        <v>1</v>
      </c>
      <c r="W55" s="1" t="b">
        <v>0</v>
      </c>
      <c r="X55" s="1" t="b">
        <v>0</v>
      </c>
      <c r="Y55" s="1" t="b">
        <v>1</v>
      </c>
      <c r="Z55" s="1" t="b">
        <v>0</v>
      </c>
      <c r="AA55" s="1"/>
      <c r="AB55" s="2">
        <v>3026.05</v>
      </c>
      <c r="AC55" s="2">
        <v>0</v>
      </c>
      <c r="AD55" s="2">
        <v>7990.71</v>
      </c>
      <c r="AE55" s="2">
        <v>4719.53</v>
      </c>
      <c r="AF55" s="1">
        <v>0</v>
      </c>
      <c r="AG55" s="1"/>
      <c r="AH55" s="1" t="s">
        <v>49</v>
      </c>
      <c r="AI55" s="1">
        <v>1</v>
      </c>
      <c r="AJ55" s="1" t="s">
        <v>249</v>
      </c>
      <c r="AK55" s="2">
        <v>0</v>
      </c>
      <c r="AL55" s="2">
        <v>0</v>
      </c>
    </row>
    <row r="56" spans="1:38" x14ac:dyDescent="0.2">
      <c r="A56" t="str">
        <f>+VLOOKUP(Tabla1[[#This Row],[Código de provincia]],[1]Zona!$A:$N,14,0)</f>
        <v>Zona 3</v>
      </c>
      <c r="B56" t="str">
        <f>+VLOOKUP(Tabla1[[#This Row],[Código de provincia]],[1]Zona!$A:$N,8,0)</f>
        <v>Cataluña</v>
      </c>
      <c r="C56" t="str">
        <f>+VLOOKUP(TEXT(Tabla1[[#This Row],[Socio comercial]],"00000000"),[1]Clientes!$A:$E,3,0)</f>
        <v>ES/17</v>
      </c>
      <c r="D56" t="str">
        <f>+VLOOKUP(TEXT(Tabla1[[#This Row],[Socio comercial]],"00000000"),[1]Clientes!$A:$E,4,0)</f>
        <v>Gerona (16)</v>
      </c>
      <c r="E56" s="1">
        <v>24160930</v>
      </c>
      <c r="F56" s="1" t="s">
        <v>250</v>
      </c>
      <c r="G56" s="1">
        <v>209444659</v>
      </c>
      <c r="H56" s="1">
        <v>14</v>
      </c>
      <c r="I56" s="2">
        <v>348.06</v>
      </c>
      <c r="J56" s="1" t="s">
        <v>43</v>
      </c>
      <c r="K56" s="2">
        <v>37000</v>
      </c>
      <c r="L56" s="1" t="s">
        <v>43</v>
      </c>
      <c r="M56" s="1" t="s">
        <v>44</v>
      </c>
      <c r="N56" s="2">
        <v>45327.75</v>
      </c>
      <c r="O56" s="2">
        <v>4217.28</v>
      </c>
      <c r="P56" s="1" t="s">
        <v>45</v>
      </c>
      <c r="Q56" s="2">
        <v>46405.66</v>
      </c>
      <c r="R56" s="3">
        <v>125.4</v>
      </c>
      <c r="S56" s="1" t="s">
        <v>251</v>
      </c>
      <c r="T56" s="1"/>
      <c r="U56" s="1" t="s">
        <v>155</v>
      </c>
      <c r="V56" s="1" t="b">
        <v>1</v>
      </c>
      <c r="W56" s="1" t="b">
        <v>0</v>
      </c>
      <c r="X56" s="1" t="b">
        <v>0</v>
      </c>
      <c r="Y56" s="1" t="b">
        <v>0</v>
      </c>
      <c r="Z56" s="1" t="b">
        <v>0</v>
      </c>
      <c r="AA56" s="1" t="s">
        <v>156</v>
      </c>
      <c r="AB56" s="2">
        <v>13952.95</v>
      </c>
      <c r="AC56" s="2">
        <v>28625.7</v>
      </c>
      <c r="AD56" s="2">
        <v>2337.34</v>
      </c>
      <c r="AE56" s="2">
        <v>411.76</v>
      </c>
      <c r="AF56" s="1">
        <v>0</v>
      </c>
      <c r="AG56" s="1"/>
      <c r="AH56" s="1" t="s">
        <v>49</v>
      </c>
      <c r="AI56" s="1">
        <v>1</v>
      </c>
      <c r="AJ56" s="1"/>
      <c r="AK56" s="2">
        <v>812.05</v>
      </c>
      <c r="AL56" s="2">
        <v>0</v>
      </c>
    </row>
    <row r="57" spans="1:38" x14ac:dyDescent="0.2">
      <c r="A57" t="str">
        <f>+VLOOKUP(Tabla1[[#This Row],[Código de provincia]],[1]Zona!$A:$N,14,0)</f>
        <v>Zona 3</v>
      </c>
      <c r="B57" t="str">
        <f>+VLOOKUP(Tabla1[[#This Row],[Código de provincia]],[1]Zona!$A:$N,8,0)</f>
        <v>Cataluña</v>
      </c>
      <c r="C57" t="str">
        <f>+VLOOKUP(TEXT(Tabla1[[#This Row],[Socio comercial]],"00000000"),[1]Clientes!$A:$E,3,0)</f>
        <v>ES/25</v>
      </c>
      <c r="D57" t="str">
        <f>+VLOOKUP(TEXT(Tabla1[[#This Row],[Socio comercial]],"00000000"),[1]Clientes!$A:$E,4,0)</f>
        <v>Lleida (17)</v>
      </c>
      <c r="E57" s="1">
        <v>24170240</v>
      </c>
      <c r="F57" s="1" t="s">
        <v>252</v>
      </c>
      <c r="G57" s="1">
        <v>209429189</v>
      </c>
      <c r="H57" s="1">
        <v>816</v>
      </c>
      <c r="I57" s="2">
        <v>1546.21</v>
      </c>
      <c r="J57" s="1" t="s">
        <v>43</v>
      </c>
      <c r="K57" s="2">
        <v>86000</v>
      </c>
      <c r="L57" s="1" t="s">
        <v>43</v>
      </c>
      <c r="M57" s="1" t="s">
        <v>44</v>
      </c>
      <c r="N57" s="2">
        <v>10289.17</v>
      </c>
      <c r="O57" s="2">
        <v>-0.55000000000000004</v>
      </c>
      <c r="P57" s="1" t="s">
        <v>45</v>
      </c>
      <c r="Q57" s="2">
        <v>10185.68</v>
      </c>
      <c r="R57" s="3">
        <v>11.8</v>
      </c>
      <c r="S57" s="1" t="s">
        <v>253</v>
      </c>
      <c r="T57" s="1"/>
      <c r="U57" s="1" t="s">
        <v>155</v>
      </c>
      <c r="V57" s="1" t="b">
        <v>1</v>
      </c>
      <c r="W57" s="1" t="b">
        <v>0</v>
      </c>
      <c r="X57" s="1" t="b">
        <v>0</v>
      </c>
      <c r="Y57" s="1" t="b">
        <v>0</v>
      </c>
      <c r="Z57" s="1" t="b">
        <v>0</v>
      </c>
      <c r="AA57" s="1" t="s">
        <v>156</v>
      </c>
      <c r="AB57" s="2">
        <v>9697.92</v>
      </c>
      <c r="AC57" s="2">
        <v>591.25</v>
      </c>
      <c r="AD57" s="2">
        <v>0</v>
      </c>
      <c r="AE57" s="2">
        <v>0</v>
      </c>
      <c r="AF57" s="1">
        <v>1</v>
      </c>
      <c r="AG57" s="1"/>
      <c r="AH57" s="1" t="s">
        <v>49</v>
      </c>
      <c r="AI57" s="1">
        <v>1</v>
      </c>
      <c r="AJ57" s="1"/>
      <c r="AK57" s="2">
        <v>0</v>
      </c>
      <c r="AL57" s="2">
        <v>0</v>
      </c>
    </row>
    <row r="58" spans="1:38" x14ac:dyDescent="0.2">
      <c r="A58" t="str">
        <f>+VLOOKUP(Tabla1[[#This Row],[Código de provincia]],[1]Zona!$A:$N,14,0)</f>
        <v>Zona 5</v>
      </c>
      <c r="B58" t="str">
        <f>+VLOOKUP(Tabla1[[#This Row],[Código de provincia]],[1]Zona!$A:$N,8,0)</f>
        <v>Castilla León</v>
      </c>
      <c r="C58" t="str">
        <f>+VLOOKUP(TEXT(Tabla1[[#This Row],[Socio comercial]],"00000000"),[1]Clientes!$A:$E,3,0)</f>
        <v>ES/05</v>
      </c>
      <c r="D58" t="str">
        <f>+VLOOKUP(TEXT(Tabla1[[#This Row],[Socio comercial]],"00000000"),[1]Clientes!$A:$E,4,0)</f>
        <v>Ávila (20)</v>
      </c>
      <c r="E58" s="1">
        <v>24200180</v>
      </c>
      <c r="F58" s="1" t="s">
        <v>60</v>
      </c>
      <c r="G58" s="1">
        <v>209076103</v>
      </c>
      <c r="H58" s="1">
        <v>1</v>
      </c>
      <c r="I58" s="2">
        <v>2646.19</v>
      </c>
      <c r="J58" s="1" t="s">
        <v>43</v>
      </c>
      <c r="K58" s="2">
        <v>84000</v>
      </c>
      <c r="L58" s="1" t="s">
        <v>43</v>
      </c>
      <c r="M58" s="1" t="s">
        <v>44</v>
      </c>
      <c r="N58" s="2">
        <v>59402.55</v>
      </c>
      <c r="O58" s="2">
        <v>4141.29</v>
      </c>
      <c r="P58" s="1" t="s">
        <v>45</v>
      </c>
      <c r="Q58" s="2">
        <v>59583.63</v>
      </c>
      <c r="R58" s="3">
        <v>70.900000000000006</v>
      </c>
      <c r="S58" s="1" t="s">
        <v>254</v>
      </c>
      <c r="T58" s="1"/>
      <c r="U58" s="1" t="s">
        <v>155</v>
      </c>
      <c r="V58" s="1" t="b">
        <v>1</v>
      </c>
      <c r="W58" s="1" t="b">
        <v>0</v>
      </c>
      <c r="X58" s="1" t="b">
        <v>0</v>
      </c>
      <c r="Y58" s="1" t="b">
        <v>0</v>
      </c>
      <c r="Z58" s="1" t="b">
        <v>0</v>
      </c>
      <c r="AA58" s="1" t="s">
        <v>156</v>
      </c>
      <c r="AB58" s="2">
        <v>29814.62</v>
      </c>
      <c r="AC58" s="2">
        <v>19604.55</v>
      </c>
      <c r="AD58" s="2">
        <v>9983.3799999999992</v>
      </c>
      <c r="AE58" s="2">
        <v>0</v>
      </c>
      <c r="AF58" s="1">
        <v>0</v>
      </c>
      <c r="AG58" s="1"/>
      <c r="AH58" s="1" t="s">
        <v>49</v>
      </c>
      <c r="AI58" s="1">
        <v>1</v>
      </c>
      <c r="AJ58" s="1"/>
      <c r="AK58" s="2">
        <v>140.37</v>
      </c>
      <c r="AL58" s="2">
        <v>0</v>
      </c>
    </row>
    <row r="59" spans="1:38" x14ac:dyDescent="0.2">
      <c r="A59" t="str">
        <f>+VLOOKUP(Tabla1[[#This Row],[Código de provincia]],[1]Zona!$A:$N,14,0)</f>
        <v>Zona 2</v>
      </c>
      <c r="B59" t="str">
        <f>+VLOOKUP(Tabla1[[#This Row],[Código de provincia]],[1]Zona!$A:$N,8,0)</f>
        <v>Castilla León</v>
      </c>
      <c r="C59" t="str">
        <f>+VLOOKUP(TEXT(Tabla1[[#This Row],[Socio comercial]],"00000000"),[1]Clientes!$A:$E,3,0)</f>
        <v>ES/09</v>
      </c>
      <c r="D59" t="str">
        <f>+VLOOKUP(TEXT(Tabla1[[#This Row],[Socio comercial]],"00000000"),[1]Clientes!$A:$E,4,0)</f>
        <v>Burgos (21)</v>
      </c>
      <c r="E59" s="1">
        <v>24210400</v>
      </c>
      <c r="F59" s="1" t="s">
        <v>255</v>
      </c>
      <c r="G59" s="1">
        <v>209667297</v>
      </c>
      <c r="H59" s="1" t="s">
        <v>256</v>
      </c>
      <c r="I59" s="2">
        <v>2674.15</v>
      </c>
      <c r="J59" s="1" t="s">
        <v>43</v>
      </c>
      <c r="K59" s="2">
        <v>175000</v>
      </c>
      <c r="L59" s="1" t="s">
        <v>43</v>
      </c>
      <c r="M59" s="1" t="s">
        <v>44</v>
      </c>
      <c r="N59" s="2">
        <v>190918.86</v>
      </c>
      <c r="O59" s="2">
        <v>13548.04</v>
      </c>
      <c r="P59" s="1" t="s">
        <v>45</v>
      </c>
      <c r="Q59" s="2">
        <v>196083.74</v>
      </c>
      <c r="R59" s="3">
        <v>112</v>
      </c>
      <c r="S59" s="1" t="s">
        <v>257</v>
      </c>
      <c r="T59" s="1"/>
      <c r="U59" s="1"/>
      <c r="V59" s="1" t="b">
        <v>1</v>
      </c>
      <c r="W59" s="1" t="b">
        <v>0</v>
      </c>
      <c r="X59" s="1" t="b">
        <v>0</v>
      </c>
      <c r="Y59" s="1" t="b">
        <v>0</v>
      </c>
      <c r="Z59" s="1" t="b">
        <v>0</v>
      </c>
      <c r="AA59" s="1"/>
      <c r="AB59" s="2">
        <v>113606.45</v>
      </c>
      <c r="AC59" s="2">
        <v>38657.199999999997</v>
      </c>
      <c r="AD59" s="2">
        <v>11122.98</v>
      </c>
      <c r="AE59" s="2">
        <v>27532.23</v>
      </c>
      <c r="AF59" s="1">
        <v>1</v>
      </c>
      <c r="AG59" s="1"/>
      <c r="AH59" s="1" t="s">
        <v>218</v>
      </c>
      <c r="AI59" s="1">
        <v>1</v>
      </c>
      <c r="AJ59" s="1"/>
      <c r="AK59" s="2">
        <v>506.52</v>
      </c>
      <c r="AL59" s="2">
        <v>0</v>
      </c>
    </row>
    <row r="60" spans="1:38" x14ac:dyDescent="0.2">
      <c r="A60" t="str">
        <f>+VLOOKUP(Tabla1[[#This Row],[Código de provincia]],[1]Zona!$A:$N,14,0)</f>
        <v>Zona 7</v>
      </c>
      <c r="B60" t="str">
        <f>+VLOOKUP(Tabla1[[#This Row],[Código de provincia]],[1]Zona!$A:$N,8,0)</f>
        <v>Castilla León</v>
      </c>
      <c r="C60" t="str">
        <f>+VLOOKUP(TEXT(Tabla1[[#This Row],[Socio comercial]],"00000000"),[1]Clientes!$A:$E,3,0)</f>
        <v>ES/24</v>
      </c>
      <c r="D60" t="str">
        <f>+VLOOKUP(TEXT(Tabla1[[#This Row],[Socio comercial]],"00000000"),[1]Clientes!$A:$E,4,0)</f>
        <v>León (22)</v>
      </c>
      <c r="E60" s="1">
        <v>24220590</v>
      </c>
      <c r="F60" s="1" t="s">
        <v>258</v>
      </c>
      <c r="G60" s="1">
        <v>209344447</v>
      </c>
      <c r="H60" s="1" t="s">
        <v>259</v>
      </c>
      <c r="I60" s="2">
        <v>17910.060000000001</v>
      </c>
      <c r="J60" s="1" t="s">
        <v>43</v>
      </c>
      <c r="K60" s="2">
        <v>153000</v>
      </c>
      <c r="L60" s="1" t="s">
        <v>43</v>
      </c>
      <c r="M60" s="1" t="s">
        <v>44</v>
      </c>
      <c r="N60" s="2">
        <v>60927.76</v>
      </c>
      <c r="O60" s="2">
        <v>4666.37</v>
      </c>
      <c r="P60" s="1" t="s">
        <v>45</v>
      </c>
      <c r="Q60" s="2">
        <v>62296.59</v>
      </c>
      <c r="R60" s="3">
        <v>40.700000000000003</v>
      </c>
      <c r="S60" s="1" t="s">
        <v>260</v>
      </c>
      <c r="T60" s="1"/>
      <c r="U60" s="1" t="s">
        <v>155</v>
      </c>
      <c r="V60" s="1" t="b">
        <v>0</v>
      </c>
      <c r="W60" s="1" t="b">
        <v>0</v>
      </c>
      <c r="X60" s="1" t="b">
        <v>0</v>
      </c>
      <c r="Y60" s="1" t="b">
        <v>1</v>
      </c>
      <c r="Z60" s="1" t="b">
        <v>0</v>
      </c>
      <c r="AA60" s="1" t="s">
        <v>156</v>
      </c>
      <c r="AB60" s="2">
        <v>-6234.33</v>
      </c>
      <c r="AC60" s="2">
        <v>36121.160000000003</v>
      </c>
      <c r="AD60" s="2">
        <v>30261.48</v>
      </c>
      <c r="AE60" s="2">
        <v>779.45</v>
      </c>
      <c r="AF60" s="1">
        <v>0</v>
      </c>
      <c r="AG60" s="1"/>
      <c r="AH60" s="1" t="s">
        <v>218</v>
      </c>
      <c r="AI60" s="1">
        <v>1</v>
      </c>
      <c r="AJ60" s="1"/>
      <c r="AK60" s="2">
        <v>0</v>
      </c>
      <c r="AL60" s="2">
        <v>0</v>
      </c>
    </row>
    <row r="61" spans="1:38" x14ac:dyDescent="0.2">
      <c r="A61" t="str">
        <f>+VLOOKUP(Tabla1[[#This Row],[Código de provincia]],[1]Zona!$A:$N,14,0)</f>
        <v>Zona 5</v>
      </c>
      <c r="B61" t="str">
        <f>+VLOOKUP(Tabla1[[#This Row],[Código de provincia]],[1]Zona!$A:$N,8,0)</f>
        <v>Castilla León</v>
      </c>
      <c r="C61" t="str">
        <f>+VLOOKUP(TEXT(Tabla1[[#This Row],[Socio comercial]],"00000000"),[1]Clientes!$A:$E,3,0)</f>
        <v>ES/37</v>
      </c>
      <c r="D61" t="str">
        <f>+VLOOKUP(TEXT(Tabla1[[#This Row],[Socio comercial]],"00000000"),[1]Clientes!$A:$E,4,0)</f>
        <v>Salamanca (24)</v>
      </c>
      <c r="E61" s="1">
        <v>24240250</v>
      </c>
      <c r="F61" s="1" t="s">
        <v>261</v>
      </c>
      <c r="G61" s="1">
        <v>209671891</v>
      </c>
      <c r="H61" s="1">
        <v>1</v>
      </c>
      <c r="I61" s="2">
        <v>453.05</v>
      </c>
      <c r="J61" s="1" t="s">
        <v>43</v>
      </c>
      <c r="K61" s="2">
        <v>111000</v>
      </c>
      <c r="L61" s="1" t="s">
        <v>43</v>
      </c>
      <c r="M61" s="1" t="s">
        <v>44</v>
      </c>
      <c r="N61" s="2">
        <v>54528.41</v>
      </c>
      <c r="O61" s="2">
        <v>107.37</v>
      </c>
      <c r="P61" s="1" t="s">
        <v>45</v>
      </c>
      <c r="Q61" s="2">
        <v>55370.45</v>
      </c>
      <c r="R61" s="3">
        <v>49.9</v>
      </c>
      <c r="S61" s="1" t="s">
        <v>262</v>
      </c>
      <c r="T61" s="1"/>
      <c r="U61" s="1" t="s">
        <v>216</v>
      </c>
      <c r="V61" s="1" t="b">
        <v>0</v>
      </c>
      <c r="W61" s="1" t="b">
        <v>0</v>
      </c>
      <c r="X61" s="1" t="b">
        <v>0</v>
      </c>
      <c r="Y61" s="1" t="b">
        <v>1</v>
      </c>
      <c r="Z61" s="1" t="b">
        <v>0</v>
      </c>
      <c r="AA61" s="1" t="s">
        <v>217</v>
      </c>
      <c r="AB61" s="2">
        <v>26696.46</v>
      </c>
      <c r="AC61" s="2">
        <v>23867.85</v>
      </c>
      <c r="AD61" s="2">
        <v>2360.54</v>
      </c>
      <c r="AE61" s="2">
        <v>1603.56</v>
      </c>
      <c r="AF61" s="1">
        <v>1</v>
      </c>
      <c r="AG61" s="1"/>
      <c r="AH61" s="1" t="s">
        <v>49</v>
      </c>
      <c r="AI61" s="1">
        <v>1</v>
      </c>
      <c r="AJ61" s="1"/>
      <c r="AK61" s="2">
        <v>835.63</v>
      </c>
      <c r="AL61" s="2">
        <v>0</v>
      </c>
    </row>
    <row r="62" spans="1:38" x14ac:dyDescent="0.2">
      <c r="A62" t="e">
        <f>+VLOOKUP(Tabla1[[#This Row],[Código de provincia]],[1]Zona!$A:$N,14,0)</f>
        <v>#N/A</v>
      </c>
      <c r="B62" t="e">
        <f>+VLOOKUP(Tabla1[[#This Row],[Código de provincia]],[1]Zona!$A:$N,8,0)</f>
        <v>#N/A</v>
      </c>
      <c r="C62" t="e">
        <f>+VLOOKUP(TEXT(Tabla1[[#This Row],[Socio comercial]],"00000000"),[1]Clientes!$A:$E,3,0)</f>
        <v>#N/A</v>
      </c>
      <c r="D62" t="e">
        <f>+VLOOKUP(TEXT(Tabla1[[#This Row],[Socio comercial]],"00000000"),[1]Clientes!$A:$E,4,0)</f>
        <v>#N/A</v>
      </c>
      <c r="E62" s="1">
        <v>24250350</v>
      </c>
      <c r="F62" s="1" t="s">
        <v>263</v>
      </c>
      <c r="G62" s="1">
        <v>209584359</v>
      </c>
      <c r="H62" s="1" t="s">
        <v>264</v>
      </c>
      <c r="I62" s="2">
        <v>1961.49</v>
      </c>
      <c r="J62" s="1" t="s">
        <v>43</v>
      </c>
      <c r="K62" s="2">
        <v>50000</v>
      </c>
      <c r="L62" s="1" t="s">
        <v>43</v>
      </c>
      <c r="M62" s="1" t="s">
        <v>44</v>
      </c>
      <c r="N62" s="2">
        <v>8793.48</v>
      </c>
      <c r="O62" s="2">
        <v>4546.17</v>
      </c>
      <c r="P62" s="1" t="s">
        <v>45</v>
      </c>
      <c r="Q62" s="2">
        <v>11286.31</v>
      </c>
      <c r="R62" s="3">
        <v>22.6</v>
      </c>
      <c r="S62" s="1" t="s">
        <v>265</v>
      </c>
      <c r="T62" s="1"/>
      <c r="U62" s="1" t="s">
        <v>155</v>
      </c>
      <c r="V62" s="1" t="b">
        <v>1</v>
      </c>
      <c r="W62" s="1" t="b">
        <v>0</v>
      </c>
      <c r="X62" s="1" t="b">
        <v>0</v>
      </c>
      <c r="Y62" s="1" t="b">
        <v>0</v>
      </c>
      <c r="Z62" s="1" t="b">
        <v>0</v>
      </c>
      <c r="AA62" s="1" t="s">
        <v>156</v>
      </c>
      <c r="AB62" s="2">
        <v>8793.48</v>
      </c>
      <c r="AC62" s="2">
        <v>0</v>
      </c>
      <c r="AD62" s="2">
        <v>0</v>
      </c>
      <c r="AE62" s="2">
        <v>0</v>
      </c>
      <c r="AF62" s="1">
        <v>0</v>
      </c>
      <c r="AG62" s="1"/>
      <c r="AH62" s="1" t="s">
        <v>49</v>
      </c>
      <c r="AI62" s="1">
        <v>1</v>
      </c>
      <c r="AJ62" s="1"/>
      <c r="AK62" s="2">
        <v>1123.08</v>
      </c>
      <c r="AL62" s="2">
        <v>0</v>
      </c>
    </row>
    <row r="63" spans="1:38" x14ac:dyDescent="0.2">
      <c r="A63" t="str">
        <f>+VLOOKUP(Tabla1[[#This Row],[Código de provincia]],[1]Zona!$A:$N,14,0)</f>
        <v>Zona 2</v>
      </c>
      <c r="B63" t="str">
        <f>+VLOOKUP(Tabla1[[#This Row],[Código de provincia]],[1]Zona!$A:$N,8,0)</f>
        <v>Castilla León</v>
      </c>
      <c r="C63" t="str">
        <f>+VLOOKUP(TEXT(Tabla1[[#This Row],[Socio comercial]],"00000000"),[1]Clientes!$A:$E,3,0)</f>
        <v>ES/42</v>
      </c>
      <c r="D63" t="str">
        <f>+VLOOKUP(TEXT(Tabla1[[#This Row],[Socio comercial]],"00000000"),[1]Clientes!$A:$E,4,0)</f>
        <v>Soria (26)</v>
      </c>
      <c r="E63" s="1">
        <v>24260230</v>
      </c>
      <c r="F63" s="1" t="s">
        <v>266</v>
      </c>
      <c r="G63" s="1">
        <v>209523398</v>
      </c>
      <c r="H63" s="1">
        <v>1362</v>
      </c>
      <c r="I63" s="2">
        <v>14923.75</v>
      </c>
      <c r="J63" s="1" t="s">
        <v>43</v>
      </c>
      <c r="K63" s="2">
        <v>205000</v>
      </c>
      <c r="L63" s="1" t="s">
        <v>43</v>
      </c>
      <c r="M63" s="1" t="s">
        <v>44</v>
      </c>
      <c r="N63" s="2">
        <v>107112.02</v>
      </c>
      <c r="O63" s="2">
        <v>4616.5</v>
      </c>
      <c r="P63" s="1" t="s">
        <v>45</v>
      </c>
      <c r="Q63" s="2">
        <v>108438.5</v>
      </c>
      <c r="R63" s="3">
        <v>52.9</v>
      </c>
      <c r="S63" s="1" t="s">
        <v>267</v>
      </c>
      <c r="T63" s="1"/>
      <c r="U63" s="1" t="s">
        <v>155</v>
      </c>
      <c r="V63" s="1" t="b">
        <v>1</v>
      </c>
      <c r="W63" s="1" t="b">
        <v>0</v>
      </c>
      <c r="X63" s="1" t="b">
        <v>0</v>
      </c>
      <c r="Y63" s="1" t="b">
        <v>0</v>
      </c>
      <c r="Z63" s="1" t="b">
        <v>0</v>
      </c>
      <c r="AA63" s="1" t="s">
        <v>156</v>
      </c>
      <c r="AB63" s="2">
        <v>53002.44</v>
      </c>
      <c r="AC63" s="2">
        <v>39297.919999999998</v>
      </c>
      <c r="AD63" s="2">
        <v>10618.49</v>
      </c>
      <c r="AE63" s="2">
        <v>4193.17</v>
      </c>
      <c r="AF63" s="1">
        <v>1</v>
      </c>
      <c r="AG63" s="1"/>
      <c r="AH63" s="1" t="s">
        <v>49</v>
      </c>
      <c r="AI63" s="1">
        <v>1</v>
      </c>
      <c r="AJ63" s="1"/>
      <c r="AK63" s="2">
        <v>838.61</v>
      </c>
      <c r="AL63" s="2">
        <v>0</v>
      </c>
    </row>
    <row r="64" spans="1:38" x14ac:dyDescent="0.2">
      <c r="A64" t="str">
        <f>+VLOOKUP(Tabla1[[#This Row],[Código de provincia]],[1]Zona!$A:$N,14,0)</f>
        <v>Zona 2</v>
      </c>
      <c r="B64" t="str">
        <f>+VLOOKUP(Tabla1[[#This Row],[Código de provincia]],[1]Zona!$A:$N,8,0)</f>
        <v>Castilla León</v>
      </c>
      <c r="C64" t="str">
        <f>+VLOOKUP(TEXT(Tabla1[[#This Row],[Socio comercial]],"00000000"),[1]Clientes!$A:$E,3,0)</f>
        <v>ES/47</v>
      </c>
      <c r="D64" t="str">
        <f>+VLOOKUP(TEXT(Tabla1[[#This Row],[Socio comercial]],"00000000"),[1]Clientes!$A:$E,4,0)</f>
        <v>Valladolid (27)</v>
      </c>
      <c r="E64" s="1">
        <v>24270370</v>
      </c>
      <c r="F64" s="1" t="s">
        <v>61</v>
      </c>
      <c r="G64" s="1">
        <v>209088425</v>
      </c>
      <c r="H64" s="1">
        <v>5235235432</v>
      </c>
      <c r="I64" s="2">
        <v>159.12</v>
      </c>
      <c r="J64" s="1" t="s">
        <v>43</v>
      </c>
      <c r="K64" s="2">
        <v>7000</v>
      </c>
      <c r="L64" s="1" t="s">
        <v>43</v>
      </c>
      <c r="M64" s="1" t="s">
        <v>44</v>
      </c>
      <c r="N64" s="2">
        <v>1131</v>
      </c>
      <c r="O64" s="2">
        <v>1.82</v>
      </c>
      <c r="P64" s="1" t="s">
        <v>45</v>
      </c>
      <c r="Q64" s="2">
        <v>1215.03</v>
      </c>
      <c r="R64" s="3">
        <v>17.399999999999999</v>
      </c>
      <c r="S64" s="1" t="s">
        <v>268</v>
      </c>
      <c r="T64" s="1"/>
      <c r="U64" s="1" t="s">
        <v>155</v>
      </c>
      <c r="V64" s="1" t="b">
        <v>1</v>
      </c>
      <c r="W64" s="1" t="b">
        <v>0</v>
      </c>
      <c r="X64" s="1" t="b">
        <v>0</v>
      </c>
      <c r="Y64" s="1" t="b">
        <v>0</v>
      </c>
      <c r="Z64" s="1" t="b">
        <v>0</v>
      </c>
      <c r="AA64" s="1" t="s">
        <v>156</v>
      </c>
      <c r="AB64" s="2">
        <v>1131</v>
      </c>
      <c r="AC64" s="2">
        <v>0</v>
      </c>
      <c r="AD64" s="2">
        <v>0</v>
      </c>
      <c r="AE64" s="2">
        <v>0</v>
      </c>
      <c r="AF64" s="1">
        <v>0</v>
      </c>
      <c r="AG64" s="1"/>
      <c r="AH64" s="1" t="s">
        <v>49</v>
      </c>
      <c r="AI64" s="1">
        <v>1</v>
      </c>
      <c r="AJ64" s="1"/>
      <c r="AK64" s="2">
        <v>82.21</v>
      </c>
      <c r="AL64" s="2">
        <v>0</v>
      </c>
    </row>
    <row r="65" spans="1:38" x14ac:dyDescent="0.2">
      <c r="A65" t="str">
        <f>+VLOOKUP(Tabla1[[#This Row],[Código de provincia]],[1]Zona!$A:$N,14,0)</f>
        <v>Zona 9</v>
      </c>
      <c r="B65" t="str">
        <f>+VLOOKUP(Tabla1[[#This Row],[Código de provincia]],[1]Zona!$A:$N,8,0)</f>
        <v>Madrid</v>
      </c>
      <c r="C65" t="str">
        <f>+VLOOKUP(TEXT(Tabla1[[#This Row],[Socio comercial]],"00000000"),[1]Clientes!$A:$E,3,0)</f>
        <v>ES/28</v>
      </c>
      <c r="D65" t="str">
        <f>+VLOOKUP(TEXT(Tabla1[[#This Row],[Socio comercial]],"00000000"),[1]Clientes!$A:$E,4,0)</f>
        <v>Madrid (29)</v>
      </c>
      <c r="E65" s="1">
        <v>24291710</v>
      </c>
      <c r="F65" s="1" t="s">
        <v>269</v>
      </c>
      <c r="G65" s="1">
        <v>209524594</v>
      </c>
      <c r="H65" s="1">
        <v>1</v>
      </c>
      <c r="I65" s="2">
        <v>773.36</v>
      </c>
      <c r="J65" s="1" t="s">
        <v>43</v>
      </c>
      <c r="K65" s="2">
        <v>94000</v>
      </c>
      <c r="L65" s="1" t="s">
        <v>43</v>
      </c>
      <c r="M65" s="1" t="s">
        <v>44</v>
      </c>
      <c r="N65" s="2">
        <v>44052.72</v>
      </c>
      <c r="O65" s="2">
        <v>975.48</v>
      </c>
      <c r="P65" s="1" t="s">
        <v>45</v>
      </c>
      <c r="Q65" s="2">
        <v>45039.38</v>
      </c>
      <c r="R65" s="3">
        <v>47.9</v>
      </c>
      <c r="S65" s="1" t="s">
        <v>270</v>
      </c>
      <c r="T65" s="1"/>
      <c r="U65" s="1" t="s">
        <v>216</v>
      </c>
      <c r="V65" s="1" t="b">
        <v>1</v>
      </c>
      <c r="W65" s="1" t="b">
        <v>0</v>
      </c>
      <c r="X65" s="1" t="b">
        <v>0</v>
      </c>
      <c r="Y65" s="1" t="b">
        <v>0</v>
      </c>
      <c r="Z65" s="1" t="b">
        <v>0</v>
      </c>
      <c r="AA65" s="1" t="s">
        <v>217</v>
      </c>
      <c r="AB65" s="2">
        <v>19917.64</v>
      </c>
      <c r="AC65" s="2">
        <v>14567.1</v>
      </c>
      <c r="AD65" s="2">
        <v>3119.58</v>
      </c>
      <c r="AE65" s="2">
        <v>6448.4</v>
      </c>
      <c r="AF65" s="1">
        <v>1</v>
      </c>
      <c r="AG65" s="1"/>
      <c r="AH65" s="1" t="s">
        <v>49</v>
      </c>
      <c r="AI65" s="1">
        <v>1</v>
      </c>
      <c r="AJ65" s="1"/>
      <c r="AK65" s="2">
        <v>731.31</v>
      </c>
      <c r="AL65" s="2">
        <v>0</v>
      </c>
    </row>
    <row r="66" spans="1:38" x14ac:dyDescent="0.2">
      <c r="A66" t="str">
        <f>+VLOOKUP(Tabla1[[#This Row],[Código de provincia]],[1]Zona!$A:$N,14,0)</f>
        <v>Zona 9</v>
      </c>
      <c r="B66" t="str">
        <f>+VLOOKUP(Tabla1[[#This Row],[Código de provincia]],[1]Zona!$A:$N,8,0)</f>
        <v>Madrid</v>
      </c>
      <c r="C66" t="str">
        <f>+VLOOKUP(TEXT(Tabla1[[#This Row],[Socio comercial]],"00000000"),[1]Clientes!$A:$E,3,0)</f>
        <v>ES/28</v>
      </c>
      <c r="D66" t="str">
        <f>+VLOOKUP(TEXT(Tabla1[[#This Row],[Socio comercial]],"00000000"),[1]Clientes!$A:$E,4,0)</f>
        <v>Madrid (29)</v>
      </c>
      <c r="E66" s="1">
        <v>24291730</v>
      </c>
      <c r="F66" s="1" t="s">
        <v>271</v>
      </c>
      <c r="G66" s="1">
        <v>209447254</v>
      </c>
      <c r="H66" s="10">
        <v>45993</v>
      </c>
      <c r="I66" s="2">
        <v>2875.13</v>
      </c>
      <c r="J66" s="1" t="s">
        <v>43</v>
      </c>
      <c r="K66" s="2">
        <v>318000</v>
      </c>
      <c r="L66" s="1" t="s">
        <v>43</v>
      </c>
      <c r="M66" s="1" t="s">
        <v>44</v>
      </c>
      <c r="N66" s="2">
        <v>118602.4</v>
      </c>
      <c r="O66" s="2">
        <v>6530.69</v>
      </c>
      <c r="P66" s="1" t="s">
        <v>45</v>
      </c>
      <c r="Q66" s="2">
        <v>121714.05</v>
      </c>
      <c r="R66" s="3">
        <v>38.299999999999997</v>
      </c>
      <c r="S66" s="1" t="s">
        <v>272</v>
      </c>
      <c r="T66" s="1"/>
      <c r="U66" s="1" t="s">
        <v>155</v>
      </c>
      <c r="V66" s="1" t="b">
        <v>1</v>
      </c>
      <c r="W66" s="1" t="b">
        <v>0</v>
      </c>
      <c r="X66" s="1" t="b">
        <v>0</v>
      </c>
      <c r="Y66" s="1" t="b">
        <v>0</v>
      </c>
      <c r="Z66" s="1" t="b">
        <v>0</v>
      </c>
      <c r="AA66" s="1" t="s">
        <v>156</v>
      </c>
      <c r="AB66" s="2">
        <v>66863.149999999994</v>
      </c>
      <c r="AC66" s="2">
        <v>36672.720000000001</v>
      </c>
      <c r="AD66" s="2">
        <v>5652.6</v>
      </c>
      <c r="AE66" s="2">
        <v>9413.93</v>
      </c>
      <c r="AF66" s="1">
        <v>1</v>
      </c>
      <c r="AG66" s="1"/>
      <c r="AH66" s="1" t="s">
        <v>49</v>
      </c>
      <c r="AI66" s="1">
        <v>1</v>
      </c>
      <c r="AJ66" s="1"/>
      <c r="AK66" s="2">
        <v>2789.73</v>
      </c>
      <c r="AL66" s="2">
        <v>0</v>
      </c>
    </row>
    <row r="67" spans="1:38" x14ac:dyDescent="0.2">
      <c r="A67" t="str">
        <f>+VLOOKUP(Tabla1[[#This Row],[Código de provincia]],[1]Zona!$A:$N,14,0)</f>
        <v>Zona 9</v>
      </c>
      <c r="B67" t="str">
        <f>+VLOOKUP(Tabla1[[#This Row],[Código de provincia]],[1]Zona!$A:$N,8,0)</f>
        <v>Madrid</v>
      </c>
      <c r="C67" t="str">
        <f>+VLOOKUP(TEXT(Tabla1[[#This Row],[Socio comercial]],"00000000"),[1]Clientes!$A:$E,3,0)</f>
        <v>ES/28</v>
      </c>
      <c r="D67" t="str">
        <f>+VLOOKUP(TEXT(Tabla1[[#This Row],[Socio comercial]],"00000000"),[1]Clientes!$A:$E,4,0)</f>
        <v>Madrid (29)</v>
      </c>
      <c r="E67" s="1">
        <v>24291740</v>
      </c>
      <c r="F67" s="1" t="s">
        <v>273</v>
      </c>
      <c r="G67" s="1">
        <v>209523732</v>
      </c>
      <c r="H67" s="1" t="s">
        <v>274</v>
      </c>
      <c r="I67" s="2">
        <v>2891.73</v>
      </c>
      <c r="J67" s="1" t="s">
        <v>43</v>
      </c>
      <c r="K67" s="2">
        <v>407000</v>
      </c>
      <c r="L67" s="1" t="s">
        <v>43</v>
      </c>
      <c r="M67" s="1" t="s">
        <v>44</v>
      </c>
      <c r="N67" s="2">
        <v>300210.34999999998</v>
      </c>
      <c r="O67" s="2">
        <v>21919.119999999999</v>
      </c>
      <c r="P67" s="1" t="s">
        <v>45</v>
      </c>
      <c r="Q67" s="2">
        <v>300474.93</v>
      </c>
      <c r="R67" s="3">
        <v>73.8</v>
      </c>
      <c r="S67" s="1" t="s">
        <v>275</v>
      </c>
      <c r="T67" s="1"/>
      <c r="U67" s="1" t="s">
        <v>216</v>
      </c>
      <c r="V67" s="1" t="b">
        <v>0</v>
      </c>
      <c r="W67" s="1" t="b">
        <v>0</v>
      </c>
      <c r="X67" s="1" t="b">
        <v>0</v>
      </c>
      <c r="Y67" s="1" t="b">
        <v>1</v>
      </c>
      <c r="Z67" s="1" t="b">
        <v>0</v>
      </c>
      <c r="AA67" s="1" t="s">
        <v>217</v>
      </c>
      <c r="AB67" s="2">
        <v>181661.82</v>
      </c>
      <c r="AC67" s="2">
        <v>83314.990000000005</v>
      </c>
      <c r="AD67" s="2">
        <v>22489.4</v>
      </c>
      <c r="AE67" s="2">
        <v>12744.14</v>
      </c>
      <c r="AF67" s="1">
        <v>1</v>
      </c>
      <c r="AG67" s="1"/>
      <c r="AH67" s="1" t="s">
        <v>227</v>
      </c>
      <c r="AI67" s="1">
        <v>1</v>
      </c>
      <c r="AJ67" s="1"/>
      <c r="AK67" s="2">
        <v>72.14</v>
      </c>
      <c r="AL67" s="2">
        <v>0</v>
      </c>
    </row>
    <row r="68" spans="1:38" x14ac:dyDescent="0.2">
      <c r="A68" t="str">
        <f>+VLOOKUP(Tabla1[[#This Row],[Código de provincia]],[1]Zona!$A:$N,14,0)</f>
        <v>Zona 9</v>
      </c>
      <c r="B68" t="str">
        <f>+VLOOKUP(Tabla1[[#This Row],[Código de provincia]],[1]Zona!$A:$N,8,0)</f>
        <v>Madrid</v>
      </c>
      <c r="C68" t="str">
        <f>+VLOOKUP(TEXT(Tabla1[[#This Row],[Socio comercial]],"00000000"),[1]Clientes!$A:$E,3,0)</f>
        <v>ES/28</v>
      </c>
      <c r="D68" t="str">
        <f>+VLOOKUP(TEXT(Tabla1[[#This Row],[Socio comercial]],"00000000"),[1]Clientes!$A:$E,4,0)</f>
        <v>Madrid (29)</v>
      </c>
      <c r="E68" s="1">
        <v>24291920</v>
      </c>
      <c r="F68" s="1" t="s">
        <v>62</v>
      </c>
      <c r="G68" s="1">
        <v>209691910</v>
      </c>
      <c r="H68" s="1" t="s">
        <v>276</v>
      </c>
      <c r="I68" s="2">
        <v>5592.63</v>
      </c>
      <c r="J68" s="1" t="s">
        <v>43</v>
      </c>
      <c r="K68" s="2">
        <v>114000</v>
      </c>
      <c r="L68" s="1" t="s">
        <v>43</v>
      </c>
      <c r="M68" s="1" t="s">
        <v>44</v>
      </c>
      <c r="N68" s="2">
        <v>98980.21</v>
      </c>
      <c r="O68" s="2">
        <v>9925.2800000000007</v>
      </c>
      <c r="P68" s="1" t="s">
        <v>45</v>
      </c>
      <c r="Q68" s="2">
        <v>104543.48</v>
      </c>
      <c r="R68" s="3">
        <v>91.7</v>
      </c>
      <c r="S68" s="1" t="s">
        <v>277</v>
      </c>
      <c r="T68" s="1"/>
      <c r="U68" s="1" t="s">
        <v>155</v>
      </c>
      <c r="V68" s="1" t="b">
        <v>1</v>
      </c>
      <c r="W68" s="1" t="b">
        <v>0</v>
      </c>
      <c r="X68" s="1" t="b">
        <v>0</v>
      </c>
      <c r="Y68" s="1" t="b">
        <v>1</v>
      </c>
      <c r="Z68" s="1" t="b">
        <v>0</v>
      </c>
      <c r="AA68" s="1" t="s">
        <v>156</v>
      </c>
      <c r="AB68" s="2">
        <v>46388.95</v>
      </c>
      <c r="AC68" s="2">
        <v>28723.23</v>
      </c>
      <c r="AD68" s="2">
        <v>23868.03</v>
      </c>
      <c r="AE68" s="2">
        <v>0</v>
      </c>
      <c r="AF68" s="1">
        <v>2</v>
      </c>
      <c r="AG68" s="1"/>
      <c r="AH68" s="1" t="s">
        <v>49</v>
      </c>
      <c r="AI68" s="1">
        <v>1</v>
      </c>
      <c r="AJ68" s="1"/>
      <c r="AK68" s="2">
        <v>5151.26</v>
      </c>
      <c r="AL68" s="2">
        <v>0</v>
      </c>
    </row>
    <row r="69" spans="1:38" x14ac:dyDescent="0.2">
      <c r="A69" t="str">
        <f>+VLOOKUP(Tabla1[[#This Row],[Código de provincia]],[1]Zona!$A:$N,14,0)</f>
        <v>Zona 9</v>
      </c>
      <c r="B69" t="str">
        <f>+VLOOKUP(Tabla1[[#This Row],[Código de provincia]],[1]Zona!$A:$N,8,0)</f>
        <v>Madrid</v>
      </c>
      <c r="C69" t="str">
        <f>+VLOOKUP(TEXT(Tabla1[[#This Row],[Socio comercial]],"00000000"),[1]Clientes!$A:$E,3,0)</f>
        <v>ES/28</v>
      </c>
      <c r="D69" t="str">
        <f>+VLOOKUP(TEXT(Tabla1[[#This Row],[Socio comercial]],"00000000"),[1]Clientes!$A:$E,4,0)</f>
        <v>Madrid (29)</v>
      </c>
      <c r="E69" s="1">
        <v>24291990</v>
      </c>
      <c r="F69" s="1" t="s">
        <v>63</v>
      </c>
      <c r="G69" s="1">
        <v>209112047</v>
      </c>
      <c r="H69" s="1">
        <v>301124</v>
      </c>
      <c r="I69" s="2">
        <v>394.73</v>
      </c>
      <c r="J69" s="1" t="s">
        <v>43</v>
      </c>
      <c r="K69" s="2">
        <v>59000</v>
      </c>
      <c r="L69" s="1" t="s">
        <v>43</v>
      </c>
      <c r="M69" s="1" t="s">
        <v>44</v>
      </c>
      <c r="N69" s="2">
        <v>54980.51</v>
      </c>
      <c r="O69" s="2">
        <v>2915.51</v>
      </c>
      <c r="P69" s="1" t="s">
        <v>45</v>
      </c>
      <c r="Q69" s="2">
        <v>56739.81</v>
      </c>
      <c r="R69" s="3">
        <v>96.2</v>
      </c>
      <c r="S69" s="1" t="s">
        <v>278</v>
      </c>
      <c r="T69" s="1"/>
      <c r="U69" s="1"/>
      <c r="V69" s="1" t="b">
        <v>1</v>
      </c>
      <c r="W69" s="1" t="b">
        <v>0</v>
      </c>
      <c r="X69" s="1" t="b">
        <v>0</v>
      </c>
      <c r="Y69" s="1" t="b">
        <v>0</v>
      </c>
      <c r="Z69" s="1" t="b">
        <v>0</v>
      </c>
      <c r="AA69" s="1"/>
      <c r="AB69" s="2">
        <v>36466.410000000003</v>
      </c>
      <c r="AC69" s="2">
        <v>13073.66</v>
      </c>
      <c r="AD69" s="2">
        <v>4654.82</v>
      </c>
      <c r="AE69" s="2">
        <v>785.62</v>
      </c>
      <c r="AF69" s="1">
        <v>1</v>
      </c>
      <c r="AG69" s="1"/>
      <c r="AH69" s="1" t="s">
        <v>49</v>
      </c>
      <c r="AI69" s="1">
        <v>1</v>
      </c>
      <c r="AJ69" s="1"/>
      <c r="AK69" s="2">
        <v>1349.63</v>
      </c>
      <c r="AL69" s="2">
        <v>0</v>
      </c>
    </row>
    <row r="70" spans="1:38" x14ac:dyDescent="0.2">
      <c r="A70" t="str">
        <f>+VLOOKUP(Tabla1[[#This Row],[Código de provincia]],[1]Zona!$A:$N,14,0)</f>
        <v>Zona 9</v>
      </c>
      <c r="B70" t="str">
        <f>+VLOOKUP(Tabla1[[#This Row],[Código de provincia]],[1]Zona!$A:$N,8,0)</f>
        <v>Madrid</v>
      </c>
      <c r="C70" t="str">
        <f>+VLOOKUP(TEXT(Tabla1[[#This Row],[Socio comercial]],"00000000"),[1]Clientes!$A:$E,3,0)</f>
        <v>ES/28</v>
      </c>
      <c r="D70" t="str">
        <f>+VLOOKUP(TEXT(Tabla1[[#This Row],[Socio comercial]],"00000000"),[1]Clientes!$A:$E,4,0)</f>
        <v>Madrid (29)</v>
      </c>
      <c r="E70" s="1">
        <v>24291990</v>
      </c>
      <c r="F70" s="1" t="s">
        <v>63</v>
      </c>
      <c r="G70" s="1">
        <v>209539577</v>
      </c>
      <c r="H70" s="1">
        <v>30325</v>
      </c>
      <c r="I70" s="2">
        <v>2580.91</v>
      </c>
      <c r="J70" s="1" t="s">
        <v>43</v>
      </c>
      <c r="K70" s="2">
        <v>59000</v>
      </c>
      <c r="L70" s="1" t="s">
        <v>43</v>
      </c>
      <c r="M70" s="1" t="s">
        <v>44</v>
      </c>
      <c r="N70" s="2">
        <v>54980.51</v>
      </c>
      <c r="O70" s="2">
        <v>2915.51</v>
      </c>
      <c r="P70" s="1" t="s">
        <v>45</v>
      </c>
      <c r="Q70" s="2">
        <v>56739.81</v>
      </c>
      <c r="R70" s="3">
        <v>96.2</v>
      </c>
      <c r="S70" s="1" t="s">
        <v>279</v>
      </c>
      <c r="T70" s="1"/>
      <c r="U70" s="1" t="s">
        <v>216</v>
      </c>
      <c r="V70" s="1" t="b">
        <v>1</v>
      </c>
      <c r="W70" s="1" t="b">
        <v>0</v>
      </c>
      <c r="X70" s="1" t="b">
        <v>0</v>
      </c>
      <c r="Y70" s="1" t="b">
        <v>0</v>
      </c>
      <c r="Z70" s="1" t="b">
        <v>0</v>
      </c>
      <c r="AA70" s="1" t="s">
        <v>217</v>
      </c>
      <c r="AB70" s="2">
        <v>36466.410000000003</v>
      </c>
      <c r="AC70" s="2">
        <v>13073.66</v>
      </c>
      <c r="AD70" s="2">
        <v>4654.82</v>
      </c>
      <c r="AE70" s="2">
        <v>785.62</v>
      </c>
      <c r="AF70" s="1">
        <v>1</v>
      </c>
      <c r="AG70" s="1"/>
      <c r="AH70" s="1" t="s">
        <v>49</v>
      </c>
      <c r="AI70" s="1">
        <v>1</v>
      </c>
      <c r="AJ70" s="1"/>
      <c r="AK70" s="2">
        <v>1349.63</v>
      </c>
      <c r="AL70" s="2">
        <v>0</v>
      </c>
    </row>
    <row r="71" spans="1:38" x14ac:dyDescent="0.2">
      <c r="A71" t="str">
        <f>+VLOOKUP(Tabla1[[#This Row],[Código de provincia]],[1]Zona!$A:$N,14,0)</f>
        <v>Zona 9</v>
      </c>
      <c r="B71" t="str">
        <f>+VLOOKUP(Tabla1[[#This Row],[Código de provincia]],[1]Zona!$A:$N,8,0)</f>
        <v>Madrid</v>
      </c>
      <c r="C71" t="str">
        <f>+VLOOKUP(TEXT(Tabla1[[#This Row],[Socio comercial]],"00000000"),[1]Clientes!$A:$E,3,0)</f>
        <v>ES/28</v>
      </c>
      <c r="D71" t="str">
        <f>+VLOOKUP(TEXT(Tabla1[[#This Row],[Socio comercial]],"00000000"),[1]Clientes!$A:$E,4,0)</f>
        <v>Madrid (29)</v>
      </c>
      <c r="E71" s="1">
        <v>24292060</v>
      </c>
      <c r="F71" s="1" t="s">
        <v>280</v>
      </c>
      <c r="G71" s="1">
        <v>209182431</v>
      </c>
      <c r="H71" s="1" t="s">
        <v>174</v>
      </c>
      <c r="I71" s="2">
        <v>2503.6</v>
      </c>
      <c r="J71" s="1" t="s">
        <v>43</v>
      </c>
      <c r="K71" s="2">
        <v>18000</v>
      </c>
      <c r="L71" s="1" t="s">
        <v>43</v>
      </c>
      <c r="M71" s="1" t="s">
        <v>44</v>
      </c>
      <c r="N71" s="2">
        <v>24841.49</v>
      </c>
      <c r="O71" s="2">
        <v>968.81</v>
      </c>
      <c r="P71" s="1" t="s">
        <v>45</v>
      </c>
      <c r="Q71" s="2">
        <v>24841.49</v>
      </c>
      <c r="R71" s="3">
        <v>138</v>
      </c>
      <c r="S71" s="1" t="s">
        <v>281</v>
      </c>
      <c r="T71" s="1"/>
      <c r="U71" s="1"/>
      <c r="V71" s="1" t="b">
        <v>1</v>
      </c>
      <c r="W71" s="1" t="b">
        <v>0</v>
      </c>
      <c r="X71" s="1" t="b">
        <v>0</v>
      </c>
      <c r="Y71" s="1" t="b">
        <v>0</v>
      </c>
      <c r="Z71" s="1" t="b">
        <v>0</v>
      </c>
      <c r="AA71" s="1"/>
      <c r="AB71" s="2">
        <v>6191.73</v>
      </c>
      <c r="AC71" s="2">
        <v>8267.99</v>
      </c>
      <c r="AD71" s="2">
        <v>10381.77</v>
      </c>
      <c r="AE71" s="2">
        <v>0</v>
      </c>
      <c r="AF71" s="1">
        <v>0</v>
      </c>
      <c r="AG71" s="1"/>
      <c r="AH71" s="1"/>
      <c r="AI71" s="1">
        <v>1</v>
      </c>
      <c r="AJ71" s="1"/>
      <c r="AK71" s="2">
        <v>0</v>
      </c>
      <c r="AL71" s="2">
        <v>0</v>
      </c>
    </row>
    <row r="72" spans="1:38" x14ac:dyDescent="0.2">
      <c r="A72" t="str">
        <f>+VLOOKUP(Tabla1[[#This Row],[Código de provincia]],[1]Zona!$A:$N,14,0)</f>
        <v>Zona 9</v>
      </c>
      <c r="B72" t="str">
        <f>+VLOOKUP(Tabla1[[#This Row],[Código de provincia]],[1]Zona!$A:$N,8,0)</f>
        <v>Madrid</v>
      </c>
      <c r="C72" t="str">
        <f>+VLOOKUP(TEXT(Tabla1[[#This Row],[Socio comercial]],"00000000"),[1]Clientes!$A:$E,3,0)</f>
        <v>ES/28</v>
      </c>
      <c r="D72" t="str">
        <f>+VLOOKUP(TEXT(Tabla1[[#This Row],[Socio comercial]],"00000000"),[1]Clientes!$A:$E,4,0)</f>
        <v>Madrid (29)</v>
      </c>
      <c r="E72" s="1">
        <v>24292060</v>
      </c>
      <c r="F72" s="1" t="s">
        <v>280</v>
      </c>
      <c r="G72" s="1">
        <v>209580144</v>
      </c>
      <c r="H72" s="1" t="s">
        <v>282</v>
      </c>
      <c r="I72" s="2">
        <v>2522.04</v>
      </c>
      <c r="J72" s="1" t="s">
        <v>43</v>
      </c>
      <c r="K72" s="2">
        <v>18000</v>
      </c>
      <c r="L72" s="1" t="s">
        <v>43</v>
      </c>
      <c r="M72" s="1" t="s">
        <v>44</v>
      </c>
      <c r="N72" s="2">
        <v>24841.49</v>
      </c>
      <c r="O72" s="2">
        <v>968.81</v>
      </c>
      <c r="P72" s="1" t="s">
        <v>45</v>
      </c>
      <c r="Q72" s="2">
        <v>24841.49</v>
      </c>
      <c r="R72" s="3">
        <v>138</v>
      </c>
      <c r="S72" s="1" t="s">
        <v>283</v>
      </c>
      <c r="T72" s="1"/>
      <c r="U72" s="1"/>
      <c r="V72" s="1" t="b">
        <v>1</v>
      </c>
      <c r="W72" s="1" t="b">
        <v>0</v>
      </c>
      <c r="X72" s="1" t="b">
        <v>0</v>
      </c>
      <c r="Y72" s="1" t="b">
        <v>0</v>
      </c>
      <c r="Z72" s="1" t="b">
        <v>0</v>
      </c>
      <c r="AA72" s="1"/>
      <c r="AB72" s="2">
        <v>6191.73</v>
      </c>
      <c r="AC72" s="2">
        <v>8267.99</v>
      </c>
      <c r="AD72" s="2">
        <v>10381.77</v>
      </c>
      <c r="AE72" s="2">
        <v>0</v>
      </c>
      <c r="AF72" s="1">
        <v>0</v>
      </c>
      <c r="AG72" s="1"/>
      <c r="AH72" s="1"/>
      <c r="AI72" s="1">
        <v>2</v>
      </c>
      <c r="AJ72" s="1" t="s">
        <v>284</v>
      </c>
      <c r="AK72" s="2">
        <v>0</v>
      </c>
      <c r="AL72" s="2">
        <v>0</v>
      </c>
    </row>
    <row r="73" spans="1:38" x14ac:dyDescent="0.2">
      <c r="A73" t="str">
        <f>+VLOOKUP(Tabla1[[#This Row],[Código de provincia]],[1]Zona!$A:$N,14,0)</f>
        <v>Zona 9</v>
      </c>
      <c r="B73" t="str">
        <f>+VLOOKUP(Tabla1[[#This Row],[Código de provincia]],[1]Zona!$A:$N,8,0)</f>
        <v>Madrid</v>
      </c>
      <c r="C73" t="str">
        <f>+VLOOKUP(TEXT(Tabla1[[#This Row],[Socio comercial]],"00000000"),[1]Clientes!$A:$E,3,0)</f>
        <v>ES/28</v>
      </c>
      <c r="D73" t="str">
        <f>+VLOOKUP(TEXT(Tabla1[[#This Row],[Socio comercial]],"00000000"),[1]Clientes!$A:$E,4,0)</f>
        <v>Madrid (29)</v>
      </c>
      <c r="E73" s="1">
        <v>24292060</v>
      </c>
      <c r="F73" s="1" t="s">
        <v>280</v>
      </c>
      <c r="G73" s="1">
        <v>209641058</v>
      </c>
      <c r="H73" s="1" t="s">
        <v>285</v>
      </c>
      <c r="I73" s="2">
        <v>1167.1400000000001</v>
      </c>
      <c r="J73" s="1" t="s">
        <v>43</v>
      </c>
      <c r="K73" s="2">
        <v>18000</v>
      </c>
      <c r="L73" s="1" t="s">
        <v>43</v>
      </c>
      <c r="M73" s="1" t="s">
        <v>44</v>
      </c>
      <c r="N73" s="2">
        <v>24841.49</v>
      </c>
      <c r="O73" s="2">
        <v>968.81</v>
      </c>
      <c r="P73" s="1" t="s">
        <v>45</v>
      </c>
      <c r="Q73" s="2">
        <v>24841.49</v>
      </c>
      <c r="R73" s="3">
        <v>138</v>
      </c>
      <c r="S73" s="1" t="s">
        <v>286</v>
      </c>
      <c r="T73" s="1"/>
      <c r="U73" s="1"/>
      <c r="V73" s="1" t="b">
        <v>1</v>
      </c>
      <c r="W73" s="1" t="b">
        <v>0</v>
      </c>
      <c r="X73" s="1" t="b">
        <v>0</v>
      </c>
      <c r="Y73" s="1" t="b">
        <v>0</v>
      </c>
      <c r="Z73" s="1" t="b">
        <v>0</v>
      </c>
      <c r="AA73" s="1"/>
      <c r="AB73" s="2">
        <v>6191.73</v>
      </c>
      <c r="AC73" s="2">
        <v>8267.99</v>
      </c>
      <c r="AD73" s="2">
        <v>10381.77</v>
      </c>
      <c r="AE73" s="2">
        <v>0</v>
      </c>
      <c r="AF73" s="1">
        <v>0</v>
      </c>
      <c r="AG73" s="1"/>
      <c r="AH73" s="1" t="s">
        <v>49</v>
      </c>
      <c r="AI73" s="1">
        <v>1</v>
      </c>
      <c r="AJ73" s="1"/>
      <c r="AK73" s="2">
        <v>0</v>
      </c>
      <c r="AL73" s="2">
        <v>0</v>
      </c>
    </row>
    <row r="74" spans="1:38" x14ac:dyDescent="0.2">
      <c r="A74" t="str">
        <f>+VLOOKUP(Tabla1[[#This Row],[Código de provincia]],[1]Zona!$A:$N,14,0)</f>
        <v>Zona 9</v>
      </c>
      <c r="B74" t="str">
        <f>+VLOOKUP(Tabla1[[#This Row],[Código de provincia]],[1]Zona!$A:$N,8,0)</f>
        <v>Madrid</v>
      </c>
      <c r="C74" t="str">
        <f>+VLOOKUP(TEXT(Tabla1[[#This Row],[Socio comercial]],"00000000"),[1]Clientes!$A:$E,3,0)</f>
        <v>ES/28</v>
      </c>
      <c r="D74" t="str">
        <f>+VLOOKUP(TEXT(Tabla1[[#This Row],[Socio comercial]],"00000000"),[1]Clientes!$A:$E,4,0)</f>
        <v>Madrid (29)</v>
      </c>
      <c r="E74" s="1">
        <v>24292060</v>
      </c>
      <c r="F74" s="1" t="s">
        <v>280</v>
      </c>
      <c r="G74" s="1">
        <v>209671785</v>
      </c>
      <c r="H74" s="1">
        <v>22.03</v>
      </c>
      <c r="I74" s="2">
        <v>1001.7</v>
      </c>
      <c r="J74" s="1" t="s">
        <v>43</v>
      </c>
      <c r="K74" s="2">
        <v>18000</v>
      </c>
      <c r="L74" s="1" t="s">
        <v>43</v>
      </c>
      <c r="M74" s="1" t="s">
        <v>44</v>
      </c>
      <c r="N74" s="2">
        <v>24841.49</v>
      </c>
      <c r="O74" s="2">
        <v>968.81</v>
      </c>
      <c r="P74" s="1" t="s">
        <v>45</v>
      </c>
      <c r="Q74" s="2">
        <v>24841.49</v>
      </c>
      <c r="R74" s="3">
        <v>138</v>
      </c>
      <c r="S74" s="1" t="s">
        <v>287</v>
      </c>
      <c r="T74" s="1"/>
      <c r="U74" s="1"/>
      <c r="V74" s="1" t="b">
        <v>1</v>
      </c>
      <c r="W74" s="1" t="b">
        <v>0</v>
      </c>
      <c r="X74" s="1" t="b">
        <v>0</v>
      </c>
      <c r="Y74" s="1" t="b">
        <v>0</v>
      </c>
      <c r="Z74" s="1" t="b">
        <v>0</v>
      </c>
      <c r="AA74" s="1"/>
      <c r="AB74" s="2">
        <v>6191.73</v>
      </c>
      <c r="AC74" s="2">
        <v>8267.99</v>
      </c>
      <c r="AD74" s="2">
        <v>10381.77</v>
      </c>
      <c r="AE74" s="2">
        <v>0</v>
      </c>
      <c r="AF74" s="1">
        <v>0</v>
      </c>
      <c r="AG74" s="1"/>
      <c r="AH74" s="1" t="s">
        <v>49</v>
      </c>
      <c r="AI74" s="1">
        <v>1</v>
      </c>
      <c r="AJ74" s="1"/>
      <c r="AK74" s="2">
        <v>0</v>
      </c>
      <c r="AL74" s="2">
        <v>0</v>
      </c>
    </row>
    <row r="75" spans="1:38" x14ac:dyDescent="0.2">
      <c r="A75" t="str">
        <f>+VLOOKUP(Tabla1[[#This Row],[Código de provincia]],[1]Zona!$A:$N,14,0)</f>
        <v>Zona 6</v>
      </c>
      <c r="B75" t="str">
        <f>+VLOOKUP(Tabla1[[#This Row],[Código de provincia]],[1]Zona!$A:$N,8,0)</f>
        <v>Castilla La Mancha</v>
      </c>
      <c r="C75" t="str">
        <f>+VLOOKUP(TEXT(Tabla1[[#This Row],[Socio comercial]],"00000000"),[1]Clientes!$A:$E,3,0)</f>
        <v>ES/02</v>
      </c>
      <c r="D75" t="str">
        <f>+VLOOKUP(TEXT(Tabla1[[#This Row],[Socio comercial]],"00000000"),[1]Clientes!$A:$E,4,0)</f>
        <v>Albacete (30)</v>
      </c>
      <c r="E75" s="1">
        <v>24300200</v>
      </c>
      <c r="F75" s="1" t="s">
        <v>64</v>
      </c>
      <c r="G75" s="1">
        <v>209120537</v>
      </c>
      <c r="H75" s="1">
        <v>2122024</v>
      </c>
      <c r="I75" s="2">
        <v>501.86</v>
      </c>
      <c r="J75" s="1" t="s">
        <v>43</v>
      </c>
      <c r="K75" s="2">
        <v>125000</v>
      </c>
      <c r="L75" s="1" t="s">
        <v>43</v>
      </c>
      <c r="M75" s="1" t="s">
        <v>44</v>
      </c>
      <c r="N75" s="2">
        <v>44788.14</v>
      </c>
      <c r="O75" s="2">
        <v>2017.7</v>
      </c>
      <c r="P75" s="1" t="s">
        <v>45</v>
      </c>
      <c r="Q75" s="2">
        <v>45412.43</v>
      </c>
      <c r="R75" s="3">
        <v>36.299999999999997</v>
      </c>
      <c r="S75" s="1" t="s">
        <v>288</v>
      </c>
      <c r="T75" s="1"/>
      <c r="U75" s="1" t="s">
        <v>155</v>
      </c>
      <c r="V75" s="1" t="b">
        <v>1</v>
      </c>
      <c r="W75" s="1" t="b">
        <v>0</v>
      </c>
      <c r="X75" s="1" t="b">
        <v>0</v>
      </c>
      <c r="Y75" s="1" t="b">
        <v>0</v>
      </c>
      <c r="Z75" s="1" t="b">
        <v>0</v>
      </c>
      <c r="AA75" s="1" t="s">
        <v>156</v>
      </c>
      <c r="AB75" s="2">
        <v>14368.06</v>
      </c>
      <c r="AC75" s="2">
        <v>23188.75</v>
      </c>
      <c r="AD75" s="2">
        <v>0</v>
      </c>
      <c r="AE75" s="2">
        <v>7231.33</v>
      </c>
      <c r="AF75" s="1">
        <v>1</v>
      </c>
      <c r="AG75" s="1"/>
      <c r="AH75" s="1" t="s">
        <v>49</v>
      </c>
      <c r="AI75" s="1">
        <v>1</v>
      </c>
      <c r="AJ75" s="1"/>
      <c r="AK75" s="2">
        <v>0</v>
      </c>
      <c r="AL75" s="2">
        <v>0</v>
      </c>
    </row>
    <row r="76" spans="1:38" x14ac:dyDescent="0.2">
      <c r="A76" t="str">
        <f>+VLOOKUP(Tabla1[[#This Row],[Código de provincia]],[1]Zona!$A:$N,14,0)</f>
        <v>Zona 6</v>
      </c>
      <c r="B76" t="str">
        <f>+VLOOKUP(Tabla1[[#This Row],[Código de provincia]],[1]Zona!$A:$N,8,0)</f>
        <v>Castilla La Mancha</v>
      </c>
      <c r="C76" t="str">
        <f>+VLOOKUP(TEXT(Tabla1[[#This Row],[Socio comercial]],"00000000"),[1]Clientes!$A:$E,3,0)</f>
        <v>ES/02</v>
      </c>
      <c r="D76" t="str">
        <f>+VLOOKUP(TEXT(Tabla1[[#This Row],[Socio comercial]],"00000000"),[1]Clientes!$A:$E,4,0)</f>
        <v>Albacete (30)</v>
      </c>
      <c r="E76" s="1">
        <v>24300200</v>
      </c>
      <c r="F76" s="1" t="s">
        <v>64</v>
      </c>
      <c r="G76" s="1">
        <v>209158609</v>
      </c>
      <c r="H76" s="1">
        <v>91224</v>
      </c>
      <c r="I76" s="2">
        <v>1508.27</v>
      </c>
      <c r="J76" s="1" t="s">
        <v>43</v>
      </c>
      <c r="K76" s="2">
        <v>125000</v>
      </c>
      <c r="L76" s="1" t="s">
        <v>43</v>
      </c>
      <c r="M76" s="1" t="s">
        <v>44</v>
      </c>
      <c r="N76" s="2">
        <v>44788.14</v>
      </c>
      <c r="O76" s="2">
        <v>2017.7</v>
      </c>
      <c r="P76" s="1" t="s">
        <v>45</v>
      </c>
      <c r="Q76" s="2">
        <v>45412.43</v>
      </c>
      <c r="R76" s="3">
        <v>36.299999999999997</v>
      </c>
      <c r="S76" s="1" t="s">
        <v>289</v>
      </c>
      <c r="T76" s="1"/>
      <c r="U76" s="1" t="s">
        <v>216</v>
      </c>
      <c r="V76" s="1" t="b">
        <v>1</v>
      </c>
      <c r="W76" s="1" t="b">
        <v>0</v>
      </c>
      <c r="X76" s="1" t="b">
        <v>0</v>
      </c>
      <c r="Y76" s="1" t="b">
        <v>0</v>
      </c>
      <c r="Z76" s="1" t="b">
        <v>0</v>
      </c>
      <c r="AA76" s="1" t="s">
        <v>217</v>
      </c>
      <c r="AB76" s="2">
        <v>14368.06</v>
      </c>
      <c r="AC76" s="2">
        <v>23188.75</v>
      </c>
      <c r="AD76" s="2">
        <v>0</v>
      </c>
      <c r="AE76" s="2">
        <v>7231.33</v>
      </c>
      <c r="AF76" s="1">
        <v>1</v>
      </c>
      <c r="AG76" s="1"/>
      <c r="AH76" s="1" t="s">
        <v>49</v>
      </c>
      <c r="AI76" s="1">
        <v>1</v>
      </c>
      <c r="AJ76" s="1"/>
      <c r="AK76" s="2">
        <v>0</v>
      </c>
      <c r="AL76" s="2">
        <v>0</v>
      </c>
    </row>
    <row r="77" spans="1:38" x14ac:dyDescent="0.2">
      <c r="A77" t="str">
        <f>+VLOOKUP(Tabla1[[#This Row],[Código de provincia]],[1]Zona!$A:$N,14,0)</f>
        <v>Zona 5</v>
      </c>
      <c r="B77" t="str">
        <f>+VLOOKUP(Tabla1[[#This Row],[Código de provincia]],[1]Zona!$A:$N,8,0)</f>
        <v>Castilla La Mancha</v>
      </c>
      <c r="C77" t="str">
        <f>+VLOOKUP(TEXT(Tabla1[[#This Row],[Socio comercial]],"00000000"),[1]Clientes!$A:$E,3,0)</f>
        <v>ES/13</v>
      </c>
      <c r="D77" t="str">
        <f>+VLOOKUP(TEXT(Tabla1[[#This Row],[Socio comercial]],"00000000"),[1]Clientes!$A:$E,4,0)</f>
        <v>Ciudad Real (31)</v>
      </c>
      <c r="E77" s="1">
        <v>24310720</v>
      </c>
      <c r="F77" s="1" t="s">
        <v>290</v>
      </c>
      <c r="G77" s="1">
        <v>209313402</v>
      </c>
      <c r="H77" s="11">
        <v>45748</v>
      </c>
      <c r="I77" s="2">
        <v>11241.31</v>
      </c>
      <c r="J77" s="1" t="s">
        <v>43</v>
      </c>
      <c r="K77" s="2">
        <v>126000</v>
      </c>
      <c r="L77" s="1" t="s">
        <v>43</v>
      </c>
      <c r="M77" s="1" t="s">
        <v>44</v>
      </c>
      <c r="N77" s="2">
        <v>55662.98</v>
      </c>
      <c r="O77" s="2">
        <v>5244.31</v>
      </c>
      <c r="P77" s="1" t="s">
        <v>45</v>
      </c>
      <c r="Q77" s="2">
        <v>59110.61</v>
      </c>
      <c r="R77" s="3">
        <v>46.9</v>
      </c>
      <c r="S77" s="1" t="s">
        <v>291</v>
      </c>
      <c r="T77" s="1"/>
      <c r="U77" s="1" t="s">
        <v>155</v>
      </c>
      <c r="V77" s="1" t="b">
        <v>1</v>
      </c>
      <c r="W77" s="1" t="b">
        <v>0</v>
      </c>
      <c r="X77" s="1" t="b">
        <v>0</v>
      </c>
      <c r="Y77" s="1" t="b">
        <v>0</v>
      </c>
      <c r="Z77" s="1" t="b">
        <v>0</v>
      </c>
      <c r="AA77" s="1" t="s">
        <v>156</v>
      </c>
      <c r="AB77" s="2">
        <v>20774.330000000002</v>
      </c>
      <c r="AC77" s="2">
        <v>21499.03</v>
      </c>
      <c r="AD77" s="2">
        <v>5060.0600000000004</v>
      </c>
      <c r="AE77" s="2">
        <v>8329.56</v>
      </c>
      <c r="AF77" s="1">
        <v>1</v>
      </c>
      <c r="AG77" s="1"/>
      <c r="AH77" s="1" t="s">
        <v>49</v>
      </c>
      <c r="AI77" s="1">
        <v>1</v>
      </c>
      <c r="AJ77" s="1"/>
      <c r="AK77" s="2">
        <v>3408.94</v>
      </c>
      <c r="AL77" s="2">
        <v>0</v>
      </c>
    </row>
    <row r="78" spans="1:38" x14ac:dyDescent="0.2">
      <c r="A78" t="str">
        <f>+VLOOKUP(Tabla1[[#This Row],[Código de provincia]],[1]Zona!$A:$N,14,0)</f>
        <v>Zona 5</v>
      </c>
      <c r="B78" t="str">
        <f>+VLOOKUP(Tabla1[[#This Row],[Código de provincia]],[1]Zona!$A:$N,8,0)</f>
        <v>Castilla La Mancha</v>
      </c>
      <c r="C78" t="str">
        <f>+VLOOKUP(TEXT(Tabla1[[#This Row],[Socio comercial]],"00000000"),[1]Clientes!$A:$E,3,0)</f>
        <v>ES/13</v>
      </c>
      <c r="D78" t="str">
        <f>+VLOOKUP(TEXT(Tabla1[[#This Row],[Socio comercial]],"00000000"),[1]Clientes!$A:$E,4,0)</f>
        <v>Ciudad Real (31)</v>
      </c>
      <c r="E78" s="1">
        <v>24310750</v>
      </c>
      <c r="F78" s="1" t="s">
        <v>65</v>
      </c>
      <c r="G78" s="1">
        <v>205059524</v>
      </c>
      <c r="H78" s="1" t="s">
        <v>292</v>
      </c>
      <c r="I78" s="2">
        <v>168.61</v>
      </c>
      <c r="J78" s="1" t="s">
        <v>43</v>
      </c>
      <c r="K78" s="2">
        <v>1</v>
      </c>
      <c r="L78" s="1" t="s">
        <v>43</v>
      </c>
      <c r="M78" s="1" t="s">
        <v>44</v>
      </c>
      <c r="N78" s="2">
        <v>0</v>
      </c>
      <c r="O78" s="2">
        <v>0</v>
      </c>
      <c r="P78" s="1" t="s">
        <v>45</v>
      </c>
      <c r="Q78" s="2">
        <v>0</v>
      </c>
      <c r="R78" s="3">
        <v>0</v>
      </c>
      <c r="S78" s="1" t="s">
        <v>293</v>
      </c>
      <c r="T78" s="1"/>
      <c r="U78" s="1"/>
      <c r="V78" s="1" t="b">
        <v>1</v>
      </c>
      <c r="W78" s="1" t="b">
        <v>0</v>
      </c>
      <c r="X78" s="1" t="b">
        <v>0</v>
      </c>
      <c r="Y78" s="1" t="b">
        <v>0</v>
      </c>
      <c r="Z78" s="1" t="b">
        <v>0</v>
      </c>
      <c r="AA78" s="1"/>
      <c r="AB78" s="2">
        <v>0</v>
      </c>
      <c r="AC78" s="2">
        <v>0</v>
      </c>
      <c r="AD78" s="2">
        <v>0</v>
      </c>
      <c r="AE78" s="2">
        <v>0</v>
      </c>
      <c r="AF78" s="1">
        <v>3</v>
      </c>
      <c r="AG78" s="1"/>
      <c r="AH78" s="1" t="s">
        <v>49</v>
      </c>
      <c r="AI78" s="1">
        <v>1</v>
      </c>
      <c r="AJ78" s="1"/>
      <c r="AK78" s="2">
        <v>0</v>
      </c>
      <c r="AL78" s="2">
        <v>0</v>
      </c>
    </row>
    <row r="79" spans="1:38" x14ac:dyDescent="0.2">
      <c r="A79" t="str">
        <f>+VLOOKUP(Tabla1[[#This Row],[Código de provincia]],[1]Zona!$A:$N,14,0)</f>
        <v>Zona 5</v>
      </c>
      <c r="B79" t="str">
        <f>+VLOOKUP(Tabla1[[#This Row],[Código de provincia]],[1]Zona!$A:$N,8,0)</f>
        <v>Castilla La Mancha</v>
      </c>
      <c r="C79" t="str">
        <f>+VLOOKUP(TEXT(Tabla1[[#This Row],[Socio comercial]],"00000000"),[1]Clientes!$A:$E,3,0)</f>
        <v>ES/13</v>
      </c>
      <c r="D79" t="str">
        <f>+VLOOKUP(TEXT(Tabla1[[#This Row],[Socio comercial]],"00000000"),[1]Clientes!$A:$E,4,0)</f>
        <v>Ciudad Real (31)</v>
      </c>
      <c r="E79" s="1">
        <v>24310750</v>
      </c>
      <c r="F79" s="1" t="s">
        <v>65</v>
      </c>
      <c r="G79" s="1">
        <v>205908040</v>
      </c>
      <c r="H79" s="1" t="s">
        <v>294</v>
      </c>
      <c r="I79" s="2">
        <v>73.040000000000006</v>
      </c>
      <c r="J79" s="1" t="s">
        <v>43</v>
      </c>
      <c r="K79" s="2">
        <v>1</v>
      </c>
      <c r="L79" s="1" t="s">
        <v>43</v>
      </c>
      <c r="M79" s="1" t="s">
        <v>44</v>
      </c>
      <c r="N79" s="2">
        <v>0</v>
      </c>
      <c r="O79" s="2">
        <v>0</v>
      </c>
      <c r="P79" s="1" t="s">
        <v>45</v>
      </c>
      <c r="Q79" s="2">
        <v>0</v>
      </c>
      <c r="R79" s="3">
        <v>0</v>
      </c>
      <c r="S79" s="1" t="s">
        <v>295</v>
      </c>
      <c r="T79" s="1"/>
      <c r="U79" s="1"/>
      <c r="V79" s="1" t="b">
        <v>1</v>
      </c>
      <c r="W79" s="1" t="b">
        <v>0</v>
      </c>
      <c r="X79" s="1" t="b">
        <v>0</v>
      </c>
      <c r="Y79" s="1" t="b">
        <v>0</v>
      </c>
      <c r="Z79" s="1" t="b">
        <v>0</v>
      </c>
      <c r="AA79" s="1"/>
      <c r="AB79" s="2">
        <v>0</v>
      </c>
      <c r="AC79" s="2">
        <v>0</v>
      </c>
      <c r="AD79" s="2">
        <v>0</v>
      </c>
      <c r="AE79" s="2">
        <v>0</v>
      </c>
      <c r="AF79" s="1">
        <v>3</v>
      </c>
      <c r="AG79" s="1"/>
      <c r="AH79" s="1" t="s">
        <v>49</v>
      </c>
      <c r="AI79" s="1">
        <v>1</v>
      </c>
      <c r="AJ79" s="1"/>
      <c r="AK79" s="2">
        <v>0</v>
      </c>
      <c r="AL79" s="2">
        <v>0</v>
      </c>
    </row>
    <row r="80" spans="1:38" x14ac:dyDescent="0.2">
      <c r="A80" t="str">
        <f>+VLOOKUP(Tabla1[[#This Row],[Código de provincia]],[1]Zona!$A:$N,14,0)</f>
        <v>Zona 5</v>
      </c>
      <c r="B80" t="str">
        <f>+VLOOKUP(Tabla1[[#This Row],[Código de provincia]],[1]Zona!$A:$N,8,0)</f>
        <v>Castilla La Mancha</v>
      </c>
      <c r="C80" t="str">
        <f>+VLOOKUP(TEXT(Tabla1[[#This Row],[Socio comercial]],"00000000"),[1]Clientes!$A:$E,3,0)</f>
        <v>ES/13</v>
      </c>
      <c r="D80" t="str">
        <f>+VLOOKUP(TEXT(Tabla1[[#This Row],[Socio comercial]],"00000000"),[1]Clientes!$A:$E,4,0)</f>
        <v>Ciudad Real (31)</v>
      </c>
      <c r="E80" s="1">
        <v>24310820</v>
      </c>
      <c r="F80" s="1" t="s">
        <v>66</v>
      </c>
      <c r="G80" s="1">
        <v>209260713</v>
      </c>
      <c r="H80" s="1">
        <v>1</v>
      </c>
      <c r="I80" s="2">
        <v>30862.89</v>
      </c>
      <c r="J80" s="1" t="s">
        <v>43</v>
      </c>
      <c r="K80" s="2">
        <v>326000</v>
      </c>
      <c r="L80" s="1" t="s">
        <v>43</v>
      </c>
      <c r="M80" s="1" t="s">
        <v>44</v>
      </c>
      <c r="N80" s="2">
        <v>175607.51</v>
      </c>
      <c r="O80" s="2">
        <v>14187.11</v>
      </c>
      <c r="P80" s="1" t="s">
        <v>45</v>
      </c>
      <c r="Q80" s="2">
        <v>182843.16</v>
      </c>
      <c r="R80" s="3">
        <v>56.1</v>
      </c>
      <c r="S80" s="1" t="s">
        <v>296</v>
      </c>
      <c r="T80" s="1"/>
      <c r="U80" s="1" t="s">
        <v>155</v>
      </c>
      <c r="V80" s="1" t="b">
        <v>1</v>
      </c>
      <c r="W80" s="1" t="b">
        <v>0</v>
      </c>
      <c r="X80" s="1" t="b">
        <v>0</v>
      </c>
      <c r="Y80" s="1" t="b">
        <v>0</v>
      </c>
      <c r="Z80" s="1" t="b">
        <v>0</v>
      </c>
      <c r="AA80" s="1" t="s">
        <v>156</v>
      </c>
      <c r="AB80" s="2">
        <v>51106.15</v>
      </c>
      <c r="AC80" s="2">
        <v>33192.160000000003</v>
      </c>
      <c r="AD80" s="2">
        <v>28546.66</v>
      </c>
      <c r="AE80" s="2">
        <v>62762.54</v>
      </c>
      <c r="AF80" s="1">
        <v>0</v>
      </c>
      <c r="AG80" s="1"/>
      <c r="AH80" s="1" t="s">
        <v>49</v>
      </c>
      <c r="AI80" s="1">
        <v>1</v>
      </c>
      <c r="AJ80" s="1"/>
      <c r="AK80" s="2">
        <v>709.75</v>
      </c>
      <c r="AL80" s="2">
        <v>0</v>
      </c>
    </row>
    <row r="81" spans="1:38" x14ac:dyDescent="0.2">
      <c r="A81" t="str">
        <f>+VLOOKUP(Tabla1[[#This Row],[Código de provincia]],[1]Zona!$A:$N,14,0)</f>
        <v>Zona 6</v>
      </c>
      <c r="B81" t="str">
        <f>+VLOOKUP(Tabla1[[#This Row],[Código de provincia]],[1]Zona!$A:$N,8,0)</f>
        <v>Castilla La Mancha</v>
      </c>
      <c r="C81" t="str">
        <f>+VLOOKUP(TEXT(Tabla1[[#This Row],[Socio comercial]],"00000000"),[1]Clientes!$A:$E,3,0)</f>
        <v>ES/16</v>
      </c>
      <c r="D81" t="str">
        <f>+VLOOKUP(TEXT(Tabla1[[#This Row],[Socio comercial]],"00000000"),[1]Clientes!$A:$E,4,0)</f>
        <v>Cuenca (32)</v>
      </c>
      <c r="E81" s="1">
        <v>24320360</v>
      </c>
      <c r="F81" s="1" t="s">
        <v>67</v>
      </c>
      <c r="G81" s="1">
        <v>207979438</v>
      </c>
      <c r="H81" s="1">
        <v>297</v>
      </c>
      <c r="I81" s="2">
        <v>181.86</v>
      </c>
      <c r="J81" s="1" t="s">
        <v>43</v>
      </c>
      <c r="K81" s="2">
        <v>18000</v>
      </c>
      <c r="L81" s="1" t="s">
        <v>43</v>
      </c>
      <c r="M81" s="1" t="s">
        <v>44</v>
      </c>
      <c r="N81" s="2">
        <v>18783.099999999999</v>
      </c>
      <c r="O81" s="2">
        <v>52.06</v>
      </c>
      <c r="P81" s="1" t="s">
        <v>45</v>
      </c>
      <c r="Q81" s="2">
        <v>18783.099999999999</v>
      </c>
      <c r="R81" s="3">
        <v>104.4</v>
      </c>
      <c r="S81" s="1" t="s">
        <v>297</v>
      </c>
      <c r="T81" s="1"/>
      <c r="U81" s="1"/>
      <c r="V81" s="1" t="b">
        <v>1</v>
      </c>
      <c r="W81" s="1" t="b">
        <v>0</v>
      </c>
      <c r="X81" s="1" t="b">
        <v>0</v>
      </c>
      <c r="Y81" s="1" t="b">
        <v>1</v>
      </c>
      <c r="Z81" s="1" t="b">
        <v>0</v>
      </c>
      <c r="AA81" s="1"/>
      <c r="AB81" s="2">
        <v>6364.18</v>
      </c>
      <c r="AC81" s="2">
        <v>10198.73</v>
      </c>
      <c r="AD81" s="2">
        <v>1911.36</v>
      </c>
      <c r="AE81" s="2">
        <v>308.83</v>
      </c>
      <c r="AF81" s="1">
        <v>2</v>
      </c>
      <c r="AG81" s="1"/>
      <c r="AH81" s="1" t="s">
        <v>49</v>
      </c>
      <c r="AI81" s="1">
        <v>1</v>
      </c>
      <c r="AJ81" s="1"/>
      <c r="AK81" s="2">
        <v>0</v>
      </c>
      <c r="AL81" s="2">
        <v>0</v>
      </c>
    </row>
    <row r="82" spans="1:38" x14ac:dyDescent="0.2">
      <c r="A82" t="str">
        <f>+VLOOKUP(Tabla1[[#This Row],[Código de provincia]],[1]Zona!$A:$N,14,0)</f>
        <v>Zona 6</v>
      </c>
      <c r="B82" t="str">
        <f>+VLOOKUP(Tabla1[[#This Row],[Código de provincia]],[1]Zona!$A:$N,8,0)</f>
        <v>Castilla La Mancha</v>
      </c>
      <c r="C82" t="str">
        <f>+VLOOKUP(TEXT(Tabla1[[#This Row],[Socio comercial]],"00000000"),[1]Clientes!$A:$E,3,0)</f>
        <v>ES/16</v>
      </c>
      <c r="D82" t="str">
        <f>+VLOOKUP(TEXT(Tabla1[[#This Row],[Socio comercial]],"00000000"),[1]Clientes!$A:$E,4,0)</f>
        <v>Cuenca (32)</v>
      </c>
      <c r="E82" s="1">
        <v>24320360</v>
      </c>
      <c r="F82" s="1" t="s">
        <v>67</v>
      </c>
      <c r="G82" s="1">
        <v>209459941</v>
      </c>
      <c r="H82" s="1">
        <v>449</v>
      </c>
      <c r="I82" s="2">
        <v>186.33</v>
      </c>
      <c r="J82" s="1" t="s">
        <v>43</v>
      </c>
      <c r="K82" s="2">
        <v>18000</v>
      </c>
      <c r="L82" s="1" t="s">
        <v>43</v>
      </c>
      <c r="M82" s="1" t="s">
        <v>44</v>
      </c>
      <c r="N82" s="2">
        <v>18783.099999999999</v>
      </c>
      <c r="O82" s="2">
        <v>52.06</v>
      </c>
      <c r="P82" s="1" t="s">
        <v>45</v>
      </c>
      <c r="Q82" s="2">
        <v>18783.099999999999</v>
      </c>
      <c r="R82" s="3">
        <v>104.4</v>
      </c>
      <c r="S82" s="1" t="s">
        <v>298</v>
      </c>
      <c r="T82" s="1"/>
      <c r="U82" s="1"/>
      <c r="V82" s="1" t="b">
        <v>1</v>
      </c>
      <c r="W82" s="1" t="b">
        <v>0</v>
      </c>
      <c r="X82" s="1" t="b">
        <v>0</v>
      </c>
      <c r="Y82" s="1" t="b">
        <v>1</v>
      </c>
      <c r="Z82" s="1" t="b">
        <v>0</v>
      </c>
      <c r="AA82" s="1"/>
      <c r="AB82" s="2">
        <v>6364.18</v>
      </c>
      <c r="AC82" s="2">
        <v>10198.73</v>
      </c>
      <c r="AD82" s="2">
        <v>1911.36</v>
      </c>
      <c r="AE82" s="2">
        <v>308.83</v>
      </c>
      <c r="AF82" s="1">
        <v>2</v>
      </c>
      <c r="AG82" s="1"/>
      <c r="AH82" s="1" t="s">
        <v>49</v>
      </c>
      <c r="AI82" s="1">
        <v>1</v>
      </c>
      <c r="AJ82" s="1"/>
      <c r="AK82" s="2">
        <v>0</v>
      </c>
      <c r="AL82" s="2">
        <v>0</v>
      </c>
    </row>
    <row r="83" spans="1:38" x14ac:dyDescent="0.2">
      <c r="A83" t="str">
        <f>+VLOOKUP(Tabla1[[#This Row],[Código de provincia]],[1]Zona!$A:$N,14,0)</f>
        <v>Zona 6</v>
      </c>
      <c r="B83" t="str">
        <f>+VLOOKUP(Tabla1[[#This Row],[Código de provincia]],[1]Zona!$A:$N,8,0)</f>
        <v>Castilla La Mancha</v>
      </c>
      <c r="C83" t="str">
        <f>+VLOOKUP(TEXT(Tabla1[[#This Row],[Socio comercial]],"00000000"),[1]Clientes!$A:$E,3,0)</f>
        <v>ES/16</v>
      </c>
      <c r="D83" t="str">
        <f>+VLOOKUP(TEXT(Tabla1[[#This Row],[Socio comercial]],"00000000"),[1]Clientes!$A:$E,4,0)</f>
        <v>Cuenca (32)</v>
      </c>
      <c r="E83" s="1">
        <v>24320360</v>
      </c>
      <c r="F83" s="1" t="s">
        <v>67</v>
      </c>
      <c r="G83" s="1">
        <v>209075483</v>
      </c>
      <c r="H83" s="1">
        <v>430</v>
      </c>
      <c r="I83" s="2">
        <v>1662.55</v>
      </c>
      <c r="J83" s="1" t="s">
        <v>43</v>
      </c>
      <c r="K83" s="2">
        <v>18000</v>
      </c>
      <c r="L83" s="1" t="s">
        <v>43</v>
      </c>
      <c r="M83" s="1" t="s">
        <v>44</v>
      </c>
      <c r="N83" s="2">
        <v>18783.099999999999</v>
      </c>
      <c r="O83" s="2">
        <v>52.06</v>
      </c>
      <c r="P83" s="1" t="s">
        <v>45</v>
      </c>
      <c r="Q83" s="2">
        <v>18783.099999999999</v>
      </c>
      <c r="R83" s="3">
        <v>104.4</v>
      </c>
      <c r="S83" s="1" t="s">
        <v>299</v>
      </c>
      <c r="T83" s="1"/>
      <c r="U83" s="1" t="s">
        <v>155</v>
      </c>
      <c r="V83" s="1" t="b">
        <v>1</v>
      </c>
      <c r="W83" s="1" t="b">
        <v>0</v>
      </c>
      <c r="X83" s="1" t="b">
        <v>0</v>
      </c>
      <c r="Y83" s="1" t="b">
        <v>1</v>
      </c>
      <c r="Z83" s="1" t="b">
        <v>0</v>
      </c>
      <c r="AA83" s="1" t="s">
        <v>156</v>
      </c>
      <c r="AB83" s="2">
        <v>6364.18</v>
      </c>
      <c r="AC83" s="2">
        <v>10198.73</v>
      </c>
      <c r="AD83" s="2">
        <v>1911.36</v>
      </c>
      <c r="AE83" s="2">
        <v>308.83</v>
      </c>
      <c r="AF83" s="1">
        <v>2</v>
      </c>
      <c r="AG83" s="1"/>
      <c r="AH83" s="1" t="s">
        <v>49</v>
      </c>
      <c r="AI83" s="1">
        <v>1</v>
      </c>
      <c r="AJ83" s="1"/>
      <c r="AK83" s="2">
        <v>0</v>
      </c>
      <c r="AL83" s="2">
        <v>0</v>
      </c>
    </row>
    <row r="84" spans="1:38" x14ac:dyDescent="0.2">
      <c r="A84" t="str">
        <f>+VLOOKUP(Tabla1[[#This Row],[Código de provincia]],[1]Zona!$A:$N,14,0)</f>
        <v>Zona 6</v>
      </c>
      <c r="B84" t="str">
        <f>+VLOOKUP(Tabla1[[#This Row],[Código de provincia]],[1]Zona!$A:$N,8,0)</f>
        <v>Castilla La Mancha</v>
      </c>
      <c r="C84" t="str">
        <f>+VLOOKUP(TEXT(Tabla1[[#This Row],[Socio comercial]],"00000000"),[1]Clientes!$A:$E,3,0)</f>
        <v>ES/16</v>
      </c>
      <c r="D84" t="str">
        <f>+VLOOKUP(TEXT(Tabla1[[#This Row],[Socio comercial]],"00000000"),[1]Clientes!$A:$E,4,0)</f>
        <v>Cuenca (32)</v>
      </c>
      <c r="E84" s="1">
        <v>24320360</v>
      </c>
      <c r="F84" s="1" t="s">
        <v>67</v>
      </c>
      <c r="G84" s="1">
        <v>209201716</v>
      </c>
      <c r="H84" s="1">
        <v>437</v>
      </c>
      <c r="I84" s="2">
        <v>362.83</v>
      </c>
      <c r="J84" s="1" t="s">
        <v>43</v>
      </c>
      <c r="K84" s="2">
        <v>18000</v>
      </c>
      <c r="L84" s="1" t="s">
        <v>43</v>
      </c>
      <c r="M84" s="1" t="s">
        <v>44</v>
      </c>
      <c r="N84" s="2">
        <v>18783.099999999999</v>
      </c>
      <c r="O84" s="2">
        <v>52.06</v>
      </c>
      <c r="P84" s="1" t="s">
        <v>45</v>
      </c>
      <c r="Q84" s="2">
        <v>18783.099999999999</v>
      </c>
      <c r="R84" s="3">
        <v>104.4</v>
      </c>
      <c r="S84" s="1" t="s">
        <v>300</v>
      </c>
      <c r="T84" s="1"/>
      <c r="U84" s="1"/>
      <c r="V84" s="1" t="b">
        <v>1</v>
      </c>
      <c r="W84" s="1" t="b">
        <v>0</v>
      </c>
      <c r="X84" s="1" t="b">
        <v>0</v>
      </c>
      <c r="Y84" s="1" t="b">
        <v>1</v>
      </c>
      <c r="Z84" s="1" t="b">
        <v>0</v>
      </c>
      <c r="AA84" s="1"/>
      <c r="AB84" s="2">
        <v>6364.18</v>
      </c>
      <c r="AC84" s="2">
        <v>10198.73</v>
      </c>
      <c r="AD84" s="2">
        <v>1911.36</v>
      </c>
      <c r="AE84" s="2">
        <v>308.83</v>
      </c>
      <c r="AF84" s="1">
        <v>2</v>
      </c>
      <c r="AG84" s="1"/>
      <c r="AH84" s="1" t="s">
        <v>49</v>
      </c>
      <c r="AI84" s="1">
        <v>1</v>
      </c>
      <c r="AJ84" s="1"/>
      <c r="AK84" s="2">
        <v>0</v>
      </c>
      <c r="AL84" s="2">
        <v>0</v>
      </c>
    </row>
    <row r="85" spans="1:38" x14ac:dyDescent="0.2">
      <c r="A85" t="str">
        <f>+VLOOKUP(Tabla1[[#This Row],[Código de provincia]],[1]Zona!$A:$N,14,0)</f>
        <v>Zona 6</v>
      </c>
      <c r="B85" t="str">
        <f>+VLOOKUP(Tabla1[[#This Row],[Código de provincia]],[1]Zona!$A:$N,8,0)</f>
        <v>Castilla La Mancha</v>
      </c>
      <c r="C85" t="str">
        <f>+VLOOKUP(TEXT(Tabla1[[#This Row],[Socio comercial]],"00000000"),[1]Clientes!$A:$E,3,0)</f>
        <v>ES/16</v>
      </c>
      <c r="D85" t="str">
        <f>+VLOOKUP(TEXT(Tabla1[[#This Row],[Socio comercial]],"00000000"),[1]Clientes!$A:$E,4,0)</f>
        <v>Cuenca (32)</v>
      </c>
      <c r="E85" s="1">
        <v>24320360</v>
      </c>
      <c r="F85" s="1" t="s">
        <v>67</v>
      </c>
      <c r="G85" s="1">
        <v>209233139</v>
      </c>
      <c r="H85" s="1">
        <v>439</v>
      </c>
      <c r="I85" s="2">
        <v>1043.82</v>
      </c>
      <c r="J85" s="1" t="s">
        <v>43</v>
      </c>
      <c r="K85" s="2">
        <v>18000</v>
      </c>
      <c r="L85" s="1" t="s">
        <v>43</v>
      </c>
      <c r="M85" s="1" t="s">
        <v>44</v>
      </c>
      <c r="N85" s="2">
        <v>18783.099999999999</v>
      </c>
      <c r="O85" s="2">
        <v>52.06</v>
      </c>
      <c r="P85" s="1" t="s">
        <v>45</v>
      </c>
      <c r="Q85" s="2">
        <v>18783.099999999999</v>
      </c>
      <c r="R85" s="3">
        <v>104.4</v>
      </c>
      <c r="S85" s="1" t="s">
        <v>301</v>
      </c>
      <c r="T85" s="1"/>
      <c r="U85" s="1" t="s">
        <v>155</v>
      </c>
      <c r="V85" s="1" t="b">
        <v>1</v>
      </c>
      <c r="W85" s="1" t="b">
        <v>0</v>
      </c>
      <c r="X85" s="1" t="b">
        <v>0</v>
      </c>
      <c r="Y85" s="1" t="b">
        <v>1</v>
      </c>
      <c r="Z85" s="1" t="b">
        <v>0</v>
      </c>
      <c r="AA85" s="1" t="s">
        <v>156</v>
      </c>
      <c r="AB85" s="2">
        <v>6364.18</v>
      </c>
      <c r="AC85" s="2">
        <v>10198.73</v>
      </c>
      <c r="AD85" s="2">
        <v>1911.36</v>
      </c>
      <c r="AE85" s="2">
        <v>308.83</v>
      </c>
      <c r="AF85" s="1">
        <v>2</v>
      </c>
      <c r="AG85" s="1"/>
      <c r="AH85" s="1" t="s">
        <v>49</v>
      </c>
      <c r="AI85" s="1">
        <v>1</v>
      </c>
      <c r="AJ85" s="1" t="s">
        <v>302</v>
      </c>
      <c r="AK85" s="2">
        <v>0</v>
      </c>
      <c r="AL85" s="2">
        <v>0</v>
      </c>
    </row>
    <row r="86" spans="1:38" x14ac:dyDescent="0.2">
      <c r="A86" t="str">
        <f>+VLOOKUP(Tabla1[[#This Row],[Código de provincia]],[1]Zona!$A:$N,14,0)</f>
        <v>Zona 6</v>
      </c>
      <c r="B86" t="str">
        <f>+VLOOKUP(Tabla1[[#This Row],[Código de provincia]],[1]Zona!$A:$N,8,0)</f>
        <v>Castilla La Mancha</v>
      </c>
      <c r="C86" t="str">
        <f>+VLOOKUP(TEXT(Tabla1[[#This Row],[Socio comercial]],"00000000"),[1]Clientes!$A:$E,3,0)</f>
        <v>ES/16</v>
      </c>
      <c r="D86" t="str">
        <f>+VLOOKUP(TEXT(Tabla1[[#This Row],[Socio comercial]],"00000000"),[1]Clientes!$A:$E,4,0)</f>
        <v>Cuenca (32)</v>
      </c>
      <c r="E86" s="1">
        <v>24320360</v>
      </c>
      <c r="F86" s="1" t="s">
        <v>67</v>
      </c>
      <c r="G86" s="1">
        <v>209570542</v>
      </c>
      <c r="H86" s="1">
        <v>452</v>
      </c>
      <c r="I86" s="2">
        <v>1657.36</v>
      </c>
      <c r="J86" s="1" t="s">
        <v>43</v>
      </c>
      <c r="K86" s="2">
        <v>18000</v>
      </c>
      <c r="L86" s="1" t="s">
        <v>43</v>
      </c>
      <c r="M86" s="1" t="s">
        <v>44</v>
      </c>
      <c r="N86" s="2">
        <v>18783.099999999999</v>
      </c>
      <c r="O86" s="2">
        <v>52.06</v>
      </c>
      <c r="P86" s="1" t="s">
        <v>45</v>
      </c>
      <c r="Q86" s="2">
        <v>18783.099999999999</v>
      </c>
      <c r="R86" s="3">
        <v>104.4</v>
      </c>
      <c r="S86" s="1" t="s">
        <v>303</v>
      </c>
      <c r="T86" s="1"/>
      <c r="U86" s="1" t="s">
        <v>155</v>
      </c>
      <c r="V86" s="1" t="b">
        <v>0</v>
      </c>
      <c r="W86" s="1" t="b">
        <v>0</v>
      </c>
      <c r="X86" s="1" t="b">
        <v>0</v>
      </c>
      <c r="Y86" s="1" t="b">
        <v>1</v>
      </c>
      <c r="Z86" s="1" t="b">
        <v>0</v>
      </c>
      <c r="AA86" s="1" t="s">
        <v>156</v>
      </c>
      <c r="AB86" s="2">
        <v>6364.18</v>
      </c>
      <c r="AC86" s="2">
        <v>10198.73</v>
      </c>
      <c r="AD86" s="2">
        <v>1911.36</v>
      </c>
      <c r="AE86" s="2">
        <v>308.83</v>
      </c>
      <c r="AF86" s="1">
        <v>2</v>
      </c>
      <c r="AG86" s="1"/>
      <c r="AH86" s="1" t="s">
        <v>49</v>
      </c>
      <c r="AI86" s="1">
        <v>1</v>
      </c>
      <c r="AJ86" s="1"/>
      <c r="AK86" s="2">
        <v>0</v>
      </c>
      <c r="AL86" s="2">
        <v>0</v>
      </c>
    </row>
    <row r="87" spans="1:38" x14ac:dyDescent="0.2">
      <c r="A87" t="str">
        <f>+VLOOKUP(Tabla1[[#This Row],[Código de provincia]],[1]Zona!$A:$N,14,0)</f>
        <v>Zona 6</v>
      </c>
      <c r="B87" t="str">
        <f>+VLOOKUP(Tabla1[[#This Row],[Código de provincia]],[1]Zona!$A:$N,8,0)</f>
        <v>Castilla La Mancha</v>
      </c>
      <c r="C87" t="str">
        <f>+VLOOKUP(TEXT(Tabla1[[#This Row],[Socio comercial]],"00000000"),[1]Clientes!$A:$E,3,0)</f>
        <v>ES/16</v>
      </c>
      <c r="D87" t="str">
        <f>+VLOOKUP(TEXT(Tabla1[[#This Row],[Socio comercial]],"00000000"),[1]Clientes!$A:$E,4,0)</f>
        <v>Cuenca (32)</v>
      </c>
      <c r="E87" s="1">
        <v>24320360</v>
      </c>
      <c r="F87" s="1" t="s">
        <v>67</v>
      </c>
      <c r="G87" s="1">
        <v>209695294</v>
      </c>
      <c r="H87" s="1">
        <v>454</v>
      </c>
      <c r="I87" s="2">
        <v>1559.82</v>
      </c>
      <c r="J87" s="1" t="s">
        <v>43</v>
      </c>
      <c r="K87" s="2">
        <v>18000</v>
      </c>
      <c r="L87" s="1" t="s">
        <v>43</v>
      </c>
      <c r="M87" s="1" t="s">
        <v>44</v>
      </c>
      <c r="N87" s="2">
        <v>18783.099999999999</v>
      </c>
      <c r="O87" s="2">
        <v>52.06</v>
      </c>
      <c r="P87" s="1" t="s">
        <v>45</v>
      </c>
      <c r="Q87" s="2">
        <v>18783.099999999999</v>
      </c>
      <c r="R87" s="3">
        <v>104.4</v>
      </c>
      <c r="S87" s="1" t="s">
        <v>304</v>
      </c>
      <c r="T87" s="1"/>
      <c r="U87" s="1"/>
      <c r="V87" s="1" t="b">
        <v>0</v>
      </c>
      <c r="W87" s="1" t="b">
        <v>0</v>
      </c>
      <c r="X87" s="1" t="b">
        <v>0</v>
      </c>
      <c r="Y87" s="1" t="b">
        <v>1</v>
      </c>
      <c r="Z87" s="1" t="b">
        <v>0</v>
      </c>
      <c r="AA87" s="1"/>
      <c r="AB87" s="2">
        <v>6364.18</v>
      </c>
      <c r="AC87" s="2">
        <v>10198.73</v>
      </c>
      <c r="AD87" s="2">
        <v>1911.36</v>
      </c>
      <c r="AE87" s="2">
        <v>308.83</v>
      </c>
      <c r="AF87" s="1">
        <v>2</v>
      </c>
      <c r="AG87" s="1"/>
      <c r="AH87" s="1" t="s">
        <v>49</v>
      </c>
      <c r="AI87" s="1">
        <v>1</v>
      </c>
      <c r="AJ87" s="1"/>
      <c r="AK87" s="2">
        <v>0</v>
      </c>
      <c r="AL87" s="2">
        <v>0</v>
      </c>
    </row>
    <row r="88" spans="1:38" x14ac:dyDescent="0.2">
      <c r="A88" t="str">
        <f>+VLOOKUP(Tabla1[[#This Row],[Código de provincia]],[1]Zona!$A:$N,14,0)</f>
        <v>Zona 9</v>
      </c>
      <c r="B88" t="str">
        <f>+VLOOKUP(Tabla1[[#This Row],[Código de provincia]],[1]Zona!$A:$N,8,0)</f>
        <v>Castilla La Mancha</v>
      </c>
      <c r="C88" t="str">
        <f>+VLOOKUP(TEXT(Tabla1[[#This Row],[Socio comercial]],"00000000"),[1]Clientes!$A:$E,3,0)</f>
        <v>ES/19</v>
      </c>
      <c r="D88" t="str">
        <f>+VLOOKUP(TEXT(Tabla1[[#This Row],[Socio comercial]],"00000000"),[1]Clientes!$A:$E,4,0)</f>
        <v>Guadalajara (33)</v>
      </c>
      <c r="E88" s="1">
        <v>24330260</v>
      </c>
      <c r="F88" s="1" t="s">
        <v>68</v>
      </c>
      <c r="G88" s="1">
        <v>207618474</v>
      </c>
      <c r="H88" s="1">
        <v>54</v>
      </c>
      <c r="I88" s="2">
        <v>22.62</v>
      </c>
      <c r="J88" s="1" t="s">
        <v>43</v>
      </c>
      <c r="K88" s="2">
        <v>5000</v>
      </c>
      <c r="L88" s="1" t="s">
        <v>43</v>
      </c>
      <c r="M88" s="1" t="s">
        <v>44</v>
      </c>
      <c r="N88" s="2">
        <v>6582.56</v>
      </c>
      <c r="O88" s="2">
        <v>-20.350000000000001</v>
      </c>
      <c r="P88" s="1" t="s">
        <v>45</v>
      </c>
      <c r="Q88" s="2">
        <v>6562.21</v>
      </c>
      <c r="R88" s="3">
        <v>131.19999999999999</v>
      </c>
      <c r="S88" s="1" t="s">
        <v>305</v>
      </c>
      <c r="T88" s="1"/>
      <c r="U88" s="1"/>
      <c r="V88" s="1" t="b">
        <v>1</v>
      </c>
      <c r="W88" s="1" t="b">
        <v>0</v>
      </c>
      <c r="X88" s="1" t="b">
        <v>0</v>
      </c>
      <c r="Y88" s="1" t="b">
        <v>1</v>
      </c>
      <c r="Z88" s="1" t="b">
        <v>0</v>
      </c>
      <c r="AA88" s="1"/>
      <c r="AB88" s="2">
        <v>48.58</v>
      </c>
      <c r="AC88" s="2">
        <v>3046.04</v>
      </c>
      <c r="AD88" s="2">
        <v>688.73</v>
      </c>
      <c r="AE88" s="2">
        <v>2799.21</v>
      </c>
      <c r="AF88" s="1">
        <v>0</v>
      </c>
      <c r="AG88" s="1"/>
      <c r="AH88" s="1" t="s">
        <v>49</v>
      </c>
      <c r="AI88" s="1">
        <v>1</v>
      </c>
      <c r="AJ88" s="1"/>
      <c r="AK88" s="2">
        <v>0</v>
      </c>
      <c r="AL88" s="2">
        <v>0</v>
      </c>
    </row>
    <row r="89" spans="1:38" x14ac:dyDescent="0.2">
      <c r="A89" t="str">
        <f>+VLOOKUP(Tabla1[[#This Row],[Código de provincia]],[1]Zona!$A:$N,14,0)</f>
        <v>Zona 9</v>
      </c>
      <c r="B89" t="str">
        <f>+VLOOKUP(Tabla1[[#This Row],[Código de provincia]],[1]Zona!$A:$N,8,0)</f>
        <v>Castilla La Mancha</v>
      </c>
      <c r="C89" t="str">
        <f>+VLOOKUP(TEXT(Tabla1[[#This Row],[Socio comercial]],"00000000"),[1]Clientes!$A:$E,3,0)</f>
        <v>ES/19</v>
      </c>
      <c r="D89" t="str">
        <f>+VLOOKUP(TEXT(Tabla1[[#This Row],[Socio comercial]],"00000000"),[1]Clientes!$A:$E,4,0)</f>
        <v>Guadalajara (33)</v>
      </c>
      <c r="E89" s="1">
        <v>24330260</v>
      </c>
      <c r="F89" s="1" t="s">
        <v>68</v>
      </c>
      <c r="G89" s="1">
        <v>207922359</v>
      </c>
      <c r="H89" s="1">
        <v>62</v>
      </c>
      <c r="I89" s="2">
        <v>106.71</v>
      </c>
      <c r="J89" s="1" t="s">
        <v>43</v>
      </c>
      <c r="K89" s="2">
        <v>5000</v>
      </c>
      <c r="L89" s="1" t="s">
        <v>43</v>
      </c>
      <c r="M89" s="1" t="s">
        <v>44</v>
      </c>
      <c r="N89" s="2">
        <v>6582.56</v>
      </c>
      <c r="O89" s="2">
        <v>-20.350000000000001</v>
      </c>
      <c r="P89" s="1" t="s">
        <v>45</v>
      </c>
      <c r="Q89" s="2">
        <v>6562.21</v>
      </c>
      <c r="R89" s="3">
        <v>131.19999999999999</v>
      </c>
      <c r="S89" s="1" t="s">
        <v>306</v>
      </c>
      <c r="T89" s="1"/>
      <c r="U89" s="1"/>
      <c r="V89" s="1" t="b">
        <v>1</v>
      </c>
      <c r="W89" s="1" t="b">
        <v>0</v>
      </c>
      <c r="X89" s="1" t="b">
        <v>0</v>
      </c>
      <c r="Y89" s="1" t="b">
        <v>1</v>
      </c>
      <c r="Z89" s="1" t="b">
        <v>0</v>
      </c>
      <c r="AA89" s="1"/>
      <c r="AB89" s="2">
        <v>48.58</v>
      </c>
      <c r="AC89" s="2">
        <v>3046.04</v>
      </c>
      <c r="AD89" s="2">
        <v>688.73</v>
      </c>
      <c r="AE89" s="2">
        <v>2799.21</v>
      </c>
      <c r="AF89" s="1">
        <v>0</v>
      </c>
      <c r="AG89" s="1"/>
      <c r="AH89" s="1" t="s">
        <v>49</v>
      </c>
      <c r="AI89" s="1">
        <v>1</v>
      </c>
      <c r="AJ89" s="1"/>
      <c r="AK89" s="2">
        <v>0</v>
      </c>
      <c r="AL89" s="2">
        <v>0</v>
      </c>
    </row>
    <row r="90" spans="1:38" x14ac:dyDescent="0.2">
      <c r="A90" t="str">
        <f>+VLOOKUP(Tabla1[[#This Row],[Código de provincia]],[1]Zona!$A:$N,14,0)</f>
        <v>Zona 9</v>
      </c>
      <c r="B90" t="str">
        <f>+VLOOKUP(Tabla1[[#This Row],[Código de provincia]],[1]Zona!$A:$N,8,0)</f>
        <v>Castilla La Mancha</v>
      </c>
      <c r="C90" t="str">
        <f>+VLOOKUP(TEXT(Tabla1[[#This Row],[Socio comercial]],"00000000"),[1]Clientes!$A:$E,3,0)</f>
        <v>ES/19</v>
      </c>
      <c r="D90" t="str">
        <f>+VLOOKUP(TEXT(Tabla1[[#This Row],[Socio comercial]],"00000000"),[1]Clientes!$A:$E,4,0)</f>
        <v>Guadalajara (33)</v>
      </c>
      <c r="E90" s="1">
        <v>24330260</v>
      </c>
      <c r="F90" s="1" t="s">
        <v>68</v>
      </c>
      <c r="G90" s="1">
        <v>209652547</v>
      </c>
      <c r="H90" s="1">
        <v>95</v>
      </c>
      <c r="I90" s="2">
        <v>4.6100000000000003</v>
      </c>
      <c r="J90" s="1" t="s">
        <v>43</v>
      </c>
      <c r="K90" s="2">
        <v>5000</v>
      </c>
      <c r="L90" s="1" t="s">
        <v>43</v>
      </c>
      <c r="M90" s="1" t="s">
        <v>44</v>
      </c>
      <c r="N90" s="2">
        <v>6582.56</v>
      </c>
      <c r="O90" s="2">
        <v>-20.350000000000001</v>
      </c>
      <c r="P90" s="1" t="s">
        <v>45</v>
      </c>
      <c r="Q90" s="2">
        <v>6562.21</v>
      </c>
      <c r="R90" s="3">
        <v>131.19999999999999</v>
      </c>
      <c r="S90" s="1" t="s">
        <v>307</v>
      </c>
      <c r="T90" s="1"/>
      <c r="U90" s="1"/>
      <c r="V90" s="1" t="b">
        <v>1</v>
      </c>
      <c r="W90" s="1" t="b">
        <v>0</v>
      </c>
      <c r="X90" s="1" t="b">
        <v>0</v>
      </c>
      <c r="Y90" s="1" t="b">
        <v>1</v>
      </c>
      <c r="Z90" s="1" t="b">
        <v>0</v>
      </c>
      <c r="AA90" s="1"/>
      <c r="AB90" s="2">
        <v>48.58</v>
      </c>
      <c r="AC90" s="2">
        <v>3046.04</v>
      </c>
      <c r="AD90" s="2">
        <v>688.73</v>
      </c>
      <c r="AE90" s="2">
        <v>2799.21</v>
      </c>
      <c r="AF90" s="1">
        <v>0</v>
      </c>
      <c r="AG90" s="1"/>
      <c r="AH90" s="1" t="s">
        <v>49</v>
      </c>
      <c r="AI90" s="1">
        <v>1</v>
      </c>
      <c r="AJ90" s="1"/>
      <c r="AK90" s="2">
        <v>0</v>
      </c>
      <c r="AL90" s="2">
        <v>0</v>
      </c>
    </row>
    <row r="91" spans="1:38" x14ac:dyDescent="0.2">
      <c r="A91" t="str">
        <f>+VLOOKUP(Tabla1[[#This Row],[Código de provincia]],[1]Zona!$A:$N,14,0)</f>
        <v>Zona 9</v>
      </c>
      <c r="B91" t="str">
        <f>+VLOOKUP(Tabla1[[#This Row],[Código de provincia]],[1]Zona!$A:$N,8,0)</f>
        <v>Castilla La Mancha</v>
      </c>
      <c r="C91" t="str">
        <f>+VLOOKUP(TEXT(Tabla1[[#This Row],[Socio comercial]],"00000000"),[1]Clientes!$A:$E,3,0)</f>
        <v>ES/19</v>
      </c>
      <c r="D91" t="str">
        <f>+VLOOKUP(TEXT(Tabla1[[#This Row],[Socio comercial]],"00000000"),[1]Clientes!$A:$E,4,0)</f>
        <v>Guadalajara (33)</v>
      </c>
      <c r="E91" s="1">
        <v>24330260</v>
      </c>
      <c r="F91" s="1" t="s">
        <v>68</v>
      </c>
      <c r="G91" s="1">
        <v>203651904</v>
      </c>
      <c r="H91" s="1" t="s">
        <v>308</v>
      </c>
      <c r="I91" s="2">
        <v>370.79</v>
      </c>
      <c r="J91" s="1" t="s">
        <v>43</v>
      </c>
      <c r="K91" s="2">
        <v>5000</v>
      </c>
      <c r="L91" s="1" t="s">
        <v>43</v>
      </c>
      <c r="M91" s="1" t="s">
        <v>44</v>
      </c>
      <c r="N91" s="2">
        <v>6582.56</v>
      </c>
      <c r="O91" s="2">
        <v>-20.350000000000001</v>
      </c>
      <c r="P91" s="1" t="s">
        <v>45</v>
      </c>
      <c r="Q91" s="2">
        <v>6562.21</v>
      </c>
      <c r="R91" s="3">
        <v>131.19999999999999</v>
      </c>
      <c r="S91" s="1" t="s">
        <v>309</v>
      </c>
      <c r="T91" s="1"/>
      <c r="U91" s="1"/>
      <c r="V91" s="1" t="b">
        <v>0</v>
      </c>
      <c r="W91" s="1" t="b">
        <v>0</v>
      </c>
      <c r="X91" s="1" t="b">
        <v>0</v>
      </c>
      <c r="Y91" s="1" t="b">
        <v>1</v>
      </c>
      <c r="Z91" s="1" t="b">
        <v>0</v>
      </c>
      <c r="AA91" s="1"/>
      <c r="AB91" s="2">
        <v>48.58</v>
      </c>
      <c r="AC91" s="2">
        <v>3046.04</v>
      </c>
      <c r="AD91" s="2">
        <v>688.73</v>
      </c>
      <c r="AE91" s="2">
        <v>2799.21</v>
      </c>
      <c r="AF91" s="1">
        <v>0</v>
      </c>
      <c r="AG91" s="1"/>
      <c r="AH91" s="1"/>
      <c r="AI91" s="1"/>
      <c r="AJ91" s="1"/>
      <c r="AK91" s="2">
        <v>0</v>
      </c>
      <c r="AL91" s="2">
        <v>0</v>
      </c>
    </row>
    <row r="92" spans="1:38" x14ac:dyDescent="0.2">
      <c r="A92" t="str">
        <f>+VLOOKUP(Tabla1[[#This Row],[Código de provincia]],[1]Zona!$A:$N,14,0)</f>
        <v>Zona 5</v>
      </c>
      <c r="B92" t="str">
        <f>+VLOOKUP(Tabla1[[#This Row],[Código de provincia]],[1]Zona!$A:$N,8,0)</f>
        <v>Castilla La Mancha</v>
      </c>
      <c r="C92" t="str">
        <f>+VLOOKUP(TEXT(Tabla1[[#This Row],[Socio comercial]],"00000000"),[1]Clientes!$A:$E,3,0)</f>
        <v>ES/45</v>
      </c>
      <c r="D92" t="str">
        <f>+VLOOKUP(TEXT(Tabla1[[#This Row],[Socio comercial]],"00000000"),[1]Clientes!$A:$E,4,0)</f>
        <v>Toledo (34)</v>
      </c>
      <c r="E92" s="1">
        <v>24340370</v>
      </c>
      <c r="F92" s="1" t="s">
        <v>310</v>
      </c>
      <c r="G92" s="1">
        <v>209366851</v>
      </c>
      <c r="H92" s="1">
        <v>1</v>
      </c>
      <c r="I92" s="2">
        <v>3299.36</v>
      </c>
      <c r="J92" s="1" t="s">
        <v>43</v>
      </c>
      <c r="K92" s="2">
        <v>703000</v>
      </c>
      <c r="L92" s="1" t="s">
        <v>43</v>
      </c>
      <c r="M92" s="1" t="s">
        <v>44</v>
      </c>
      <c r="N92" s="2">
        <v>170673.01</v>
      </c>
      <c r="O92" s="2">
        <v>7625.38</v>
      </c>
      <c r="P92" s="1" t="s">
        <v>45</v>
      </c>
      <c r="Q92" s="2">
        <v>173316.63</v>
      </c>
      <c r="R92" s="3">
        <v>24.7</v>
      </c>
      <c r="S92" s="1" t="s">
        <v>311</v>
      </c>
      <c r="T92" s="1"/>
      <c r="U92" s="1" t="s">
        <v>155</v>
      </c>
      <c r="V92" s="1" t="b">
        <v>1</v>
      </c>
      <c r="W92" s="1" t="b">
        <v>0</v>
      </c>
      <c r="X92" s="1" t="b">
        <v>0</v>
      </c>
      <c r="Y92" s="1" t="b">
        <v>0</v>
      </c>
      <c r="Z92" s="1" t="b">
        <v>0</v>
      </c>
      <c r="AA92" s="1" t="s">
        <v>156</v>
      </c>
      <c r="AB92" s="2">
        <v>61604.93</v>
      </c>
      <c r="AC92" s="2">
        <v>58024.81</v>
      </c>
      <c r="AD92" s="2">
        <v>19550.439999999999</v>
      </c>
      <c r="AE92" s="2">
        <v>31492.83</v>
      </c>
      <c r="AF92" s="1">
        <v>1</v>
      </c>
      <c r="AG92" s="1"/>
      <c r="AH92" s="1" t="s">
        <v>49</v>
      </c>
      <c r="AI92" s="1">
        <v>1</v>
      </c>
      <c r="AJ92" s="1"/>
      <c r="AK92" s="2">
        <v>1672.83</v>
      </c>
      <c r="AL92" s="2">
        <v>0</v>
      </c>
    </row>
    <row r="93" spans="1:38" x14ac:dyDescent="0.2">
      <c r="A93" t="str">
        <f>+VLOOKUP(Tabla1[[#This Row],[Código de provincia]],[1]Zona!$A:$N,14,0)</f>
        <v>Zona 5</v>
      </c>
      <c r="B93" t="str">
        <f>+VLOOKUP(Tabla1[[#This Row],[Código de provincia]],[1]Zona!$A:$N,8,0)</f>
        <v>Castilla La Mancha</v>
      </c>
      <c r="C93" t="str">
        <f>+VLOOKUP(TEXT(Tabla1[[#This Row],[Socio comercial]],"00000000"),[1]Clientes!$A:$E,3,0)</f>
        <v>ES/45</v>
      </c>
      <c r="D93" t="str">
        <f>+VLOOKUP(TEXT(Tabla1[[#This Row],[Socio comercial]],"00000000"),[1]Clientes!$A:$E,4,0)</f>
        <v>Toledo (34)</v>
      </c>
      <c r="E93" s="1">
        <v>24340380</v>
      </c>
      <c r="F93" s="1" t="s">
        <v>312</v>
      </c>
      <c r="G93" s="1">
        <v>209703027</v>
      </c>
      <c r="H93" s="1" t="s">
        <v>207</v>
      </c>
      <c r="I93" s="2">
        <v>128.44</v>
      </c>
      <c r="J93" s="1" t="s">
        <v>43</v>
      </c>
      <c r="K93" s="2">
        <v>1</v>
      </c>
      <c r="L93" s="1" t="s">
        <v>43</v>
      </c>
      <c r="M93" s="1" t="s">
        <v>44</v>
      </c>
      <c r="N93" s="2">
        <v>550.16999999999996</v>
      </c>
      <c r="O93" s="2">
        <v>0</v>
      </c>
      <c r="P93" s="1" t="s">
        <v>45</v>
      </c>
      <c r="Q93" s="2">
        <v>550.16999999999996</v>
      </c>
      <c r="R93" s="3">
        <v>55017</v>
      </c>
      <c r="S93" s="1" t="s">
        <v>313</v>
      </c>
      <c r="T93" s="1"/>
      <c r="U93" s="1"/>
      <c r="V93" s="1" t="b">
        <v>1</v>
      </c>
      <c r="W93" s="1" t="b">
        <v>0</v>
      </c>
      <c r="X93" s="1" t="b">
        <v>0</v>
      </c>
      <c r="Y93" s="1" t="b">
        <v>0</v>
      </c>
      <c r="Z93" s="1" t="b">
        <v>0</v>
      </c>
      <c r="AA93" s="1"/>
      <c r="AB93" s="2">
        <v>550.16999999999996</v>
      </c>
      <c r="AC93" s="2">
        <v>0</v>
      </c>
      <c r="AD93" s="2">
        <v>0</v>
      </c>
      <c r="AE93" s="2">
        <v>0</v>
      </c>
      <c r="AF93" s="1">
        <v>0</v>
      </c>
      <c r="AG93" s="1"/>
      <c r="AH93" s="1"/>
      <c r="AI93" s="1">
        <v>1</v>
      </c>
      <c r="AJ93" s="1" t="s">
        <v>314</v>
      </c>
      <c r="AK93" s="2">
        <v>0</v>
      </c>
      <c r="AL93" s="2">
        <v>0</v>
      </c>
    </row>
    <row r="94" spans="1:38" x14ac:dyDescent="0.2">
      <c r="A94" t="str">
        <f>+VLOOKUP(Tabla1[[#This Row],[Código de provincia]],[1]Zona!$A:$N,14,0)</f>
        <v>Zona 5</v>
      </c>
      <c r="B94" t="str">
        <f>+VLOOKUP(Tabla1[[#This Row],[Código de provincia]],[1]Zona!$A:$N,8,0)</f>
        <v>Castilla La Mancha</v>
      </c>
      <c r="C94" t="str">
        <f>+VLOOKUP(TEXT(Tabla1[[#This Row],[Socio comercial]],"00000000"),[1]Clientes!$A:$E,3,0)</f>
        <v>ES/45</v>
      </c>
      <c r="D94" t="str">
        <f>+VLOOKUP(TEXT(Tabla1[[#This Row],[Socio comercial]],"00000000"),[1]Clientes!$A:$E,4,0)</f>
        <v>Toledo (34)</v>
      </c>
      <c r="E94" s="1">
        <v>24340380</v>
      </c>
      <c r="F94" s="1" t="s">
        <v>312</v>
      </c>
      <c r="G94" s="1">
        <v>209357407</v>
      </c>
      <c r="H94" s="1">
        <v>59</v>
      </c>
      <c r="I94" s="2">
        <v>545.64</v>
      </c>
      <c r="J94" s="1" t="s">
        <v>43</v>
      </c>
      <c r="K94" s="2">
        <v>1</v>
      </c>
      <c r="L94" s="1" t="s">
        <v>43</v>
      </c>
      <c r="M94" s="1" t="s">
        <v>44</v>
      </c>
      <c r="N94" s="2">
        <v>550.16999999999996</v>
      </c>
      <c r="O94" s="2">
        <v>0</v>
      </c>
      <c r="P94" s="1" t="s">
        <v>45</v>
      </c>
      <c r="Q94" s="2">
        <v>550.16999999999996</v>
      </c>
      <c r="R94" s="3">
        <v>55017</v>
      </c>
      <c r="S94" s="1" t="s">
        <v>315</v>
      </c>
      <c r="T94" s="1"/>
      <c r="U94" s="1" t="s">
        <v>155</v>
      </c>
      <c r="V94" s="1" t="b">
        <v>1</v>
      </c>
      <c r="W94" s="1" t="b">
        <v>0</v>
      </c>
      <c r="X94" s="1" t="b">
        <v>0</v>
      </c>
      <c r="Y94" s="1" t="b">
        <v>0</v>
      </c>
      <c r="Z94" s="1" t="b">
        <v>0</v>
      </c>
      <c r="AA94" s="1" t="s">
        <v>156</v>
      </c>
      <c r="AB94" s="2">
        <v>550.16999999999996</v>
      </c>
      <c r="AC94" s="2">
        <v>0</v>
      </c>
      <c r="AD94" s="2">
        <v>0</v>
      </c>
      <c r="AE94" s="2">
        <v>0</v>
      </c>
      <c r="AF94" s="1">
        <v>0</v>
      </c>
      <c r="AG94" s="1"/>
      <c r="AH94" s="1" t="s">
        <v>49</v>
      </c>
      <c r="AI94" s="1">
        <v>1</v>
      </c>
      <c r="AJ94" s="1"/>
      <c r="AK94" s="2">
        <v>0</v>
      </c>
      <c r="AL94" s="2">
        <v>0</v>
      </c>
    </row>
    <row r="95" spans="1:38" x14ac:dyDescent="0.2">
      <c r="A95" t="str">
        <f>+VLOOKUP(Tabla1[[#This Row],[Código de provincia]],[1]Zona!$A:$N,14,0)</f>
        <v>Zona 5</v>
      </c>
      <c r="B95" t="str">
        <f>+VLOOKUP(Tabla1[[#This Row],[Código de provincia]],[1]Zona!$A:$N,8,0)</f>
        <v>Castilla La Mancha</v>
      </c>
      <c r="C95" t="str">
        <f>+VLOOKUP(TEXT(Tabla1[[#This Row],[Socio comercial]],"00000000"),[1]Clientes!$A:$E,3,0)</f>
        <v>ES/45</v>
      </c>
      <c r="D95" t="str">
        <f>+VLOOKUP(TEXT(Tabla1[[#This Row],[Socio comercial]],"00000000"),[1]Clientes!$A:$E,4,0)</f>
        <v>Toledo (34)</v>
      </c>
      <c r="E95" s="1">
        <v>24340420</v>
      </c>
      <c r="F95" s="1" t="s">
        <v>69</v>
      </c>
      <c r="G95" s="1">
        <v>207572655</v>
      </c>
      <c r="H95" s="10">
        <v>45385</v>
      </c>
      <c r="I95" s="2">
        <v>45.16</v>
      </c>
      <c r="J95" s="1" t="s">
        <v>43</v>
      </c>
      <c r="K95" s="2">
        <v>46000</v>
      </c>
      <c r="L95" s="1" t="s">
        <v>43</v>
      </c>
      <c r="M95" s="1" t="s">
        <v>44</v>
      </c>
      <c r="N95" s="2">
        <v>42470.2</v>
      </c>
      <c r="O95" s="2">
        <v>-11.68</v>
      </c>
      <c r="P95" s="1" t="s">
        <v>45</v>
      </c>
      <c r="Q95" s="2">
        <v>42458.52</v>
      </c>
      <c r="R95" s="3">
        <v>92.3</v>
      </c>
      <c r="S95" s="1" t="s">
        <v>316</v>
      </c>
      <c r="T95" s="1"/>
      <c r="U95" s="1"/>
      <c r="V95" s="1" t="b">
        <v>0</v>
      </c>
      <c r="W95" s="1" t="b">
        <v>0</v>
      </c>
      <c r="X95" s="1" t="b">
        <v>0</v>
      </c>
      <c r="Y95" s="1" t="b">
        <v>1</v>
      </c>
      <c r="Z95" s="1" t="b">
        <v>0</v>
      </c>
      <c r="AA95" s="1"/>
      <c r="AB95" s="2">
        <v>30253.86</v>
      </c>
      <c r="AC95" s="2">
        <v>5067.88</v>
      </c>
      <c r="AD95" s="2">
        <v>0</v>
      </c>
      <c r="AE95" s="2">
        <v>7148.46</v>
      </c>
      <c r="AF95" s="1">
        <v>0</v>
      </c>
      <c r="AG95" s="1"/>
      <c r="AH95" s="1" t="s">
        <v>49</v>
      </c>
      <c r="AI95" s="1">
        <v>1</v>
      </c>
      <c r="AJ95" s="1"/>
      <c r="AK95" s="2">
        <v>0</v>
      </c>
      <c r="AL95" s="2">
        <v>0</v>
      </c>
    </row>
    <row r="96" spans="1:38" x14ac:dyDescent="0.2">
      <c r="A96" t="str">
        <f>+VLOOKUP(Tabla1[[#This Row],[Código de provincia]],[1]Zona!$A:$N,14,0)</f>
        <v>Zona 5</v>
      </c>
      <c r="B96" t="str">
        <f>+VLOOKUP(Tabla1[[#This Row],[Código de provincia]],[1]Zona!$A:$N,8,0)</f>
        <v>Castilla La Mancha</v>
      </c>
      <c r="C96" t="str">
        <f>+VLOOKUP(TEXT(Tabla1[[#This Row],[Socio comercial]],"00000000"),[1]Clientes!$A:$E,3,0)</f>
        <v>ES/45</v>
      </c>
      <c r="D96" t="str">
        <f>+VLOOKUP(TEXT(Tabla1[[#This Row],[Socio comercial]],"00000000"),[1]Clientes!$A:$E,4,0)</f>
        <v>Toledo (34)</v>
      </c>
      <c r="E96" s="1">
        <v>24340420</v>
      </c>
      <c r="F96" s="1" t="s">
        <v>69</v>
      </c>
      <c r="G96" s="1">
        <v>209291148</v>
      </c>
      <c r="H96" s="1" t="s">
        <v>317</v>
      </c>
      <c r="I96" s="2">
        <v>68.67</v>
      </c>
      <c r="J96" s="1" t="s">
        <v>43</v>
      </c>
      <c r="K96" s="2">
        <v>46000</v>
      </c>
      <c r="L96" s="1" t="s">
        <v>43</v>
      </c>
      <c r="M96" s="1" t="s">
        <v>44</v>
      </c>
      <c r="N96" s="2">
        <v>42470.2</v>
      </c>
      <c r="O96" s="2">
        <v>-11.68</v>
      </c>
      <c r="P96" s="1" t="s">
        <v>45</v>
      </c>
      <c r="Q96" s="2">
        <v>42458.52</v>
      </c>
      <c r="R96" s="3">
        <v>92.3</v>
      </c>
      <c r="S96" s="1" t="s">
        <v>318</v>
      </c>
      <c r="T96" s="1"/>
      <c r="U96" s="1"/>
      <c r="V96" s="1" t="b">
        <v>0</v>
      </c>
      <c r="W96" s="1" t="b">
        <v>0</v>
      </c>
      <c r="X96" s="1" t="b">
        <v>0</v>
      </c>
      <c r="Y96" s="1" t="b">
        <v>1</v>
      </c>
      <c r="Z96" s="1" t="b">
        <v>0</v>
      </c>
      <c r="AA96" s="1"/>
      <c r="AB96" s="2">
        <v>30253.86</v>
      </c>
      <c r="AC96" s="2">
        <v>5067.88</v>
      </c>
      <c r="AD96" s="2">
        <v>0</v>
      </c>
      <c r="AE96" s="2">
        <v>7148.46</v>
      </c>
      <c r="AF96" s="1">
        <v>0</v>
      </c>
      <c r="AG96" s="1"/>
      <c r="AH96" s="1" t="s">
        <v>49</v>
      </c>
      <c r="AI96" s="1">
        <v>1</v>
      </c>
      <c r="AJ96" s="1"/>
      <c r="AK96" s="2">
        <v>0</v>
      </c>
      <c r="AL96" s="2">
        <v>0</v>
      </c>
    </row>
    <row r="97" spans="1:38" x14ac:dyDescent="0.2">
      <c r="A97" t="str">
        <f>+VLOOKUP(Tabla1[[#This Row],[Código de provincia]],[1]Zona!$A:$N,14,0)</f>
        <v>Zona 5</v>
      </c>
      <c r="B97" t="str">
        <f>+VLOOKUP(Tabla1[[#This Row],[Código de provincia]],[1]Zona!$A:$N,8,0)</f>
        <v>Castilla La Mancha</v>
      </c>
      <c r="C97" t="str">
        <f>+VLOOKUP(TEXT(Tabla1[[#This Row],[Socio comercial]],"00000000"),[1]Clientes!$A:$E,3,0)</f>
        <v>ES/45</v>
      </c>
      <c r="D97" t="str">
        <f>+VLOOKUP(TEXT(Tabla1[[#This Row],[Socio comercial]],"00000000"),[1]Clientes!$A:$E,4,0)</f>
        <v>Toledo (34)</v>
      </c>
      <c r="E97" s="1">
        <v>24340420</v>
      </c>
      <c r="F97" s="1" t="s">
        <v>69</v>
      </c>
      <c r="G97" s="1">
        <v>209324909</v>
      </c>
      <c r="H97" s="1" t="s">
        <v>319</v>
      </c>
      <c r="I97" s="2">
        <v>79.900000000000006</v>
      </c>
      <c r="J97" s="1" t="s">
        <v>43</v>
      </c>
      <c r="K97" s="2">
        <v>46000</v>
      </c>
      <c r="L97" s="1" t="s">
        <v>43</v>
      </c>
      <c r="M97" s="1" t="s">
        <v>44</v>
      </c>
      <c r="N97" s="2">
        <v>42470.2</v>
      </c>
      <c r="O97" s="2">
        <v>-11.68</v>
      </c>
      <c r="P97" s="1" t="s">
        <v>45</v>
      </c>
      <c r="Q97" s="2">
        <v>42458.52</v>
      </c>
      <c r="R97" s="3">
        <v>92.3</v>
      </c>
      <c r="S97" s="1" t="s">
        <v>320</v>
      </c>
      <c r="T97" s="1"/>
      <c r="U97" s="1"/>
      <c r="V97" s="1" t="b">
        <v>0</v>
      </c>
      <c r="W97" s="1" t="b">
        <v>0</v>
      </c>
      <c r="X97" s="1" t="b">
        <v>0</v>
      </c>
      <c r="Y97" s="1" t="b">
        <v>1</v>
      </c>
      <c r="Z97" s="1" t="b">
        <v>0</v>
      </c>
      <c r="AA97" s="1"/>
      <c r="AB97" s="2">
        <v>30253.86</v>
      </c>
      <c r="AC97" s="2">
        <v>5067.88</v>
      </c>
      <c r="AD97" s="2">
        <v>0</v>
      </c>
      <c r="AE97" s="2">
        <v>7148.46</v>
      </c>
      <c r="AF97" s="1">
        <v>0</v>
      </c>
      <c r="AG97" s="1"/>
      <c r="AH97" s="1" t="s">
        <v>49</v>
      </c>
      <c r="AI97" s="1">
        <v>1</v>
      </c>
      <c r="AJ97" s="1"/>
      <c r="AK97" s="2">
        <v>0</v>
      </c>
      <c r="AL97" s="2">
        <v>0</v>
      </c>
    </row>
    <row r="98" spans="1:38" x14ac:dyDescent="0.2">
      <c r="A98" t="str">
        <f>+VLOOKUP(Tabla1[[#This Row],[Código de provincia]],[1]Zona!$A:$N,14,0)</f>
        <v>Zona 5</v>
      </c>
      <c r="B98" t="str">
        <f>+VLOOKUP(Tabla1[[#This Row],[Código de provincia]],[1]Zona!$A:$N,8,0)</f>
        <v>Castilla La Mancha</v>
      </c>
      <c r="C98" t="str">
        <f>+VLOOKUP(TEXT(Tabla1[[#This Row],[Socio comercial]],"00000000"),[1]Clientes!$A:$E,3,0)</f>
        <v>ES/45</v>
      </c>
      <c r="D98" t="str">
        <f>+VLOOKUP(TEXT(Tabla1[[#This Row],[Socio comercial]],"00000000"),[1]Clientes!$A:$E,4,0)</f>
        <v>Toledo (34)</v>
      </c>
      <c r="E98" s="1">
        <v>24340420</v>
      </c>
      <c r="F98" s="1" t="s">
        <v>69</v>
      </c>
      <c r="G98" s="1">
        <v>209475479</v>
      </c>
      <c r="H98" s="1" t="s">
        <v>321</v>
      </c>
      <c r="I98" s="2">
        <v>18.07</v>
      </c>
      <c r="J98" s="1" t="s">
        <v>43</v>
      </c>
      <c r="K98" s="2">
        <v>46000</v>
      </c>
      <c r="L98" s="1" t="s">
        <v>43</v>
      </c>
      <c r="M98" s="1" t="s">
        <v>44</v>
      </c>
      <c r="N98" s="2">
        <v>42470.2</v>
      </c>
      <c r="O98" s="2">
        <v>-11.68</v>
      </c>
      <c r="P98" s="1" t="s">
        <v>45</v>
      </c>
      <c r="Q98" s="2">
        <v>42458.52</v>
      </c>
      <c r="R98" s="3">
        <v>92.3</v>
      </c>
      <c r="S98" s="1" t="s">
        <v>322</v>
      </c>
      <c r="T98" s="1"/>
      <c r="U98" s="1"/>
      <c r="V98" s="1" t="b">
        <v>0</v>
      </c>
      <c r="W98" s="1" t="b">
        <v>0</v>
      </c>
      <c r="X98" s="1" t="b">
        <v>0</v>
      </c>
      <c r="Y98" s="1" t="b">
        <v>1</v>
      </c>
      <c r="Z98" s="1" t="b">
        <v>0</v>
      </c>
      <c r="AA98" s="1"/>
      <c r="AB98" s="2">
        <v>30253.86</v>
      </c>
      <c r="AC98" s="2">
        <v>5067.88</v>
      </c>
      <c r="AD98" s="2">
        <v>0</v>
      </c>
      <c r="AE98" s="2">
        <v>7148.46</v>
      </c>
      <c r="AF98" s="1">
        <v>0</v>
      </c>
      <c r="AG98" s="1"/>
      <c r="AH98" s="1" t="s">
        <v>49</v>
      </c>
      <c r="AI98" s="1">
        <v>1</v>
      </c>
      <c r="AJ98" s="1"/>
      <c r="AK98" s="2">
        <v>0</v>
      </c>
      <c r="AL98" s="2">
        <v>0</v>
      </c>
    </row>
    <row r="99" spans="1:38" x14ac:dyDescent="0.2">
      <c r="A99" t="str">
        <f>+VLOOKUP(Tabla1[[#This Row],[Código de provincia]],[1]Zona!$A:$N,14,0)</f>
        <v>Zona 5</v>
      </c>
      <c r="B99" t="str">
        <f>+VLOOKUP(Tabla1[[#This Row],[Código de provincia]],[1]Zona!$A:$N,8,0)</f>
        <v>Castilla La Mancha</v>
      </c>
      <c r="C99" t="str">
        <f>+VLOOKUP(TEXT(Tabla1[[#This Row],[Socio comercial]],"00000000"),[1]Clientes!$A:$E,3,0)</f>
        <v>ES/45</v>
      </c>
      <c r="D99" t="str">
        <f>+VLOOKUP(TEXT(Tabla1[[#This Row],[Socio comercial]],"00000000"),[1]Clientes!$A:$E,4,0)</f>
        <v>Toledo (34)</v>
      </c>
      <c r="E99" s="1">
        <v>24340420</v>
      </c>
      <c r="F99" s="1" t="s">
        <v>69</v>
      </c>
      <c r="G99" s="1">
        <v>209708700</v>
      </c>
      <c r="H99" s="10">
        <v>45661</v>
      </c>
      <c r="I99" s="2">
        <v>3830.94</v>
      </c>
      <c r="J99" s="1" t="s">
        <v>43</v>
      </c>
      <c r="K99" s="2">
        <v>46000</v>
      </c>
      <c r="L99" s="1" t="s">
        <v>43</v>
      </c>
      <c r="M99" s="1" t="s">
        <v>44</v>
      </c>
      <c r="N99" s="2">
        <v>42470.2</v>
      </c>
      <c r="O99" s="2">
        <v>-11.68</v>
      </c>
      <c r="P99" s="1" t="s">
        <v>45</v>
      </c>
      <c r="Q99" s="2">
        <v>42458.52</v>
      </c>
      <c r="R99" s="3">
        <v>92.3</v>
      </c>
      <c r="S99" s="1" t="s">
        <v>323</v>
      </c>
      <c r="T99" s="1"/>
      <c r="U99" s="1"/>
      <c r="V99" s="1" t="b">
        <v>0</v>
      </c>
      <c r="W99" s="1" t="b">
        <v>0</v>
      </c>
      <c r="X99" s="1" t="b">
        <v>0</v>
      </c>
      <c r="Y99" s="1" t="b">
        <v>1</v>
      </c>
      <c r="Z99" s="1" t="b">
        <v>0</v>
      </c>
      <c r="AA99" s="1"/>
      <c r="AB99" s="2">
        <v>30253.86</v>
      </c>
      <c r="AC99" s="2">
        <v>5067.88</v>
      </c>
      <c r="AD99" s="2">
        <v>0</v>
      </c>
      <c r="AE99" s="2">
        <v>7148.46</v>
      </c>
      <c r="AF99" s="1">
        <v>0</v>
      </c>
      <c r="AG99" s="1"/>
      <c r="AH99" s="1" t="s">
        <v>49</v>
      </c>
      <c r="AI99" s="1">
        <v>1</v>
      </c>
      <c r="AJ99" s="1"/>
      <c r="AK99" s="2">
        <v>0</v>
      </c>
      <c r="AL99" s="2">
        <v>0</v>
      </c>
    </row>
    <row r="100" spans="1:38" x14ac:dyDescent="0.2">
      <c r="A100" t="str">
        <f>+VLOOKUP(Tabla1[[#This Row],[Código de provincia]],[1]Zona!$A:$N,14,0)</f>
        <v>Zona 5</v>
      </c>
      <c r="B100" t="str">
        <f>+VLOOKUP(Tabla1[[#This Row],[Código de provincia]],[1]Zona!$A:$N,8,0)</f>
        <v>Castilla La Mancha</v>
      </c>
      <c r="C100" t="str">
        <f>+VLOOKUP(TEXT(Tabla1[[#This Row],[Socio comercial]],"00000000"),[1]Clientes!$A:$E,3,0)</f>
        <v>ES/45</v>
      </c>
      <c r="D100" t="str">
        <f>+VLOOKUP(TEXT(Tabla1[[#This Row],[Socio comercial]],"00000000"),[1]Clientes!$A:$E,4,0)</f>
        <v>Toledo (34)</v>
      </c>
      <c r="E100" s="1">
        <v>24340420</v>
      </c>
      <c r="F100" s="1" t="s">
        <v>69</v>
      </c>
      <c r="G100" s="1">
        <v>209630490</v>
      </c>
      <c r="H100" s="1" t="s">
        <v>324</v>
      </c>
      <c r="I100" s="2">
        <v>5132.2299999999996</v>
      </c>
      <c r="J100" s="1" t="s">
        <v>43</v>
      </c>
      <c r="K100" s="2">
        <v>46000</v>
      </c>
      <c r="L100" s="1" t="s">
        <v>43</v>
      </c>
      <c r="M100" s="1" t="s">
        <v>44</v>
      </c>
      <c r="N100" s="2">
        <v>42470.2</v>
      </c>
      <c r="O100" s="2">
        <v>-11.68</v>
      </c>
      <c r="P100" s="1" t="s">
        <v>45</v>
      </c>
      <c r="Q100" s="2">
        <v>42458.52</v>
      </c>
      <c r="R100" s="3">
        <v>92.3</v>
      </c>
      <c r="S100" s="1" t="s">
        <v>325</v>
      </c>
      <c r="T100" s="1"/>
      <c r="U100" s="1"/>
      <c r="V100" s="1" t="b">
        <v>1</v>
      </c>
      <c r="W100" s="1" t="b">
        <v>0</v>
      </c>
      <c r="X100" s="1" t="b">
        <v>0</v>
      </c>
      <c r="Y100" s="1" t="b">
        <v>1</v>
      </c>
      <c r="Z100" s="1" t="b">
        <v>0</v>
      </c>
      <c r="AA100" s="1"/>
      <c r="AB100" s="2">
        <v>30253.86</v>
      </c>
      <c r="AC100" s="2">
        <v>5067.88</v>
      </c>
      <c r="AD100" s="2">
        <v>0</v>
      </c>
      <c r="AE100" s="2">
        <v>7148.46</v>
      </c>
      <c r="AF100" s="1">
        <v>0</v>
      </c>
      <c r="AG100" s="1"/>
      <c r="AH100" s="1" t="s">
        <v>49</v>
      </c>
      <c r="AI100" s="1">
        <v>1</v>
      </c>
      <c r="AJ100" s="1"/>
      <c r="AK100" s="2">
        <v>0</v>
      </c>
      <c r="AL100" s="2">
        <v>0</v>
      </c>
    </row>
    <row r="101" spans="1:38" x14ac:dyDescent="0.2">
      <c r="A101" t="str">
        <f>+VLOOKUP(Tabla1[[#This Row],[Código de provincia]],[1]Zona!$A:$N,14,0)</f>
        <v>Zona 5</v>
      </c>
      <c r="B101" t="str">
        <f>+VLOOKUP(Tabla1[[#This Row],[Código de provincia]],[1]Zona!$A:$N,8,0)</f>
        <v>Castilla La Mancha</v>
      </c>
      <c r="C101" t="str">
        <f>+VLOOKUP(TEXT(Tabla1[[#This Row],[Socio comercial]],"00000000"),[1]Clientes!$A:$E,3,0)</f>
        <v>ES/45</v>
      </c>
      <c r="D101" t="str">
        <f>+VLOOKUP(TEXT(Tabla1[[#This Row],[Socio comercial]],"00000000"),[1]Clientes!$A:$E,4,0)</f>
        <v>Toledo (34)</v>
      </c>
      <c r="E101" s="1">
        <v>24340420</v>
      </c>
      <c r="F101" s="1" t="s">
        <v>69</v>
      </c>
      <c r="G101" s="1">
        <v>209660612</v>
      </c>
      <c r="H101" s="1" t="s">
        <v>326</v>
      </c>
      <c r="I101" s="2">
        <v>761.66</v>
      </c>
      <c r="J101" s="1" t="s">
        <v>43</v>
      </c>
      <c r="K101" s="2">
        <v>46000</v>
      </c>
      <c r="L101" s="1" t="s">
        <v>43</v>
      </c>
      <c r="M101" s="1" t="s">
        <v>44</v>
      </c>
      <c r="N101" s="2">
        <v>42470.2</v>
      </c>
      <c r="O101" s="2">
        <v>-11.68</v>
      </c>
      <c r="P101" s="1" t="s">
        <v>45</v>
      </c>
      <c r="Q101" s="2">
        <v>42458.52</v>
      </c>
      <c r="R101" s="3">
        <v>92.3</v>
      </c>
      <c r="S101" s="1" t="s">
        <v>327</v>
      </c>
      <c r="T101" s="1"/>
      <c r="U101" s="1"/>
      <c r="V101" s="1" t="b">
        <v>0</v>
      </c>
      <c r="W101" s="1" t="b">
        <v>0</v>
      </c>
      <c r="X101" s="1" t="b">
        <v>0</v>
      </c>
      <c r="Y101" s="1" t="b">
        <v>1</v>
      </c>
      <c r="Z101" s="1" t="b">
        <v>0</v>
      </c>
      <c r="AA101" s="1"/>
      <c r="AB101" s="2">
        <v>30253.86</v>
      </c>
      <c r="AC101" s="2">
        <v>5067.88</v>
      </c>
      <c r="AD101" s="2">
        <v>0</v>
      </c>
      <c r="AE101" s="2">
        <v>7148.46</v>
      </c>
      <c r="AF101" s="1">
        <v>0</v>
      </c>
      <c r="AG101" s="1"/>
      <c r="AH101" s="1" t="s">
        <v>49</v>
      </c>
      <c r="AI101" s="1">
        <v>1</v>
      </c>
      <c r="AJ101" s="1"/>
      <c r="AK101" s="2">
        <v>0</v>
      </c>
      <c r="AL101" s="2">
        <v>0</v>
      </c>
    </row>
    <row r="102" spans="1:38" x14ac:dyDescent="0.2">
      <c r="A102" t="str">
        <f>+VLOOKUP(Tabla1[[#This Row],[Código de provincia]],[1]Zona!$A:$N,14,0)</f>
        <v>Zona 6</v>
      </c>
      <c r="B102" t="str">
        <f>+VLOOKUP(Tabla1[[#This Row],[Código de provincia]],[1]Zona!$A:$N,8,0)</f>
        <v>C. Valenciana</v>
      </c>
      <c r="C102" t="str">
        <f>+VLOOKUP(TEXT(Tabla1[[#This Row],[Socio comercial]],"00000000"),[1]Clientes!$A:$E,3,0)</f>
        <v>ES/03</v>
      </c>
      <c r="D102" t="str">
        <f>+VLOOKUP(TEXT(Tabla1[[#This Row],[Socio comercial]],"00000000"),[1]Clientes!$A:$E,4,0)</f>
        <v>Alicante (35)</v>
      </c>
      <c r="E102" s="1">
        <v>24350380</v>
      </c>
      <c r="F102" s="1" t="s">
        <v>328</v>
      </c>
      <c r="G102" s="1">
        <v>209443723</v>
      </c>
      <c r="H102" s="1">
        <v>1202</v>
      </c>
      <c r="I102" s="2">
        <v>993.42</v>
      </c>
      <c r="J102" s="1" t="s">
        <v>43</v>
      </c>
      <c r="K102" s="2">
        <v>53000</v>
      </c>
      <c r="L102" s="1" t="s">
        <v>43</v>
      </c>
      <c r="M102" s="1" t="s">
        <v>44</v>
      </c>
      <c r="N102" s="2">
        <v>33946.94</v>
      </c>
      <c r="O102" s="2">
        <v>889.98</v>
      </c>
      <c r="P102" s="1" t="s">
        <v>45</v>
      </c>
      <c r="Q102" s="2">
        <v>35402.29</v>
      </c>
      <c r="R102" s="3">
        <v>66.8</v>
      </c>
      <c r="S102" s="1" t="s">
        <v>329</v>
      </c>
      <c r="T102" s="1"/>
      <c r="U102" s="1" t="s">
        <v>155</v>
      </c>
      <c r="V102" s="1" t="b">
        <v>1</v>
      </c>
      <c r="W102" s="1" t="b">
        <v>0</v>
      </c>
      <c r="X102" s="1" t="b">
        <v>0</v>
      </c>
      <c r="Y102" s="1" t="b">
        <v>0</v>
      </c>
      <c r="Z102" s="1" t="b">
        <v>0</v>
      </c>
      <c r="AA102" s="1" t="s">
        <v>156</v>
      </c>
      <c r="AB102" s="2">
        <v>10237.01</v>
      </c>
      <c r="AC102" s="2">
        <v>10329.86</v>
      </c>
      <c r="AD102" s="2">
        <v>3268.66</v>
      </c>
      <c r="AE102" s="2">
        <v>10111.41</v>
      </c>
      <c r="AF102" s="1">
        <v>2</v>
      </c>
      <c r="AG102" s="1"/>
      <c r="AH102" s="1" t="s">
        <v>49</v>
      </c>
      <c r="AI102" s="1">
        <v>1</v>
      </c>
      <c r="AJ102" s="1"/>
      <c r="AK102" s="2">
        <v>916.71</v>
      </c>
      <c r="AL102" s="2">
        <v>0</v>
      </c>
    </row>
    <row r="103" spans="1:38" x14ac:dyDescent="0.2">
      <c r="A103" t="str">
        <f>+VLOOKUP(Tabla1[[#This Row],[Código de provincia]],[1]Zona!$A:$N,14,0)</f>
        <v>Zona 6</v>
      </c>
      <c r="B103" t="str">
        <f>+VLOOKUP(Tabla1[[#This Row],[Código de provincia]],[1]Zona!$A:$N,8,0)</f>
        <v>C. Valenciana</v>
      </c>
      <c r="C103" t="str">
        <f>+VLOOKUP(TEXT(Tabla1[[#This Row],[Socio comercial]],"00000000"),[1]Clientes!$A:$E,3,0)</f>
        <v>ES/03</v>
      </c>
      <c r="D103" t="str">
        <f>+VLOOKUP(TEXT(Tabla1[[#This Row],[Socio comercial]],"00000000"),[1]Clientes!$A:$E,4,0)</f>
        <v>Alicante (35)</v>
      </c>
      <c r="E103" s="1">
        <v>24356000</v>
      </c>
      <c r="F103" s="1" t="s">
        <v>70</v>
      </c>
      <c r="G103" s="1">
        <v>209111622</v>
      </c>
      <c r="H103" s="1">
        <v>24356000</v>
      </c>
      <c r="I103" s="2">
        <v>378.42</v>
      </c>
      <c r="J103" s="1" t="s">
        <v>43</v>
      </c>
      <c r="K103" s="2">
        <v>3000</v>
      </c>
      <c r="L103" s="1" t="s">
        <v>43</v>
      </c>
      <c r="M103" s="1" t="s">
        <v>44</v>
      </c>
      <c r="N103" s="2">
        <v>646</v>
      </c>
      <c r="O103" s="2">
        <v>329.45</v>
      </c>
      <c r="P103" s="1" t="s">
        <v>45</v>
      </c>
      <c r="Q103" s="2">
        <v>891.65</v>
      </c>
      <c r="R103" s="3">
        <v>29.7</v>
      </c>
      <c r="S103" s="1" t="s">
        <v>330</v>
      </c>
      <c r="T103" s="1"/>
      <c r="U103" s="1" t="s">
        <v>155</v>
      </c>
      <c r="V103" s="1" t="b">
        <v>1</v>
      </c>
      <c r="W103" s="1" t="b">
        <v>0</v>
      </c>
      <c r="X103" s="1" t="b">
        <v>0</v>
      </c>
      <c r="Y103" s="1" t="b">
        <v>0</v>
      </c>
      <c r="Z103" s="1" t="b">
        <v>0</v>
      </c>
      <c r="AA103" s="1" t="s">
        <v>156</v>
      </c>
      <c r="AB103" s="2">
        <v>379.66</v>
      </c>
      <c r="AC103" s="2">
        <v>266.33999999999997</v>
      </c>
      <c r="AD103" s="2">
        <v>0</v>
      </c>
      <c r="AE103" s="2">
        <v>0</v>
      </c>
      <c r="AF103" s="1">
        <v>1</v>
      </c>
      <c r="AG103" s="1"/>
      <c r="AH103" s="1" t="s">
        <v>49</v>
      </c>
      <c r="AI103" s="1">
        <v>1</v>
      </c>
      <c r="AJ103" s="1"/>
      <c r="AK103" s="2">
        <v>0</v>
      </c>
      <c r="AL103" s="2">
        <v>0</v>
      </c>
    </row>
    <row r="104" spans="1:38" x14ac:dyDescent="0.2">
      <c r="A104" t="str">
        <f>+VLOOKUP(Tabla1[[#This Row],[Código de provincia]],[1]Zona!$A:$N,14,0)</f>
        <v>Zona 6</v>
      </c>
      <c r="B104" t="str">
        <f>+VLOOKUP(Tabla1[[#This Row],[Código de provincia]],[1]Zona!$A:$N,8,0)</f>
        <v>C. Valenciana</v>
      </c>
      <c r="C104" t="str">
        <f>+VLOOKUP(TEXT(Tabla1[[#This Row],[Socio comercial]],"00000000"),[1]Clientes!$A:$E,3,0)</f>
        <v>ES/46</v>
      </c>
      <c r="D104" t="str">
        <f>+VLOOKUP(TEXT(Tabla1[[#This Row],[Socio comercial]],"00000000"),[1]Clientes!$A:$E,4,0)</f>
        <v>Valencia (37)</v>
      </c>
      <c r="E104" s="1">
        <v>24370920</v>
      </c>
      <c r="F104" s="1" t="s">
        <v>71</v>
      </c>
      <c r="G104" s="1">
        <v>209625845</v>
      </c>
      <c r="H104" s="1">
        <v>170325</v>
      </c>
      <c r="I104" s="2">
        <v>46.64</v>
      </c>
      <c r="J104" s="1" t="s">
        <v>43</v>
      </c>
      <c r="K104" s="2">
        <v>1</v>
      </c>
      <c r="L104" s="1" t="s">
        <v>43</v>
      </c>
      <c r="M104" s="1" t="s">
        <v>44</v>
      </c>
      <c r="N104" s="2">
        <v>821.24</v>
      </c>
      <c r="O104" s="2">
        <v>0</v>
      </c>
      <c r="P104" s="1" t="s">
        <v>45</v>
      </c>
      <c r="Q104" s="2">
        <v>821.24</v>
      </c>
      <c r="R104" s="3">
        <v>82124</v>
      </c>
      <c r="S104" s="1" t="s">
        <v>331</v>
      </c>
      <c r="T104" s="1"/>
      <c r="U104" s="1"/>
      <c r="V104" s="1" t="b">
        <v>1</v>
      </c>
      <c r="W104" s="1" t="b">
        <v>0</v>
      </c>
      <c r="X104" s="1" t="b">
        <v>0</v>
      </c>
      <c r="Y104" s="1" t="b">
        <v>0</v>
      </c>
      <c r="Z104" s="1" t="b">
        <v>0</v>
      </c>
      <c r="AA104" s="1"/>
      <c r="AB104" s="2">
        <v>821.24</v>
      </c>
      <c r="AC104" s="2">
        <v>0</v>
      </c>
      <c r="AD104" s="2">
        <v>0</v>
      </c>
      <c r="AE104" s="2">
        <v>0</v>
      </c>
      <c r="AF104" s="1">
        <v>2</v>
      </c>
      <c r="AG104" s="1"/>
      <c r="AH104" s="1" t="s">
        <v>49</v>
      </c>
      <c r="AI104" s="1">
        <v>1</v>
      </c>
      <c r="AJ104" s="1"/>
      <c r="AK104" s="2">
        <v>0</v>
      </c>
      <c r="AL104" s="2">
        <v>0</v>
      </c>
    </row>
    <row r="105" spans="1:38" x14ac:dyDescent="0.2">
      <c r="A105" t="str">
        <f>+VLOOKUP(Tabla1[[#This Row],[Código de provincia]],[1]Zona!$A:$N,14,0)</f>
        <v>Zona 6</v>
      </c>
      <c r="B105" t="str">
        <f>+VLOOKUP(Tabla1[[#This Row],[Código de provincia]],[1]Zona!$A:$N,8,0)</f>
        <v>C. Valenciana</v>
      </c>
      <c r="C105" t="str">
        <f>+VLOOKUP(TEXT(Tabla1[[#This Row],[Socio comercial]],"00000000"),[1]Clientes!$A:$E,3,0)</f>
        <v>ES/46</v>
      </c>
      <c r="D105" t="str">
        <f>+VLOOKUP(TEXT(Tabla1[[#This Row],[Socio comercial]],"00000000"),[1]Clientes!$A:$E,4,0)</f>
        <v>Valencia (37)</v>
      </c>
      <c r="E105" s="1">
        <v>24370920</v>
      </c>
      <c r="F105" s="1" t="s">
        <v>71</v>
      </c>
      <c r="G105" s="1">
        <v>207744729</v>
      </c>
      <c r="H105" s="1">
        <v>60424</v>
      </c>
      <c r="I105" s="2">
        <v>39.75</v>
      </c>
      <c r="J105" s="1" t="s">
        <v>43</v>
      </c>
      <c r="K105" s="2">
        <v>1</v>
      </c>
      <c r="L105" s="1" t="s">
        <v>43</v>
      </c>
      <c r="M105" s="1" t="s">
        <v>44</v>
      </c>
      <c r="N105" s="2">
        <v>821.24</v>
      </c>
      <c r="O105" s="2">
        <v>0</v>
      </c>
      <c r="P105" s="1" t="s">
        <v>45</v>
      </c>
      <c r="Q105" s="2">
        <v>821.24</v>
      </c>
      <c r="R105" s="3">
        <v>82124</v>
      </c>
      <c r="S105" s="1" t="s">
        <v>332</v>
      </c>
      <c r="T105" s="1"/>
      <c r="U105" s="1"/>
      <c r="V105" s="1" t="b">
        <v>1</v>
      </c>
      <c r="W105" s="1" t="b">
        <v>0</v>
      </c>
      <c r="X105" s="1" t="b">
        <v>0</v>
      </c>
      <c r="Y105" s="1" t="b">
        <v>0</v>
      </c>
      <c r="Z105" s="1" t="b">
        <v>0</v>
      </c>
      <c r="AA105" s="1"/>
      <c r="AB105" s="2">
        <v>821.24</v>
      </c>
      <c r="AC105" s="2">
        <v>0</v>
      </c>
      <c r="AD105" s="2">
        <v>0</v>
      </c>
      <c r="AE105" s="2">
        <v>0</v>
      </c>
      <c r="AF105" s="1">
        <v>2</v>
      </c>
      <c r="AG105" s="1"/>
      <c r="AH105" s="1" t="s">
        <v>49</v>
      </c>
      <c r="AI105" s="1">
        <v>1</v>
      </c>
      <c r="AJ105" s="1"/>
      <c r="AK105" s="2">
        <v>0</v>
      </c>
      <c r="AL105" s="2">
        <v>0</v>
      </c>
    </row>
    <row r="106" spans="1:38" x14ac:dyDescent="0.2">
      <c r="A106" t="str">
        <f>+VLOOKUP(Tabla1[[#This Row],[Código de provincia]],[1]Zona!$A:$N,14,0)</f>
        <v>Zona 6</v>
      </c>
      <c r="B106" t="str">
        <f>+VLOOKUP(Tabla1[[#This Row],[Código de provincia]],[1]Zona!$A:$N,8,0)</f>
        <v>C. Valenciana</v>
      </c>
      <c r="C106" t="str">
        <f>+VLOOKUP(TEXT(Tabla1[[#This Row],[Socio comercial]],"00000000"),[1]Clientes!$A:$E,3,0)</f>
        <v>ES/46</v>
      </c>
      <c r="D106" t="str">
        <f>+VLOOKUP(TEXT(Tabla1[[#This Row],[Socio comercial]],"00000000"),[1]Clientes!$A:$E,4,0)</f>
        <v>Valencia (37)</v>
      </c>
      <c r="E106" s="1">
        <v>24370920</v>
      </c>
      <c r="F106" s="1" t="s">
        <v>71</v>
      </c>
      <c r="G106" s="1">
        <v>208322711</v>
      </c>
      <c r="H106" s="1">
        <v>120724</v>
      </c>
      <c r="I106" s="2">
        <v>0</v>
      </c>
      <c r="J106" s="1" t="s">
        <v>43</v>
      </c>
      <c r="K106" s="2">
        <v>1</v>
      </c>
      <c r="L106" s="1" t="s">
        <v>43</v>
      </c>
      <c r="M106" s="1" t="s">
        <v>44</v>
      </c>
      <c r="N106" s="2">
        <v>821.24</v>
      </c>
      <c r="O106" s="2">
        <v>0</v>
      </c>
      <c r="P106" s="1" t="s">
        <v>45</v>
      </c>
      <c r="Q106" s="2">
        <v>821.24</v>
      </c>
      <c r="R106" s="3">
        <v>82124</v>
      </c>
      <c r="S106" s="1" t="s">
        <v>333</v>
      </c>
      <c r="T106" s="1"/>
      <c r="U106" s="1"/>
      <c r="V106" s="1" t="b">
        <v>1</v>
      </c>
      <c r="W106" s="1" t="b">
        <v>0</v>
      </c>
      <c r="X106" s="1" t="b">
        <v>0</v>
      </c>
      <c r="Y106" s="1" t="b">
        <v>0</v>
      </c>
      <c r="Z106" s="1" t="b">
        <v>0</v>
      </c>
      <c r="AA106" s="1"/>
      <c r="AB106" s="2">
        <v>821.24</v>
      </c>
      <c r="AC106" s="2">
        <v>0</v>
      </c>
      <c r="AD106" s="2">
        <v>0</v>
      </c>
      <c r="AE106" s="2">
        <v>0</v>
      </c>
      <c r="AF106" s="1">
        <v>2</v>
      </c>
      <c r="AG106" s="1"/>
      <c r="AH106" s="1" t="s">
        <v>49</v>
      </c>
      <c r="AI106" s="1">
        <v>1</v>
      </c>
      <c r="AJ106" s="1"/>
      <c r="AK106" s="2">
        <v>0</v>
      </c>
      <c r="AL106" s="2">
        <v>0</v>
      </c>
    </row>
    <row r="107" spans="1:38" x14ac:dyDescent="0.2">
      <c r="A107" t="str">
        <f>+VLOOKUP(Tabla1[[#This Row],[Código de provincia]],[1]Zona!$A:$N,14,0)</f>
        <v>Zona 6</v>
      </c>
      <c r="B107" t="str">
        <f>+VLOOKUP(Tabla1[[#This Row],[Código de provincia]],[1]Zona!$A:$N,8,0)</f>
        <v>C. Valenciana</v>
      </c>
      <c r="C107" t="str">
        <f>+VLOOKUP(TEXT(Tabla1[[#This Row],[Socio comercial]],"00000000"),[1]Clientes!$A:$E,3,0)</f>
        <v>ES/46</v>
      </c>
      <c r="D107" t="str">
        <f>+VLOOKUP(TEXT(Tabla1[[#This Row],[Socio comercial]],"00000000"),[1]Clientes!$A:$E,4,0)</f>
        <v>Valencia (37)</v>
      </c>
      <c r="E107" s="1">
        <v>24370920</v>
      </c>
      <c r="F107" s="1" t="s">
        <v>71</v>
      </c>
      <c r="G107" s="1">
        <v>209090018</v>
      </c>
      <c r="H107" s="1">
        <v>271124</v>
      </c>
      <c r="I107" s="2">
        <v>668</v>
      </c>
      <c r="J107" s="1" t="s">
        <v>43</v>
      </c>
      <c r="K107" s="2">
        <v>1</v>
      </c>
      <c r="L107" s="1" t="s">
        <v>43</v>
      </c>
      <c r="M107" s="1" t="s">
        <v>44</v>
      </c>
      <c r="N107" s="2">
        <v>821.24</v>
      </c>
      <c r="O107" s="2">
        <v>0</v>
      </c>
      <c r="P107" s="1" t="s">
        <v>45</v>
      </c>
      <c r="Q107" s="2">
        <v>821.24</v>
      </c>
      <c r="R107" s="3">
        <v>82124</v>
      </c>
      <c r="S107" s="1" t="s">
        <v>334</v>
      </c>
      <c r="T107" s="1"/>
      <c r="U107" s="1" t="s">
        <v>155</v>
      </c>
      <c r="V107" s="1" t="b">
        <v>1</v>
      </c>
      <c r="W107" s="1" t="b">
        <v>0</v>
      </c>
      <c r="X107" s="1" t="b">
        <v>0</v>
      </c>
      <c r="Y107" s="1" t="b">
        <v>0</v>
      </c>
      <c r="Z107" s="1" t="b">
        <v>0</v>
      </c>
      <c r="AA107" s="1" t="s">
        <v>156</v>
      </c>
      <c r="AB107" s="2">
        <v>821.24</v>
      </c>
      <c r="AC107" s="2">
        <v>0</v>
      </c>
      <c r="AD107" s="2">
        <v>0</v>
      </c>
      <c r="AE107" s="2">
        <v>0</v>
      </c>
      <c r="AF107" s="1">
        <v>2</v>
      </c>
      <c r="AG107" s="1"/>
      <c r="AH107" s="1" t="s">
        <v>49</v>
      </c>
      <c r="AI107" s="1">
        <v>1</v>
      </c>
      <c r="AJ107" s="1"/>
      <c r="AK107" s="2">
        <v>0</v>
      </c>
      <c r="AL107" s="2">
        <v>0</v>
      </c>
    </row>
    <row r="108" spans="1:38" x14ac:dyDescent="0.2">
      <c r="A108" t="str">
        <f>+VLOOKUP(Tabla1[[#This Row],[Código de provincia]],[1]Zona!$A:$N,14,0)</f>
        <v>Zona 6</v>
      </c>
      <c r="B108" t="str">
        <f>+VLOOKUP(Tabla1[[#This Row],[Código de provincia]],[1]Zona!$A:$N,8,0)</f>
        <v>C. Valenciana</v>
      </c>
      <c r="C108" t="str">
        <f>+VLOOKUP(TEXT(Tabla1[[#This Row],[Socio comercial]],"00000000"),[1]Clientes!$A:$E,3,0)</f>
        <v>ES/46</v>
      </c>
      <c r="D108" t="str">
        <f>+VLOOKUP(TEXT(Tabla1[[#This Row],[Socio comercial]],"00000000"),[1]Clientes!$A:$E,4,0)</f>
        <v>Valencia (37)</v>
      </c>
      <c r="E108" s="1">
        <v>24370920</v>
      </c>
      <c r="F108" s="1" t="s">
        <v>71</v>
      </c>
      <c r="G108" s="1">
        <v>209132353</v>
      </c>
      <c r="H108" s="1" t="s">
        <v>335</v>
      </c>
      <c r="I108" s="2">
        <v>4681.28</v>
      </c>
      <c r="J108" s="1" t="s">
        <v>43</v>
      </c>
      <c r="K108" s="2">
        <v>1</v>
      </c>
      <c r="L108" s="1" t="s">
        <v>43</v>
      </c>
      <c r="M108" s="1" t="s">
        <v>44</v>
      </c>
      <c r="N108" s="2">
        <v>821.24</v>
      </c>
      <c r="O108" s="2">
        <v>0</v>
      </c>
      <c r="P108" s="1" t="s">
        <v>45</v>
      </c>
      <c r="Q108" s="2">
        <v>821.24</v>
      </c>
      <c r="R108" s="3">
        <v>82124</v>
      </c>
      <c r="S108" s="1" t="s">
        <v>336</v>
      </c>
      <c r="T108" s="1"/>
      <c r="U108" s="1" t="s">
        <v>155</v>
      </c>
      <c r="V108" s="1" t="b">
        <v>1</v>
      </c>
      <c r="W108" s="1" t="b">
        <v>0</v>
      </c>
      <c r="X108" s="1" t="b">
        <v>0</v>
      </c>
      <c r="Y108" s="1" t="b">
        <v>1</v>
      </c>
      <c r="Z108" s="1" t="b">
        <v>0</v>
      </c>
      <c r="AA108" s="1" t="s">
        <v>156</v>
      </c>
      <c r="AB108" s="2">
        <v>821.24</v>
      </c>
      <c r="AC108" s="2">
        <v>0</v>
      </c>
      <c r="AD108" s="2">
        <v>0</v>
      </c>
      <c r="AE108" s="2">
        <v>0</v>
      </c>
      <c r="AF108" s="1">
        <v>2</v>
      </c>
      <c r="AG108" s="1"/>
      <c r="AH108" s="1" t="s">
        <v>49</v>
      </c>
      <c r="AI108" s="1">
        <v>1</v>
      </c>
      <c r="AJ108" s="1" t="s">
        <v>337</v>
      </c>
      <c r="AK108" s="2">
        <v>0</v>
      </c>
      <c r="AL108" s="2">
        <v>0</v>
      </c>
    </row>
    <row r="109" spans="1:38" x14ac:dyDescent="0.2">
      <c r="A109" t="str">
        <f>+VLOOKUP(Tabla1[[#This Row],[Código de provincia]],[1]Zona!$A:$N,14,0)</f>
        <v>Zona 6</v>
      </c>
      <c r="B109" t="str">
        <f>+VLOOKUP(Tabla1[[#This Row],[Código de provincia]],[1]Zona!$A:$N,8,0)</f>
        <v>C. Valenciana</v>
      </c>
      <c r="C109" t="str">
        <f>+VLOOKUP(TEXT(Tabla1[[#This Row],[Socio comercial]],"00000000"),[1]Clientes!$A:$E,3,0)</f>
        <v>ES/46</v>
      </c>
      <c r="D109" t="str">
        <f>+VLOOKUP(TEXT(Tabla1[[#This Row],[Socio comercial]],"00000000"),[1]Clientes!$A:$E,4,0)</f>
        <v>Valencia (37)</v>
      </c>
      <c r="E109" s="1">
        <v>24370920</v>
      </c>
      <c r="F109" s="1" t="s">
        <v>71</v>
      </c>
      <c r="G109" s="1">
        <v>209330306</v>
      </c>
      <c r="H109" s="1">
        <v>210125</v>
      </c>
      <c r="I109" s="2">
        <v>346.23</v>
      </c>
      <c r="J109" s="1" t="s">
        <v>43</v>
      </c>
      <c r="K109" s="2">
        <v>1</v>
      </c>
      <c r="L109" s="1" t="s">
        <v>43</v>
      </c>
      <c r="M109" s="1" t="s">
        <v>44</v>
      </c>
      <c r="N109" s="2">
        <v>821.24</v>
      </c>
      <c r="O109" s="2">
        <v>0</v>
      </c>
      <c r="P109" s="1" t="s">
        <v>45</v>
      </c>
      <c r="Q109" s="2">
        <v>821.24</v>
      </c>
      <c r="R109" s="3">
        <v>82124</v>
      </c>
      <c r="S109" s="1" t="s">
        <v>338</v>
      </c>
      <c r="T109" s="1"/>
      <c r="U109" s="1" t="s">
        <v>155</v>
      </c>
      <c r="V109" s="1" t="b">
        <v>1</v>
      </c>
      <c r="W109" s="1" t="b">
        <v>0</v>
      </c>
      <c r="X109" s="1" t="b">
        <v>0</v>
      </c>
      <c r="Y109" s="1" t="b">
        <v>0</v>
      </c>
      <c r="Z109" s="1" t="b">
        <v>0</v>
      </c>
      <c r="AA109" s="1" t="s">
        <v>156</v>
      </c>
      <c r="AB109" s="2">
        <v>821.24</v>
      </c>
      <c r="AC109" s="2">
        <v>0</v>
      </c>
      <c r="AD109" s="2">
        <v>0</v>
      </c>
      <c r="AE109" s="2">
        <v>0</v>
      </c>
      <c r="AF109" s="1">
        <v>2</v>
      </c>
      <c r="AG109" s="1"/>
      <c r="AH109" s="1" t="s">
        <v>49</v>
      </c>
      <c r="AI109" s="1">
        <v>1</v>
      </c>
      <c r="AJ109" s="1"/>
      <c r="AK109" s="2">
        <v>0</v>
      </c>
      <c r="AL109" s="2">
        <v>0</v>
      </c>
    </row>
    <row r="110" spans="1:38" x14ac:dyDescent="0.2">
      <c r="A110" t="str">
        <f>+VLOOKUP(Tabla1[[#This Row],[Código de provincia]],[1]Zona!$A:$N,14,0)</f>
        <v>Zona 6</v>
      </c>
      <c r="B110" t="str">
        <f>+VLOOKUP(Tabla1[[#This Row],[Código de provincia]],[1]Zona!$A:$N,8,0)</f>
        <v>C. Valenciana</v>
      </c>
      <c r="C110" t="str">
        <f>+VLOOKUP(TEXT(Tabla1[[#This Row],[Socio comercial]],"00000000"),[1]Clientes!$A:$E,3,0)</f>
        <v>ES/46</v>
      </c>
      <c r="D110" t="str">
        <f>+VLOOKUP(TEXT(Tabla1[[#This Row],[Socio comercial]],"00000000"),[1]Clientes!$A:$E,4,0)</f>
        <v>Valencia (37)</v>
      </c>
      <c r="E110" s="1">
        <v>24370940</v>
      </c>
      <c r="F110" s="1" t="s">
        <v>339</v>
      </c>
      <c r="G110" s="1">
        <v>209541663</v>
      </c>
      <c r="H110" s="1">
        <v>46</v>
      </c>
      <c r="I110" s="2">
        <v>3502.03</v>
      </c>
      <c r="J110" s="1" t="s">
        <v>43</v>
      </c>
      <c r="K110" s="2">
        <v>29000</v>
      </c>
      <c r="L110" s="1" t="s">
        <v>43</v>
      </c>
      <c r="M110" s="1" t="s">
        <v>44</v>
      </c>
      <c r="N110" s="2">
        <v>16178.4</v>
      </c>
      <c r="O110" s="2">
        <v>74.5</v>
      </c>
      <c r="P110" s="1" t="s">
        <v>45</v>
      </c>
      <c r="Q110" s="2">
        <v>16195.96</v>
      </c>
      <c r="R110" s="3">
        <v>55.8</v>
      </c>
      <c r="S110" s="1" t="s">
        <v>340</v>
      </c>
      <c r="T110" s="1"/>
      <c r="U110" s="1" t="s">
        <v>216</v>
      </c>
      <c r="V110" s="1" t="b">
        <v>1</v>
      </c>
      <c r="W110" s="1" t="b">
        <v>0</v>
      </c>
      <c r="X110" s="1" t="b">
        <v>0</v>
      </c>
      <c r="Y110" s="1" t="b">
        <v>0</v>
      </c>
      <c r="Z110" s="1" t="b">
        <v>0</v>
      </c>
      <c r="AA110" s="1" t="s">
        <v>217</v>
      </c>
      <c r="AB110" s="2">
        <v>6265.78</v>
      </c>
      <c r="AC110" s="2">
        <v>9912.6200000000008</v>
      </c>
      <c r="AD110" s="2">
        <v>0</v>
      </c>
      <c r="AE110" s="2">
        <v>0</v>
      </c>
      <c r="AF110" s="1">
        <v>1</v>
      </c>
      <c r="AG110" s="1"/>
      <c r="AH110" s="1" t="s">
        <v>49</v>
      </c>
      <c r="AI110" s="1">
        <v>1</v>
      </c>
      <c r="AJ110" s="1"/>
      <c r="AK110" s="2">
        <v>0</v>
      </c>
      <c r="AL110" s="2">
        <v>0</v>
      </c>
    </row>
    <row r="111" spans="1:38" x14ac:dyDescent="0.2">
      <c r="A111" t="str">
        <f>+VLOOKUP(Tabla1[[#This Row],[Código de provincia]],[1]Zona!$A:$N,14,0)</f>
        <v>Zona 6</v>
      </c>
      <c r="B111" t="str">
        <f>+VLOOKUP(Tabla1[[#This Row],[Código de provincia]],[1]Zona!$A:$N,8,0)</f>
        <v>C. Valenciana</v>
      </c>
      <c r="C111" t="str">
        <f>+VLOOKUP(TEXT(Tabla1[[#This Row],[Socio comercial]],"00000000"),[1]Clientes!$A:$E,3,0)</f>
        <v>ES/46</v>
      </c>
      <c r="D111" t="str">
        <f>+VLOOKUP(TEXT(Tabla1[[#This Row],[Socio comercial]],"00000000"),[1]Clientes!$A:$E,4,0)</f>
        <v>Valencia (37)</v>
      </c>
      <c r="E111" s="1">
        <v>24370950</v>
      </c>
      <c r="F111" s="1" t="s">
        <v>72</v>
      </c>
      <c r="G111" s="1">
        <v>208474326</v>
      </c>
      <c r="H111" s="1" t="s">
        <v>341</v>
      </c>
      <c r="I111" s="2">
        <v>4.24</v>
      </c>
      <c r="J111" s="1" t="s">
        <v>43</v>
      </c>
      <c r="K111" s="2">
        <v>1</v>
      </c>
      <c r="L111" s="1" t="s">
        <v>43</v>
      </c>
      <c r="M111" s="1" t="s">
        <v>44</v>
      </c>
      <c r="N111" s="2">
        <v>-18</v>
      </c>
      <c r="O111" s="2">
        <v>0</v>
      </c>
      <c r="P111" s="1" t="s">
        <v>45</v>
      </c>
      <c r="Q111" s="2">
        <v>-18</v>
      </c>
      <c r="R111" s="3">
        <v>-1800</v>
      </c>
      <c r="S111" s="1" t="s">
        <v>342</v>
      </c>
      <c r="T111" s="1"/>
      <c r="U111" s="1"/>
      <c r="V111" s="1" t="b">
        <v>1</v>
      </c>
      <c r="W111" s="1" t="b">
        <v>0</v>
      </c>
      <c r="X111" s="1" t="b">
        <v>0</v>
      </c>
      <c r="Y111" s="1" t="b">
        <v>1</v>
      </c>
      <c r="Z111" s="1" t="b">
        <v>0</v>
      </c>
      <c r="AA111" s="1"/>
      <c r="AB111" s="2">
        <v>-18</v>
      </c>
      <c r="AC111" s="2">
        <v>0</v>
      </c>
      <c r="AD111" s="2">
        <v>0</v>
      </c>
      <c r="AE111" s="2">
        <v>0</v>
      </c>
      <c r="AF111" s="1">
        <v>0</v>
      </c>
      <c r="AG111" s="1"/>
      <c r="AH111" s="1"/>
      <c r="AI111" s="1">
        <v>2</v>
      </c>
      <c r="AJ111" s="1"/>
      <c r="AK111" s="2">
        <v>0</v>
      </c>
      <c r="AL111" s="2">
        <v>0</v>
      </c>
    </row>
    <row r="112" spans="1:38" x14ac:dyDescent="0.2">
      <c r="A112" t="str">
        <f>+VLOOKUP(Tabla1[[#This Row],[Código de provincia]],[1]Zona!$A:$N,14,0)</f>
        <v>Zona 6</v>
      </c>
      <c r="B112" t="str">
        <f>+VLOOKUP(Tabla1[[#This Row],[Código de provincia]],[1]Zona!$A:$N,8,0)</f>
        <v>C. Valenciana</v>
      </c>
      <c r="C112" t="str">
        <f>+VLOOKUP(TEXT(Tabla1[[#This Row],[Socio comercial]],"00000000"),[1]Clientes!$A:$E,3,0)</f>
        <v>ES/46</v>
      </c>
      <c r="D112" t="str">
        <f>+VLOOKUP(TEXT(Tabla1[[#This Row],[Socio comercial]],"00000000"),[1]Clientes!$A:$E,4,0)</f>
        <v>Valencia (37)</v>
      </c>
      <c r="E112" s="1">
        <v>24370950</v>
      </c>
      <c r="F112" s="1" t="s">
        <v>72</v>
      </c>
      <c r="G112" s="1">
        <v>208472420</v>
      </c>
      <c r="H112" s="1" t="s">
        <v>341</v>
      </c>
      <c r="I112" s="2">
        <v>11.5</v>
      </c>
      <c r="J112" s="1" t="s">
        <v>43</v>
      </c>
      <c r="K112" s="2">
        <v>1</v>
      </c>
      <c r="L112" s="1" t="s">
        <v>43</v>
      </c>
      <c r="M112" s="1" t="s">
        <v>44</v>
      </c>
      <c r="N112" s="2">
        <v>-18</v>
      </c>
      <c r="O112" s="2">
        <v>0</v>
      </c>
      <c r="P112" s="1" t="s">
        <v>45</v>
      </c>
      <c r="Q112" s="2">
        <v>-18</v>
      </c>
      <c r="R112" s="3">
        <v>-1800</v>
      </c>
      <c r="S112" s="1" t="s">
        <v>342</v>
      </c>
      <c r="T112" s="1"/>
      <c r="U112" s="1"/>
      <c r="V112" s="1" t="b">
        <v>1</v>
      </c>
      <c r="W112" s="1" t="b">
        <v>0</v>
      </c>
      <c r="X112" s="1" t="b">
        <v>0</v>
      </c>
      <c r="Y112" s="1" t="b">
        <v>1</v>
      </c>
      <c r="Z112" s="1" t="b">
        <v>0</v>
      </c>
      <c r="AA112" s="1"/>
      <c r="AB112" s="2">
        <v>-18</v>
      </c>
      <c r="AC112" s="2">
        <v>0</v>
      </c>
      <c r="AD112" s="2">
        <v>0</v>
      </c>
      <c r="AE112" s="2">
        <v>0</v>
      </c>
      <c r="AF112" s="1">
        <v>0</v>
      </c>
      <c r="AG112" s="1"/>
      <c r="AH112" s="1"/>
      <c r="AI112" s="1">
        <v>2</v>
      </c>
      <c r="AJ112" s="1"/>
      <c r="AK112" s="2">
        <v>0</v>
      </c>
      <c r="AL112" s="2">
        <v>0</v>
      </c>
    </row>
    <row r="113" spans="1:38" x14ac:dyDescent="0.2">
      <c r="A113" t="str">
        <f>+VLOOKUP(Tabla1[[#This Row],[Código de provincia]],[1]Zona!$A:$N,14,0)</f>
        <v>Zona 6</v>
      </c>
      <c r="B113" t="str">
        <f>+VLOOKUP(Tabla1[[#This Row],[Código de provincia]],[1]Zona!$A:$N,8,0)</f>
        <v>C. Valenciana</v>
      </c>
      <c r="C113" t="str">
        <f>+VLOOKUP(TEXT(Tabla1[[#This Row],[Socio comercial]],"00000000"),[1]Clientes!$A:$E,3,0)</f>
        <v>ES/46</v>
      </c>
      <c r="D113" t="str">
        <f>+VLOOKUP(TEXT(Tabla1[[#This Row],[Socio comercial]],"00000000"),[1]Clientes!$A:$E,4,0)</f>
        <v>Valencia (37)</v>
      </c>
      <c r="E113" s="1">
        <v>24370950</v>
      </c>
      <c r="F113" s="1" t="s">
        <v>72</v>
      </c>
      <c r="G113" s="1">
        <v>209402214</v>
      </c>
      <c r="H113" s="1" t="s">
        <v>343</v>
      </c>
      <c r="I113" s="2">
        <v>130.08000000000001</v>
      </c>
      <c r="J113" s="1" t="s">
        <v>43</v>
      </c>
      <c r="K113" s="2">
        <v>1</v>
      </c>
      <c r="L113" s="1" t="s">
        <v>43</v>
      </c>
      <c r="M113" s="1" t="s">
        <v>44</v>
      </c>
      <c r="N113" s="2">
        <v>-18</v>
      </c>
      <c r="O113" s="2">
        <v>0</v>
      </c>
      <c r="P113" s="1" t="s">
        <v>45</v>
      </c>
      <c r="Q113" s="2">
        <v>-18</v>
      </c>
      <c r="R113" s="3">
        <v>-1800</v>
      </c>
      <c r="S113" s="1" t="s">
        <v>344</v>
      </c>
      <c r="T113" s="1"/>
      <c r="U113" s="1"/>
      <c r="V113" s="1" t="b">
        <v>0</v>
      </c>
      <c r="W113" s="1" t="b">
        <v>0</v>
      </c>
      <c r="X113" s="1" t="b">
        <v>0</v>
      </c>
      <c r="Y113" s="1" t="b">
        <v>1</v>
      </c>
      <c r="Z113" s="1" t="b">
        <v>0</v>
      </c>
      <c r="AA113" s="1"/>
      <c r="AB113" s="2">
        <v>-18</v>
      </c>
      <c r="AC113" s="2">
        <v>0</v>
      </c>
      <c r="AD113" s="2">
        <v>0</v>
      </c>
      <c r="AE113" s="2">
        <v>0</v>
      </c>
      <c r="AF113" s="1">
        <v>0</v>
      </c>
      <c r="AG113" s="1"/>
      <c r="AH113" s="1"/>
      <c r="AI113" s="1">
        <v>1</v>
      </c>
      <c r="AJ113" s="1"/>
      <c r="AK113" s="2">
        <v>0</v>
      </c>
      <c r="AL113" s="2">
        <v>0</v>
      </c>
    </row>
    <row r="114" spans="1:38" x14ac:dyDescent="0.2">
      <c r="A114" t="str">
        <f>+VLOOKUP(Tabla1[[#This Row],[Código de provincia]],[1]Zona!$A:$N,14,0)</f>
        <v>Zona 6</v>
      </c>
      <c r="B114" t="str">
        <f>+VLOOKUP(Tabla1[[#This Row],[Código de provincia]],[1]Zona!$A:$N,8,0)</f>
        <v>C. Valenciana</v>
      </c>
      <c r="C114" t="str">
        <f>+VLOOKUP(TEXT(Tabla1[[#This Row],[Socio comercial]],"00000000"),[1]Clientes!$A:$E,3,0)</f>
        <v>ES/46</v>
      </c>
      <c r="D114" t="str">
        <f>+VLOOKUP(TEXT(Tabla1[[#This Row],[Socio comercial]],"00000000"),[1]Clientes!$A:$E,4,0)</f>
        <v>Valencia (37)</v>
      </c>
      <c r="E114" s="1">
        <v>24370950</v>
      </c>
      <c r="F114" s="1" t="s">
        <v>72</v>
      </c>
      <c r="G114" s="1">
        <v>208718331</v>
      </c>
      <c r="H114" s="1" t="s">
        <v>345</v>
      </c>
      <c r="I114" s="2">
        <v>6.05</v>
      </c>
      <c r="J114" s="1" t="s">
        <v>43</v>
      </c>
      <c r="K114" s="2">
        <v>1</v>
      </c>
      <c r="L114" s="1" t="s">
        <v>43</v>
      </c>
      <c r="M114" s="1" t="s">
        <v>44</v>
      </c>
      <c r="N114" s="2">
        <v>-18</v>
      </c>
      <c r="O114" s="2">
        <v>0</v>
      </c>
      <c r="P114" s="1" t="s">
        <v>45</v>
      </c>
      <c r="Q114" s="2">
        <v>-18</v>
      </c>
      <c r="R114" s="3">
        <v>-1800</v>
      </c>
      <c r="S114" s="1" t="s">
        <v>346</v>
      </c>
      <c r="T114" s="1"/>
      <c r="U114" s="1"/>
      <c r="V114" s="1" t="b">
        <v>0</v>
      </c>
      <c r="W114" s="1" t="b">
        <v>0</v>
      </c>
      <c r="X114" s="1" t="b">
        <v>0</v>
      </c>
      <c r="Y114" s="1" t="b">
        <v>1</v>
      </c>
      <c r="Z114" s="1" t="b">
        <v>0</v>
      </c>
      <c r="AA114" s="1"/>
      <c r="AB114" s="2">
        <v>-18</v>
      </c>
      <c r="AC114" s="2">
        <v>0</v>
      </c>
      <c r="AD114" s="2">
        <v>0</v>
      </c>
      <c r="AE114" s="2">
        <v>0</v>
      </c>
      <c r="AF114" s="1">
        <v>0</v>
      </c>
      <c r="AG114" s="1"/>
      <c r="AH114" s="1"/>
      <c r="AI114" s="1">
        <v>1</v>
      </c>
      <c r="AJ114" s="1"/>
      <c r="AK114" s="2">
        <v>0</v>
      </c>
      <c r="AL114" s="2">
        <v>0</v>
      </c>
    </row>
    <row r="115" spans="1:38" x14ac:dyDescent="0.2">
      <c r="A115" t="str">
        <f>+VLOOKUP(Tabla1[[#This Row],[Código de provincia]],[1]Zona!$A:$N,14,0)</f>
        <v>Zona 6</v>
      </c>
      <c r="B115" t="str">
        <f>+VLOOKUP(Tabla1[[#This Row],[Código de provincia]],[1]Zona!$A:$N,8,0)</f>
        <v>C. Valenciana</v>
      </c>
      <c r="C115" t="str">
        <f>+VLOOKUP(TEXT(Tabla1[[#This Row],[Socio comercial]],"00000000"),[1]Clientes!$A:$E,3,0)</f>
        <v>ES/46</v>
      </c>
      <c r="D115" t="str">
        <f>+VLOOKUP(TEXT(Tabla1[[#This Row],[Socio comercial]],"00000000"),[1]Clientes!$A:$E,4,0)</f>
        <v>Valencia (37)</v>
      </c>
      <c r="E115" s="1">
        <v>24370950</v>
      </c>
      <c r="F115" s="1" t="s">
        <v>72</v>
      </c>
      <c r="G115" s="1">
        <v>209575957</v>
      </c>
      <c r="H115" s="1" t="s">
        <v>347</v>
      </c>
      <c r="I115" s="2">
        <v>644.80999999999995</v>
      </c>
      <c r="J115" s="1" t="s">
        <v>43</v>
      </c>
      <c r="K115" s="2">
        <v>1</v>
      </c>
      <c r="L115" s="1" t="s">
        <v>43</v>
      </c>
      <c r="M115" s="1" t="s">
        <v>44</v>
      </c>
      <c r="N115" s="2">
        <v>-18</v>
      </c>
      <c r="O115" s="2">
        <v>0</v>
      </c>
      <c r="P115" s="1" t="s">
        <v>45</v>
      </c>
      <c r="Q115" s="2">
        <v>-18</v>
      </c>
      <c r="R115" s="3">
        <v>-1800</v>
      </c>
      <c r="S115" s="1" t="s">
        <v>348</v>
      </c>
      <c r="T115" s="1"/>
      <c r="U115" s="1" t="s">
        <v>155</v>
      </c>
      <c r="V115" s="1" t="b">
        <v>1</v>
      </c>
      <c r="W115" s="1" t="b">
        <v>0</v>
      </c>
      <c r="X115" s="1" t="b">
        <v>0</v>
      </c>
      <c r="Y115" s="1" t="b">
        <v>1</v>
      </c>
      <c r="Z115" s="1" t="b">
        <v>0</v>
      </c>
      <c r="AA115" s="1" t="s">
        <v>156</v>
      </c>
      <c r="AB115" s="2">
        <v>-18</v>
      </c>
      <c r="AC115" s="2">
        <v>0</v>
      </c>
      <c r="AD115" s="2">
        <v>0</v>
      </c>
      <c r="AE115" s="2">
        <v>0</v>
      </c>
      <c r="AF115" s="1">
        <v>0</v>
      </c>
      <c r="AG115" s="1"/>
      <c r="AH115" s="1" t="s">
        <v>49</v>
      </c>
      <c r="AI115" s="1">
        <v>1</v>
      </c>
      <c r="AJ115" s="1"/>
      <c r="AK115" s="2">
        <v>0</v>
      </c>
      <c r="AL115" s="2">
        <v>0</v>
      </c>
    </row>
    <row r="116" spans="1:38" x14ac:dyDescent="0.2">
      <c r="A116" t="str">
        <f>+VLOOKUP(Tabla1[[#This Row],[Código de provincia]],[1]Zona!$A:$N,14,0)</f>
        <v>Zona 8</v>
      </c>
      <c r="B116" t="str">
        <f>+VLOOKUP(Tabla1[[#This Row],[Código de provincia]],[1]Zona!$A:$N,8,0)</f>
        <v>Murcia</v>
      </c>
      <c r="C116" t="str">
        <f>+VLOOKUP(TEXT(Tabla1[[#This Row],[Socio comercial]],"00000000"),[1]Clientes!$A:$E,3,0)</f>
        <v>ES/30</v>
      </c>
      <c r="D116" t="str">
        <f>+VLOOKUP(TEXT(Tabla1[[#This Row],[Socio comercial]],"00000000"),[1]Clientes!$A:$E,4,0)</f>
        <v>Murcia (38)</v>
      </c>
      <c r="E116" s="1">
        <v>24380290</v>
      </c>
      <c r="F116" s="1" t="s">
        <v>73</v>
      </c>
      <c r="G116" s="1">
        <v>209559895</v>
      </c>
      <c r="H116" s="1">
        <v>1088</v>
      </c>
      <c r="I116" s="2">
        <v>1848.09</v>
      </c>
      <c r="J116" s="1" t="s">
        <v>43</v>
      </c>
      <c r="K116" s="2">
        <v>50000</v>
      </c>
      <c r="L116" s="1" t="s">
        <v>43</v>
      </c>
      <c r="M116" s="1" t="s">
        <v>44</v>
      </c>
      <c r="N116" s="2">
        <v>51718.17</v>
      </c>
      <c r="O116" s="2">
        <v>201.53</v>
      </c>
      <c r="P116" s="1" t="s">
        <v>45</v>
      </c>
      <c r="Q116" s="2">
        <v>52749.08</v>
      </c>
      <c r="R116" s="3">
        <v>105.5</v>
      </c>
      <c r="S116" s="1" t="s">
        <v>349</v>
      </c>
      <c r="T116" s="1"/>
      <c r="U116" s="1"/>
      <c r="V116" s="1" t="b">
        <v>1</v>
      </c>
      <c r="W116" s="1" t="b">
        <v>0</v>
      </c>
      <c r="X116" s="1" t="b">
        <v>0</v>
      </c>
      <c r="Y116" s="1" t="b">
        <v>0</v>
      </c>
      <c r="Z116" s="1" t="b">
        <v>0</v>
      </c>
      <c r="AA116" s="1"/>
      <c r="AB116" s="2">
        <v>25271.88</v>
      </c>
      <c r="AC116" s="2">
        <v>18228.419999999998</v>
      </c>
      <c r="AD116" s="2">
        <v>1313.94</v>
      </c>
      <c r="AE116" s="2">
        <v>6903.93</v>
      </c>
      <c r="AF116" s="1">
        <v>1</v>
      </c>
      <c r="AG116" s="1"/>
      <c r="AH116" s="1" t="s">
        <v>49</v>
      </c>
      <c r="AI116" s="1">
        <v>1</v>
      </c>
      <c r="AJ116" s="1"/>
      <c r="AK116" s="2">
        <v>1030.9100000000001</v>
      </c>
      <c r="AL116" s="2">
        <v>0</v>
      </c>
    </row>
    <row r="117" spans="1:38" x14ac:dyDescent="0.2">
      <c r="A117" t="str">
        <f>+VLOOKUP(Tabla1[[#This Row],[Código de provincia]],[1]Zona!$A:$N,14,0)</f>
        <v>Zona 8</v>
      </c>
      <c r="B117" t="str">
        <f>+VLOOKUP(Tabla1[[#This Row],[Código de provincia]],[1]Zona!$A:$N,8,0)</f>
        <v>Murcia</v>
      </c>
      <c r="C117" t="str">
        <f>+VLOOKUP(TEXT(Tabla1[[#This Row],[Socio comercial]],"00000000"),[1]Clientes!$A:$E,3,0)</f>
        <v>ES/30</v>
      </c>
      <c r="D117" t="str">
        <f>+VLOOKUP(TEXT(Tabla1[[#This Row],[Socio comercial]],"00000000"),[1]Clientes!$A:$E,4,0)</f>
        <v>Murcia (38)</v>
      </c>
      <c r="E117" s="1">
        <v>24380290</v>
      </c>
      <c r="F117" s="1" t="s">
        <v>73</v>
      </c>
      <c r="G117" s="1">
        <v>209187319</v>
      </c>
      <c r="H117" s="1" t="s">
        <v>174</v>
      </c>
      <c r="I117" s="2">
        <v>927.03</v>
      </c>
      <c r="J117" s="1" t="s">
        <v>43</v>
      </c>
      <c r="K117" s="2">
        <v>50000</v>
      </c>
      <c r="L117" s="1" t="s">
        <v>43</v>
      </c>
      <c r="M117" s="1" t="s">
        <v>44</v>
      </c>
      <c r="N117" s="2">
        <v>51718.17</v>
      </c>
      <c r="O117" s="2">
        <v>201.53</v>
      </c>
      <c r="P117" s="1" t="s">
        <v>45</v>
      </c>
      <c r="Q117" s="2">
        <v>52749.08</v>
      </c>
      <c r="R117" s="3">
        <v>105.5</v>
      </c>
      <c r="S117" s="1" t="s">
        <v>350</v>
      </c>
      <c r="T117" s="1"/>
      <c r="U117" s="1"/>
      <c r="V117" s="1" t="b">
        <v>1</v>
      </c>
      <c r="W117" s="1" t="b">
        <v>0</v>
      </c>
      <c r="X117" s="1" t="b">
        <v>0</v>
      </c>
      <c r="Y117" s="1" t="b">
        <v>0</v>
      </c>
      <c r="Z117" s="1" t="b">
        <v>0</v>
      </c>
      <c r="AA117" s="1"/>
      <c r="AB117" s="2">
        <v>25271.88</v>
      </c>
      <c r="AC117" s="2">
        <v>18228.419999999998</v>
      </c>
      <c r="AD117" s="2">
        <v>1313.94</v>
      </c>
      <c r="AE117" s="2">
        <v>6903.93</v>
      </c>
      <c r="AF117" s="1">
        <v>1</v>
      </c>
      <c r="AG117" s="1"/>
      <c r="AH117" s="1"/>
      <c r="AI117" s="1">
        <v>1</v>
      </c>
      <c r="AJ117" s="1"/>
      <c r="AK117" s="2">
        <v>1030.9100000000001</v>
      </c>
      <c r="AL117" s="2">
        <v>0</v>
      </c>
    </row>
    <row r="118" spans="1:38" x14ac:dyDescent="0.2">
      <c r="A118" t="str">
        <f>+VLOOKUP(Tabla1[[#This Row],[Código de provincia]],[1]Zona!$A:$N,14,0)</f>
        <v>Zona 8</v>
      </c>
      <c r="B118" t="str">
        <f>+VLOOKUP(Tabla1[[#This Row],[Código de provincia]],[1]Zona!$A:$N,8,0)</f>
        <v>Murcia</v>
      </c>
      <c r="C118" t="str">
        <f>+VLOOKUP(TEXT(Tabla1[[#This Row],[Socio comercial]],"00000000"),[1]Clientes!$A:$E,3,0)</f>
        <v>ES/30</v>
      </c>
      <c r="D118" t="str">
        <f>+VLOOKUP(TEXT(Tabla1[[#This Row],[Socio comercial]],"00000000"),[1]Clientes!$A:$E,4,0)</f>
        <v>Murcia (38)</v>
      </c>
      <c r="E118" s="1">
        <v>24380290</v>
      </c>
      <c r="F118" s="1" t="s">
        <v>73</v>
      </c>
      <c r="G118" s="1">
        <v>209449407</v>
      </c>
      <c r="H118" s="1" t="s">
        <v>351</v>
      </c>
      <c r="I118" s="2">
        <v>172.75</v>
      </c>
      <c r="J118" s="1" t="s">
        <v>43</v>
      </c>
      <c r="K118" s="2">
        <v>50000</v>
      </c>
      <c r="L118" s="1" t="s">
        <v>43</v>
      </c>
      <c r="M118" s="1" t="s">
        <v>44</v>
      </c>
      <c r="N118" s="2">
        <v>51718.17</v>
      </c>
      <c r="O118" s="2">
        <v>201.53</v>
      </c>
      <c r="P118" s="1" t="s">
        <v>45</v>
      </c>
      <c r="Q118" s="2">
        <v>52749.08</v>
      </c>
      <c r="R118" s="3">
        <v>105.5</v>
      </c>
      <c r="S118" s="1" t="s">
        <v>352</v>
      </c>
      <c r="T118" s="1"/>
      <c r="U118" s="1"/>
      <c r="V118" s="1" t="b">
        <v>1</v>
      </c>
      <c r="W118" s="1" t="b">
        <v>0</v>
      </c>
      <c r="X118" s="1" t="b">
        <v>0</v>
      </c>
      <c r="Y118" s="1" t="b">
        <v>0</v>
      </c>
      <c r="Z118" s="1" t="b">
        <v>0</v>
      </c>
      <c r="AA118" s="1"/>
      <c r="AB118" s="2">
        <v>25271.88</v>
      </c>
      <c r="AC118" s="2">
        <v>18228.419999999998</v>
      </c>
      <c r="AD118" s="2">
        <v>1313.94</v>
      </c>
      <c r="AE118" s="2">
        <v>6903.93</v>
      </c>
      <c r="AF118" s="1">
        <v>1</v>
      </c>
      <c r="AG118" s="1"/>
      <c r="AH118" s="1"/>
      <c r="AI118" s="1">
        <v>1</v>
      </c>
      <c r="AJ118" s="1"/>
      <c r="AK118" s="2">
        <v>1030.9100000000001</v>
      </c>
      <c r="AL118" s="2">
        <v>0</v>
      </c>
    </row>
    <row r="119" spans="1:38" x14ac:dyDescent="0.2">
      <c r="A119" t="str">
        <f>+VLOOKUP(Tabla1[[#This Row],[Código de provincia]],[1]Zona!$A:$N,14,0)</f>
        <v>Zona 8</v>
      </c>
      <c r="B119" t="str">
        <f>+VLOOKUP(Tabla1[[#This Row],[Código de provincia]],[1]Zona!$A:$N,8,0)</f>
        <v>Murcia</v>
      </c>
      <c r="C119" t="str">
        <f>+VLOOKUP(TEXT(Tabla1[[#This Row],[Socio comercial]],"00000000"),[1]Clientes!$A:$E,3,0)</f>
        <v>ES/30</v>
      </c>
      <c r="D119" t="str">
        <f>+VLOOKUP(TEXT(Tabla1[[#This Row],[Socio comercial]],"00000000"),[1]Clientes!$A:$E,4,0)</f>
        <v>Murcia (38)</v>
      </c>
      <c r="E119" s="1">
        <v>24380290</v>
      </c>
      <c r="F119" s="1" t="s">
        <v>73</v>
      </c>
      <c r="G119" s="1">
        <v>209541363</v>
      </c>
      <c r="H119" s="1">
        <v>1086</v>
      </c>
      <c r="I119" s="2">
        <v>393.42</v>
      </c>
      <c r="J119" s="1" t="s">
        <v>43</v>
      </c>
      <c r="K119" s="2">
        <v>50000</v>
      </c>
      <c r="L119" s="1" t="s">
        <v>43</v>
      </c>
      <c r="M119" s="1" t="s">
        <v>44</v>
      </c>
      <c r="N119" s="2">
        <v>51718.17</v>
      </c>
      <c r="O119" s="2">
        <v>201.53</v>
      </c>
      <c r="P119" s="1" t="s">
        <v>45</v>
      </c>
      <c r="Q119" s="2">
        <v>52749.08</v>
      </c>
      <c r="R119" s="3">
        <v>105.5</v>
      </c>
      <c r="S119" s="1" t="s">
        <v>353</v>
      </c>
      <c r="T119" s="1"/>
      <c r="U119" s="1"/>
      <c r="V119" s="1" t="b">
        <v>1</v>
      </c>
      <c r="W119" s="1" t="b">
        <v>0</v>
      </c>
      <c r="X119" s="1" t="b">
        <v>0</v>
      </c>
      <c r="Y119" s="1" t="b">
        <v>0</v>
      </c>
      <c r="Z119" s="1" t="b">
        <v>0</v>
      </c>
      <c r="AA119" s="1"/>
      <c r="AB119" s="2">
        <v>25271.88</v>
      </c>
      <c r="AC119" s="2">
        <v>18228.419999999998</v>
      </c>
      <c r="AD119" s="2">
        <v>1313.94</v>
      </c>
      <c r="AE119" s="2">
        <v>6903.93</v>
      </c>
      <c r="AF119" s="1">
        <v>1</v>
      </c>
      <c r="AG119" s="1"/>
      <c r="AH119" s="1" t="s">
        <v>49</v>
      </c>
      <c r="AI119" s="1">
        <v>1</v>
      </c>
      <c r="AJ119" s="1"/>
      <c r="AK119" s="2">
        <v>1030.9100000000001</v>
      </c>
      <c r="AL119" s="2">
        <v>0</v>
      </c>
    </row>
    <row r="120" spans="1:38" x14ac:dyDescent="0.2">
      <c r="A120" t="str">
        <f>+VLOOKUP(Tabla1[[#This Row],[Código de provincia]],[1]Zona!$A:$N,14,0)</f>
        <v>Zona 8</v>
      </c>
      <c r="B120" t="str">
        <f>+VLOOKUP(Tabla1[[#This Row],[Código de provincia]],[1]Zona!$A:$N,8,0)</f>
        <v>Murcia</v>
      </c>
      <c r="C120" t="str">
        <f>+VLOOKUP(TEXT(Tabla1[[#This Row],[Socio comercial]],"00000000"),[1]Clientes!$A:$E,3,0)</f>
        <v>ES/30</v>
      </c>
      <c r="D120" t="str">
        <f>+VLOOKUP(TEXT(Tabla1[[#This Row],[Socio comercial]],"00000000"),[1]Clientes!$A:$E,4,0)</f>
        <v>Murcia (38)</v>
      </c>
      <c r="E120" s="1">
        <v>24380290</v>
      </c>
      <c r="F120" s="1" t="s">
        <v>73</v>
      </c>
      <c r="G120" s="1">
        <v>209003214</v>
      </c>
      <c r="H120" s="1">
        <v>1061</v>
      </c>
      <c r="I120" s="2">
        <v>2313.11</v>
      </c>
      <c r="J120" s="1" t="s">
        <v>43</v>
      </c>
      <c r="K120" s="2">
        <v>50000</v>
      </c>
      <c r="L120" s="1" t="s">
        <v>43</v>
      </c>
      <c r="M120" s="1" t="s">
        <v>44</v>
      </c>
      <c r="N120" s="2">
        <v>51718.17</v>
      </c>
      <c r="O120" s="2">
        <v>201.53</v>
      </c>
      <c r="P120" s="1" t="s">
        <v>45</v>
      </c>
      <c r="Q120" s="2">
        <v>52749.08</v>
      </c>
      <c r="R120" s="3">
        <v>105.5</v>
      </c>
      <c r="S120" s="1" t="s">
        <v>354</v>
      </c>
      <c r="T120" s="1"/>
      <c r="U120" s="1" t="s">
        <v>155</v>
      </c>
      <c r="V120" s="1" t="b">
        <v>0</v>
      </c>
      <c r="W120" s="1" t="b">
        <v>0</v>
      </c>
      <c r="X120" s="1" t="b">
        <v>0</v>
      </c>
      <c r="Y120" s="1" t="b">
        <v>1</v>
      </c>
      <c r="Z120" s="1" t="b">
        <v>0</v>
      </c>
      <c r="AA120" s="1" t="s">
        <v>156</v>
      </c>
      <c r="AB120" s="2">
        <v>25271.88</v>
      </c>
      <c r="AC120" s="2">
        <v>18228.419999999998</v>
      </c>
      <c r="AD120" s="2">
        <v>1313.94</v>
      </c>
      <c r="AE120" s="2">
        <v>6903.93</v>
      </c>
      <c r="AF120" s="1">
        <v>1</v>
      </c>
      <c r="AG120" s="1"/>
      <c r="AH120" s="1" t="s">
        <v>49</v>
      </c>
      <c r="AI120" s="1">
        <v>1</v>
      </c>
      <c r="AJ120" s="1"/>
      <c r="AK120" s="2">
        <v>1030.9100000000001</v>
      </c>
      <c r="AL120" s="2">
        <v>0</v>
      </c>
    </row>
    <row r="121" spans="1:38" x14ac:dyDescent="0.2">
      <c r="A121" t="str">
        <f>+VLOOKUP(Tabla1[[#This Row],[Código de provincia]],[1]Zona!$A:$N,14,0)</f>
        <v>Zona 8</v>
      </c>
      <c r="B121" t="str">
        <f>+VLOOKUP(Tabla1[[#This Row],[Código de provincia]],[1]Zona!$A:$N,8,0)</f>
        <v>Murcia</v>
      </c>
      <c r="C121" t="str">
        <f>+VLOOKUP(TEXT(Tabla1[[#This Row],[Socio comercial]],"00000000"),[1]Clientes!$A:$E,3,0)</f>
        <v>ES/30</v>
      </c>
      <c r="D121" t="str">
        <f>+VLOOKUP(TEXT(Tabla1[[#This Row],[Socio comercial]],"00000000"),[1]Clientes!$A:$E,4,0)</f>
        <v>Murcia (38)</v>
      </c>
      <c r="E121" s="1">
        <v>24380290</v>
      </c>
      <c r="F121" s="1" t="s">
        <v>73</v>
      </c>
      <c r="G121" s="1">
        <v>209099133</v>
      </c>
      <c r="H121" s="1">
        <v>1063</v>
      </c>
      <c r="I121" s="2">
        <v>4287.38</v>
      </c>
      <c r="J121" s="1" t="s">
        <v>43</v>
      </c>
      <c r="K121" s="2">
        <v>50000</v>
      </c>
      <c r="L121" s="1" t="s">
        <v>43</v>
      </c>
      <c r="M121" s="1" t="s">
        <v>44</v>
      </c>
      <c r="N121" s="2">
        <v>51718.17</v>
      </c>
      <c r="O121" s="2">
        <v>201.53</v>
      </c>
      <c r="P121" s="1" t="s">
        <v>45</v>
      </c>
      <c r="Q121" s="2">
        <v>52749.08</v>
      </c>
      <c r="R121" s="3">
        <v>105.5</v>
      </c>
      <c r="S121" s="1" t="s">
        <v>355</v>
      </c>
      <c r="T121" s="1"/>
      <c r="U121" s="1" t="s">
        <v>155</v>
      </c>
      <c r="V121" s="1" t="b">
        <v>1</v>
      </c>
      <c r="W121" s="1" t="b">
        <v>0</v>
      </c>
      <c r="X121" s="1" t="b">
        <v>0</v>
      </c>
      <c r="Y121" s="1" t="b">
        <v>1</v>
      </c>
      <c r="Z121" s="1" t="b">
        <v>0</v>
      </c>
      <c r="AA121" s="1" t="s">
        <v>156</v>
      </c>
      <c r="AB121" s="2">
        <v>25271.88</v>
      </c>
      <c r="AC121" s="2">
        <v>18228.419999999998</v>
      </c>
      <c r="AD121" s="2">
        <v>1313.94</v>
      </c>
      <c r="AE121" s="2">
        <v>6903.93</v>
      </c>
      <c r="AF121" s="1">
        <v>1</v>
      </c>
      <c r="AG121" s="1"/>
      <c r="AH121" s="1" t="s">
        <v>49</v>
      </c>
      <c r="AI121" s="1">
        <v>1</v>
      </c>
      <c r="AJ121" s="1"/>
      <c r="AK121" s="2">
        <v>1030.9100000000001</v>
      </c>
      <c r="AL121" s="2">
        <v>0</v>
      </c>
    </row>
    <row r="122" spans="1:38" x14ac:dyDescent="0.2">
      <c r="A122" t="str">
        <f>+VLOOKUP(Tabla1[[#This Row],[Código de provincia]],[1]Zona!$A:$N,14,0)</f>
        <v>Zona 8</v>
      </c>
      <c r="B122" t="str">
        <f>+VLOOKUP(Tabla1[[#This Row],[Código de provincia]],[1]Zona!$A:$N,8,0)</f>
        <v>Murcia</v>
      </c>
      <c r="C122" t="str">
        <f>+VLOOKUP(TEXT(Tabla1[[#This Row],[Socio comercial]],"00000000"),[1]Clientes!$A:$E,3,0)</f>
        <v>ES/30</v>
      </c>
      <c r="D122" t="str">
        <f>+VLOOKUP(TEXT(Tabla1[[#This Row],[Socio comercial]],"00000000"),[1]Clientes!$A:$E,4,0)</f>
        <v>Murcia (38)</v>
      </c>
      <c r="E122" s="1">
        <v>24380290</v>
      </c>
      <c r="F122" s="1" t="s">
        <v>73</v>
      </c>
      <c r="G122" s="1">
        <v>209352724</v>
      </c>
      <c r="H122" s="1">
        <v>1078</v>
      </c>
      <c r="I122" s="2">
        <v>1877.82</v>
      </c>
      <c r="J122" s="1" t="s">
        <v>43</v>
      </c>
      <c r="K122" s="2">
        <v>50000</v>
      </c>
      <c r="L122" s="1" t="s">
        <v>43</v>
      </c>
      <c r="M122" s="1" t="s">
        <v>44</v>
      </c>
      <c r="N122" s="2">
        <v>51718.17</v>
      </c>
      <c r="O122" s="2">
        <v>201.53</v>
      </c>
      <c r="P122" s="1" t="s">
        <v>45</v>
      </c>
      <c r="Q122" s="2">
        <v>52749.08</v>
      </c>
      <c r="R122" s="3">
        <v>105.5</v>
      </c>
      <c r="S122" s="1" t="s">
        <v>356</v>
      </c>
      <c r="T122" s="1"/>
      <c r="U122" s="1" t="s">
        <v>155</v>
      </c>
      <c r="V122" s="1" t="b">
        <v>0</v>
      </c>
      <c r="W122" s="1" t="b">
        <v>0</v>
      </c>
      <c r="X122" s="1" t="b">
        <v>0</v>
      </c>
      <c r="Y122" s="1" t="b">
        <v>1</v>
      </c>
      <c r="Z122" s="1" t="b">
        <v>0</v>
      </c>
      <c r="AA122" s="1" t="s">
        <v>156</v>
      </c>
      <c r="AB122" s="2">
        <v>25271.88</v>
      </c>
      <c r="AC122" s="2">
        <v>18228.419999999998</v>
      </c>
      <c r="AD122" s="2">
        <v>1313.94</v>
      </c>
      <c r="AE122" s="2">
        <v>6903.93</v>
      </c>
      <c r="AF122" s="1">
        <v>1</v>
      </c>
      <c r="AG122" s="1"/>
      <c r="AH122" s="1" t="s">
        <v>49</v>
      </c>
      <c r="AI122" s="1">
        <v>1</v>
      </c>
      <c r="AJ122" s="1"/>
      <c r="AK122" s="2">
        <v>1030.9100000000001</v>
      </c>
      <c r="AL122" s="2">
        <v>0</v>
      </c>
    </row>
    <row r="123" spans="1:38" x14ac:dyDescent="0.2">
      <c r="A123" t="str">
        <f>+VLOOKUP(Tabla1[[#This Row],[Código de provincia]],[1]Zona!$A:$N,14,0)</f>
        <v>Zona 8</v>
      </c>
      <c r="B123" t="str">
        <f>+VLOOKUP(Tabla1[[#This Row],[Código de provincia]],[1]Zona!$A:$N,8,0)</f>
        <v>Murcia</v>
      </c>
      <c r="C123" t="str">
        <f>+VLOOKUP(TEXT(Tabla1[[#This Row],[Socio comercial]],"00000000"),[1]Clientes!$A:$E,3,0)</f>
        <v>ES/30</v>
      </c>
      <c r="D123" t="str">
        <f>+VLOOKUP(TEXT(Tabla1[[#This Row],[Socio comercial]],"00000000"),[1]Clientes!$A:$E,4,0)</f>
        <v>Murcia (38)</v>
      </c>
      <c r="E123" s="1">
        <v>24380290</v>
      </c>
      <c r="F123" s="1" t="s">
        <v>73</v>
      </c>
      <c r="G123" s="1">
        <v>209699229</v>
      </c>
      <c r="H123" s="1">
        <v>1093</v>
      </c>
      <c r="I123" s="2">
        <v>2874.29</v>
      </c>
      <c r="J123" s="1" t="s">
        <v>43</v>
      </c>
      <c r="K123" s="2">
        <v>50000</v>
      </c>
      <c r="L123" s="1" t="s">
        <v>43</v>
      </c>
      <c r="M123" s="1" t="s">
        <v>44</v>
      </c>
      <c r="N123" s="2">
        <v>51718.17</v>
      </c>
      <c r="O123" s="2">
        <v>201.53</v>
      </c>
      <c r="P123" s="1" t="s">
        <v>45</v>
      </c>
      <c r="Q123" s="2">
        <v>52749.08</v>
      </c>
      <c r="R123" s="3">
        <v>105.5</v>
      </c>
      <c r="S123" s="1" t="s">
        <v>357</v>
      </c>
      <c r="T123" s="1"/>
      <c r="U123" s="1"/>
      <c r="V123" s="1" t="b">
        <v>1</v>
      </c>
      <c r="W123" s="1" t="b">
        <v>0</v>
      </c>
      <c r="X123" s="1" t="b">
        <v>0</v>
      </c>
      <c r="Y123" s="1" t="b">
        <v>0</v>
      </c>
      <c r="Z123" s="1" t="b">
        <v>0</v>
      </c>
      <c r="AA123" s="1"/>
      <c r="AB123" s="2">
        <v>25271.88</v>
      </c>
      <c r="AC123" s="2">
        <v>18228.419999999998</v>
      </c>
      <c r="AD123" s="2">
        <v>1313.94</v>
      </c>
      <c r="AE123" s="2">
        <v>6903.93</v>
      </c>
      <c r="AF123" s="1">
        <v>1</v>
      </c>
      <c r="AG123" s="1"/>
      <c r="AH123" s="1" t="s">
        <v>49</v>
      </c>
      <c r="AI123" s="1">
        <v>1</v>
      </c>
      <c r="AJ123" s="1"/>
      <c r="AK123" s="2">
        <v>1030.9100000000001</v>
      </c>
      <c r="AL123" s="2">
        <v>0</v>
      </c>
    </row>
    <row r="124" spans="1:38" x14ac:dyDescent="0.2">
      <c r="A124" t="str">
        <f>+VLOOKUP(Tabla1[[#This Row],[Código de provincia]],[1]Zona!$A:$N,14,0)</f>
        <v>Zona 8</v>
      </c>
      <c r="B124" t="str">
        <f>+VLOOKUP(Tabla1[[#This Row],[Código de provincia]],[1]Zona!$A:$N,8,0)</f>
        <v>Murcia</v>
      </c>
      <c r="C124" t="str">
        <f>+VLOOKUP(TEXT(Tabla1[[#This Row],[Socio comercial]],"00000000"),[1]Clientes!$A:$E,3,0)</f>
        <v>ES/30</v>
      </c>
      <c r="D124" t="str">
        <f>+VLOOKUP(TEXT(Tabla1[[#This Row],[Socio comercial]],"00000000"),[1]Clientes!$A:$E,4,0)</f>
        <v>Murcia (38)</v>
      </c>
      <c r="E124" s="1">
        <v>24380330</v>
      </c>
      <c r="F124" s="1" t="s">
        <v>74</v>
      </c>
      <c r="G124" s="1">
        <v>208084180</v>
      </c>
      <c r="H124" s="1" t="s">
        <v>358</v>
      </c>
      <c r="I124" s="2">
        <v>7652.65</v>
      </c>
      <c r="J124" s="1" t="s">
        <v>43</v>
      </c>
      <c r="K124" s="2">
        <v>1</v>
      </c>
      <c r="L124" s="1" t="s">
        <v>43</v>
      </c>
      <c r="M124" s="1" t="s">
        <v>44</v>
      </c>
      <c r="N124" s="2">
        <v>22876.880000000001</v>
      </c>
      <c r="O124" s="2">
        <v>0</v>
      </c>
      <c r="P124" s="1" t="s">
        <v>45</v>
      </c>
      <c r="Q124" s="2">
        <v>22876.880000000001</v>
      </c>
      <c r="R124" s="3">
        <v>2287688</v>
      </c>
      <c r="S124" s="1" t="s">
        <v>359</v>
      </c>
      <c r="T124" s="1"/>
      <c r="U124" s="1"/>
      <c r="V124" s="1" t="b">
        <v>1</v>
      </c>
      <c r="W124" s="1" t="b">
        <v>0</v>
      </c>
      <c r="X124" s="1" t="b">
        <v>0</v>
      </c>
      <c r="Y124" s="1" t="b">
        <v>1</v>
      </c>
      <c r="Z124" s="1" t="b">
        <v>0</v>
      </c>
      <c r="AA124" s="1"/>
      <c r="AB124" s="2">
        <v>0</v>
      </c>
      <c r="AC124" s="2">
        <v>-79.61</v>
      </c>
      <c r="AD124" s="2">
        <v>-388.13</v>
      </c>
      <c r="AE124" s="2">
        <v>23344.62</v>
      </c>
      <c r="AF124" s="1">
        <v>1</v>
      </c>
      <c r="AG124" s="1"/>
      <c r="AH124" s="1"/>
      <c r="AI124" s="1">
        <v>1</v>
      </c>
      <c r="AJ124" s="1" t="s">
        <v>360</v>
      </c>
      <c r="AK124" s="2">
        <v>0</v>
      </c>
      <c r="AL124" s="2">
        <v>0</v>
      </c>
    </row>
    <row r="125" spans="1:38" x14ac:dyDescent="0.2">
      <c r="A125" t="str">
        <f>+VLOOKUP(Tabla1[[#This Row],[Código de provincia]],[1]Zona!$A:$N,14,0)</f>
        <v>Zona 8</v>
      </c>
      <c r="B125" t="str">
        <f>+VLOOKUP(Tabla1[[#This Row],[Código de provincia]],[1]Zona!$A:$N,8,0)</f>
        <v>Murcia</v>
      </c>
      <c r="C125" t="str">
        <f>+VLOOKUP(TEXT(Tabla1[[#This Row],[Socio comercial]],"00000000"),[1]Clientes!$A:$E,3,0)</f>
        <v>ES/30</v>
      </c>
      <c r="D125" t="str">
        <f>+VLOOKUP(TEXT(Tabla1[[#This Row],[Socio comercial]],"00000000"),[1]Clientes!$A:$E,4,0)</f>
        <v>Murcia (38)</v>
      </c>
      <c r="E125" s="1">
        <v>24380330</v>
      </c>
      <c r="F125" s="1" t="s">
        <v>74</v>
      </c>
      <c r="G125" s="1">
        <v>209705860</v>
      </c>
      <c r="H125" s="1" t="s">
        <v>361</v>
      </c>
      <c r="I125" s="2">
        <v>2539.4</v>
      </c>
      <c r="J125" s="1" t="s">
        <v>43</v>
      </c>
      <c r="K125" s="2">
        <v>1</v>
      </c>
      <c r="L125" s="1" t="s">
        <v>43</v>
      </c>
      <c r="M125" s="1" t="s">
        <v>44</v>
      </c>
      <c r="N125" s="2">
        <v>22876.880000000001</v>
      </c>
      <c r="O125" s="2">
        <v>0</v>
      </c>
      <c r="P125" s="1" t="s">
        <v>45</v>
      </c>
      <c r="Q125" s="2">
        <v>22876.880000000001</v>
      </c>
      <c r="R125" s="3">
        <v>2287688</v>
      </c>
      <c r="S125" s="1" t="s">
        <v>362</v>
      </c>
      <c r="T125" s="1"/>
      <c r="U125" s="1"/>
      <c r="V125" s="1" t="b">
        <v>1</v>
      </c>
      <c r="W125" s="1" t="b">
        <v>0</v>
      </c>
      <c r="X125" s="1" t="b">
        <v>0</v>
      </c>
      <c r="Y125" s="1" t="b">
        <v>1</v>
      </c>
      <c r="Z125" s="1" t="b">
        <v>0</v>
      </c>
      <c r="AA125" s="1"/>
      <c r="AB125" s="2">
        <v>0</v>
      </c>
      <c r="AC125" s="2">
        <v>-79.61</v>
      </c>
      <c r="AD125" s="2">
        <v>-388.13</v>
      </c>
      <c r="AE125" s="2">
        <v>23344.62</v>
      </c>
      <c r="AF125" s="1">
        <v>1</v>
      </c>
      <c r="AG125" s="1"/>
      <c r="AH125" s="1" t="s">
        <v>49</v>
      </c>
      <c r="AI125" s="1">
        <v>1</v>
      </c>
      <c r="AJ125" s="1"/>
      <c r="AK125" s="2">
        <v>0</v>
      </c>
      <c r="AL125" s="2">
        <v>0</v>
      </c>
    </row>
    <row r="126" spans="1:38" x14ac:dyDescent="0.2">
      <c r="A126" t="str">
        <f>+VLOOKUP(Tabla1[[#This Row],[Código de provincia]],[1]Zona!$A:$N,14,0)</f>
        <v>Zona 8</v>
      </c>
      <c r="B126" t="str">
        <f>+VLOOKUP(Tabla1[[#This Row],[Código de provincia]],[1]Zona!$A:$N,8,0)</f>
        <v>Murcia</v>
      </c>
      <c r="C126" t="str">
        <f>+VLOOKUP(TEXT(Tabla1[[#This Row],[Socio comercial]],"00000000"),[1]Clientes!$A:$E,3,0)</f>
        <v>ES/30</v>
      </c>
      <c r="D126" t="str">
        <f>+VLOOKUP(TEXT(Tabla1[[#This Row],[Socio comercial]],"00000000"),[1]Clientes!$A:$E,4,0)</f>
        <v>Murcia (38)</v>
      </c>
      <c r="E126" s="1">
        <v>24380330</v>
      </c>
      <c r="F126" s="1" t="s">
        <v>74</v>
      </c>
      <c r="G126" s="1">
        <v>208107052</v>
      </c>
      <c r="H126" s="1" t="s">
        <v>363</v>
      </c>
      <c r="I126" s="2">
        <v>873.38</v>
      </c>
      <c r="J126" s="1" t="s">
        <v>43</v>
      </c>
      <c r="K126" s="2">
        <v>1</v>
      </c>
      <c r="L126" s="1" t="s">
        <v>43</v>
      </c>
      <c r="M126" s="1" t="s">
        <v>44</v>
      </c>
      <c r="N126" s="2">
        <v>22876.880000000001</v>
      </c>
      <c r="O126" s="2">
        <v>0</v>
      </c>
      <c r="P126" s="1" t="s">
        <v>45</v>
      </c>
      <c r="Q126" s="2">
        <v>22876.880000000001</v>
      </c>
      <c r="R126" s="3">
        <v>2287688</v>
      </c>
      <c r="S126" s="1" t="s">
        <v>364</v>
      </c>
      <c r="T126" s="1"/>
      <c r="U126" s="1"/>
      <c r="V126" s="1" t="b">
        <v>1</v>
      </c>
      <c r="W126" s="1" t="b">
        <v>0</v>
      </c>
      <c r="X126" s="1" t="b">
        <v>0</v>
      </c>
      <c r="Y126" s="1" t="b">
        <v>1</v>
      </c>
      <c r="Z126" s="1" t="b">
        <v>0</v>
      </c>
      <c r="AA126" s="1"/>
      <c r="AB126" s="2">
        <v>0</v>
      </c>
      <c r="AC126" s="2">
        <v>-79.61</v>
      </c>
      <c r="AD126" s="2">
        <v>-388.13</v>
      </c>
      <c r="AE126" s="2">
        <v>23344.62</v>
      </c>
      <c r="AF126" s="1">
        <v>1</v>
      </c>
      <c r="AG126" s="1"/>
      <c r="AH126" s="1" t="s">
        <v>49</v>
      </c>
      <c r="AI126" s="1">
        <v>1</v>
      </c>
      <c r="AJ126" s="1" t="s">
        <v>360</v>
      </c>
      <c r="AK126" s="2">
        <v>0</v>
      </c>
      <c r="AL126" s="2">
        <v>0</v>
      </c>
    </row>
    <row r="127" spans="1:38" x14ac:dyDescent="0.2">
      <c r="A127" t="str">
        <f>+VLOOKUP(Tabla1[[#This Row],[Código de provincia]],[1]Zona!$A:$N,14,0)</f>
        <v>Zona 8</v>
      </c>
      <c r="B127" t="str">
        <f>+VLOOKUP(Tabla1[[#This Row],[Código de provincia]],[1]Zona!$A:$N,8,0)</f>
        <v>Murcia</v>
      </c>
      <c r="C127" t="str">
        <f>+VLOOKUP(TEXT(Tabla1[[#This Row],[Socio comercial]],"00000000"),[1]Clientes!$A:$E,3,0)</f>
        <v>ES/30</v>
      </c>
      <c r="D127" t="str">
        <f>+VLOOKUP(TEXT(Tabla1[[#This Row],[Socio comercial]],"00000000"),[1]Clientes!$A:$E,4,0)</f>
        <v>Murcia (38)</v>
      </c>
      <c r="E127" s="1">
        <v>24380330</v>
      </c>
      <c r="F127" s="1" t="s">
        <v>74</v>
      </c>
      <c r="G127" s="1">
        <v>208109414</v>
      </c>
      <c r="H127" s="1" t="s">
        <v>365</v>
      </c>
      <c r="I127" s="2">
        <v>649.09</v>
      </c>
      <c r="J127" s="1" t="s">
        <v>43</v>
      </c>
      <c r="K127" s="2">
        <v>1</v>
      </c>
      <c r="L127" s="1" t="s">
        <v>43</v>
      </c>
      <c r="M127" s="1" t="s">
        <v>44</v>
      </c>
      <c r="N127" s="2">
        <v>22876.880000000001</v>
      </c>
      <c r="O127" s="2">
        <v>0</v>
      </c>
      <c r="P127" s="1" t="s">
        <v>45</v>
      </c>
      <c r="Q127" s="2">
        <v>22876.880000000001</v>
      </c>
      <c r="R127" s="3">
        <v>2287688</v>
      </c>
      <c r="S127" s="1" t="s">
        <v>366</v>
      </c>
      <c r="T127" s="1"/>
      <c r="U127" s="1"/>
      <c r="V127" s="1" t="b">
        <v>1</v>
      </c>
      <c r="W127" s="1" t="b">
        <v>0</v>
      </c>
      <c r="X127" s="1" t="b">
        <v>0</v>
      </c>
      <c r="Y127" s="1" t="b">
        <v>1</v>
      </c>
      <c r="Z127" s="1" t="b">
        <v>0</v>
      </c>
      <c r="AA127" s="1"/>
      <c r="AB127" s="2">
        <v>0</v>
      </c>
      <c r="AC127" s="2">
        <v>-79.61</v>
      </c>
      <c r="AD127" s="2">
        <v>-388.13</v>
      </c>
      <c r="AE127" s="2">
        <v>23344.62</v>
      </c>
      <c r="AF127" s="1">
        <v>1</v>
      </c>
      <c r="AG127" s="1"/>
      <c r="AH127" s="1" t="s">
        <v>49</v>
      </c>
      <c r="AI127" s="1">
        <v>1</v>
      </c>
      <c r="AJ127" s="1" t="s">
        <v>360</v>
      </c>
      <c r="AK127" s="2">
        <v>0</v>
      </c>
      <c r="AL127" s="2">
        <v>0</v>
      </c>
    </row>
    <row r="128" spans="1:38" x14ac:dyDescent="0.2">
      <c r="A128" t="str">
        <f>+VLOOKUP(Tabla1[[#This Row],[Código de provincia]],[1]Zona!$A:$N,14,0)</f>
        <v>Zona 8</v>
      </c>
      <c r="B128" t="str">
        <f>+VLOOKUP(Tabla1[[#This Row],[Código de provincia]],[1]Zona!$A:$N,8,0)</f>
        <v>Murcia</v>
      </c>
      <c r="C128" t="str">
        <f>+VLOOKUP(TEXT(Tabla1[[#This Row],[Socio comercial]],"00000000"),[1]Clientes!$A:$E,3,0)</f>
        <v>ES/30</v>
      </c>
      <c r="D128" t="str">
        <f>+VLOOKUP(TEXT(Tabla1[[#This Row],[Socio comercial]],"00000000"),[1]Clientes!$A:$E,4,0)</f>
        <v>Murcia (38)</v>
      </c>
      <c r="E128" s="1">
        <v>24380330</v>
      </c>
      <c r="F128" s="1" t="s">
        <v>74</v>
      </c>
      <c r="G128" s="1">
        <v>208083822</v>
      </c>
      <c r="H128" s="1" t="s">
        <v>367</v>
      </c>
      <c r="I128" s="2">
        <v>519.03</v>
      </c>
      <c r="J128" s="1" t="s">
        <v>43</v>
      </c>
      <c r="K128" s="2">
        <v>1</v>
      </c>
      <c r="L128" s="1" t="s">
        <v>43</v>
      </c>
      <c r="M128" s="1" t="s">
        <v>44</v>
      </c>
      <c r="N128" s="2">
        <v>22876.880000000001</v>
      </c>
      <c r="O128" s="2">
        <v>0</v>
      </c>
      <c r="P128" s="1" t="s">
        <v>45</v>
      </c>
      <c r="Q128" s="2">
        <v>22876.880000000001</v>
      </c>
      <c r="R128" s="3">
        <v>2287688</v>
      </c>
      <c r="S128" s="1" t="s">
        <v>368</v>
      </c>
      <c r="T128" s="1"/>
      <c r="U128" s="1"/>
      <c r="V128" s="1" t="b">
        <v>1</v>
      </c>
      <c r="W128" s="1" t="b">
        <v>0</v>
      </c>
      <c r="X128" s="1" t="b">
        <v>0</v>
      </c>
      <c r="Y128" s="1" t="b">
        <v>0</v>
      </c>
      <c r="Z128" s="1" t="b">
        <v>0</v>
      </c>
      <c r="AA128" s="1"/>
      <c r="AB128" s="2">
        <v>0</v>
      </c>
      <c r="AC128" s="2">
        <v>-79.61</v>
      </c>
      <c r="AD128" s="2">
        <v>-388.13</v>
      </c>
      <c r="AE128" s="2">
        <v>23344.62</v>
      </c>
      <c r="AF128" s="1">
        <v>1</v>
      </c>
      <c r="AG128" s="1"/>
      <c r="AH128" s="1"/>
      <c r="AI128" s="1">
        <v>1</v>
      </c>
      <c r="AJ128" s="1" t="s">
        <v>360</v>
      </c>
      <c r="AK128" s="2">
        <v>0</v>
      </c>
      <c r="AL128" s="2">
        <v>0</v>
      </c>
    </row>
    <row r="129" spans="1:38" x14ac:dyDescent="0.2">
      <c r="A129" t="str">
        <f>+VLOOKUP(Tabla1[[#This Row],[Código de provincia]],[1]Zona!$A:$N,14,0)</f>
        <v>Zona 8</v>
      </c>
      <c r="B129" t="str">
        <f>+VLOOKUP(Tabla1[[#This Row],[Código de provincia]],[1]Zona!$A:$N,8,0)</f>
        <v>Murcia</v>
      </c>
      <c r="C129" t="str">
        <f>+VLOOKUP(TEXT(Tabla1[[#This Row],[Socio comercial]],"00000000"),[1]Clientes!$A:$E,3,0)</f>
        <v>ES/30</v>
      </c>
      <c r="D129" t="str">
        <f>+VLOOKUP(TEXT(Tabla1[[#This Row],[Socio comercial]],"00000000"),[1]Clientes!$A:$E,4,0)</f>
        <v>Murcia (38)</v>
      </c>
      <c r="E129" s="1">
        <v>24380330</v>
      </c>
      <c r="F129" s="1" t="s">
        <v>74</v>
      </c>
      <c r="G129" s="1">
        <v>208150857</v>
      </c>
      <c r="H129" s="1" t="s">
        <v>369</v>
      </c>
      <c r="I129" s="2">
        <v>2597.08</v>
      </c>
      <c r="J129" s="1" t="s">
        <v>43</v>
      </c>
      <c r="K129" s="2">
        <v>1</v>
      </c>
      <c r="L129" s="1" t="s">
        <v>43</v>
      </c>
      <c r="M129" s="1" t="s">
        <v>44</v>
      </c>
      <c r="N129" s="2">
        <v>22876.880000000001</v>
      </c>
      <c r="O129" s="2">
        <v>0</v>
      </c>
      <c r="P129" s="1" t="s">
        <v>45</v>
      </c>
      <c r="Q129" s="2">
        <v>22876.880000000001</v>
      </c>
      <c r="R129" s="3">
        <v>2287688</v>
      </c>
      <c r="S129" s="1" t="s">
        <v>370</v>
      </c>
      <c r="T129" s="1"/>
      <c r="U129" s="1"/>
      <c r="V129" s="1" t="b">
        <v>0</v>
      </c>
      <c r="W129" s="1" t="b">
        <v>0</v>
      </c>
      <c r="X129" s="1" t="b">
        <v>0</v>
      </c>
      <c r="Y129" s="1" t="b">
        <v>1</v>
      </c>
      <c r="Z129" s="1" t="b">
        <v>0</v>
      </c>
      <c r="AA129" s="1"/>
      <c r="AB129" s="2">
        <v>0</v>
      </c>
      <c r="AC129" s="2">
        <v>-79.61</v>
      </c>
      <c r="AD129" s="2">
        <v>-388.13</v>
      </c>
      <c r="AE129" s="2">
        <v>23344.62</v>
      </c>
      <c r="AF129" s="1">
        <v>1</v>
      </c>
      <c r="AG129" s="1"/>
      <c r="AH129" s="1" t="s">
        <v>49</v>
      </c>
      <c r="AI129" s="1">
        <v>1</v>
      </c>
      <c r="AJ129" s="1"/>
      <c r="AK129" s="2">
        <v>0</v>
      </c>
      <c r="AL129" s="2">
        <v>0</v>
      </c>
    </row>
    <row r="130" spans="1:38" x14ac:dyDescent="0.2">
      <c r="A130" t="str">
        <f>+VLOOKUP(Tabla1[[#This Row],[Código de provincia]],[1]Zona!$A:$N,14,0)</f>
        <v>Zona 8</v>
      </c>
      <c r="B130" t="str">
        <f>+VLOOKUP(Tabla1[[#This Row],[Código de provincia]],[1]Zona!$A:$N,8,0)</f>
        <v>Murcia</v>
      </c>
      <c r="C130" t="str">
        <f>+VLOOKUP(TEXT(Tabla1[[#This Row],[Socio comercial]],"00000000"),[1]Clientes!$A:$E,3,0)</f>
        <v>ES/30</v>
      </c>
      <c r="D130" t="str">
        <f>+VLOOKUP(TEXT(Tabla1[[#This Row],[Socio comercial]],"00000000"),[1]Clientes!$A:$E,4,0)</f>
        <v>Murcia (38)</v>
      </c>
      <c r="E130" s="1">
        <v>24380330</v>
      </c>
      <c r="F130" s="1" t="s">
        <v>74</v>
      </c>
      <c r="G130" s="1">
        <v>208162800</v>
      </c>
      <c r="H130" s="1" t="s">
        <v>371</v>
      </c>
      <c r="I130" s="2">
        <v>110.69</v>
      </c>
      <c r="J130" s="1" t="s">
        <v>43</v>
      </c>
      <c r="K130" s="2">
        <v>1</v>
      </c>
      <c r="L130" s="1" t="s">
        <v>43</v>
      </c>
      <c r="M130" s="1" t="s">
        <v>44</v>
      </c>
      <c r="N130" s="2">
        <v>22876.880000000001</v>
      </c>
      <c r="O130" s="2">
        <v>0</v>
      </c>
      <c r="P130" s="1" t="s">
        <v>45</v>
      </c>
      <c r="Q130" s="2">
        <v>22876.880000000001</v>
      </c>
      <c r="R130" s="3">
        <v>2287688</v>
      </c>
      <c r="S130" s="1" t="s">
        <v>372</v>
      </c>
      <c r="T130" s="1"/>
      <c r="U130" s="1"/>
      <c r="V130" s="1" t="b">
        <v>0</v>
      </c>
      <c r="W130" s="1" t="b">
        <v>0</v>
      </c>
      <c r="X130" s="1" t="b">
        <v>0</v>
      </c>
      <c r="Y130" s="1" t="b">
        <v>1</v>
      </c>
      <c r="Z130" s="1" t="b">
        <v>0</v>
      </c>
      <c r="AA130" s="1"/>
      <c r="AB130" s="2">
        <v>0</v>
      </c>
      <c r="AC130" s="2">
        <v>-79.61</v>
      </c>
      <c r="AD130" s="2">
        <v>-388.13</v>
      </c>
      <c r="AE130" s="2">
        <v>23344.62</v>
      </c>
      <c r="AF130" s="1">
        <v>1</v>
      </c>
      <c r="AG130" s="1"/>
      <c r="AH130" s="1" t="s">
        <v>49</v>
      </c>
      <c r="AI130" s="1">
        <v>1</v>
      </c>
      <c r="AJ130" s="1"/>
      <c r="AK130" s="2">
        <v>0</v>
      </c>
      <c r="AL130" s="2">
        <v>0</v>
      </c>
    </row>
    <row r="131" spans="1:38" x14ac:dyDescent="0.2">
      <c r="A131" t="str">
        <f>+VLOOKUP(Tabla1[[#This Row],[Código de provincia]],[1]Zona!$A:$N,14,0)</f>
        <v>Zona 8</v>
      </c>
      <c r="B131" t="str">
        <f>+VLOOKUP(Tabla1[[#This Row],[Código de provincia]],[1]Zona!$A:$N,8,0)</f>
        <v>Murcia</v>
      </c>
      <c r="C131" t="str">
        <f>+VLOOKUP(TEXT(Tabla1[[#This Row],[Socio comercial]],"00000000"),[1]Clientes!$A:$E,3,0)</f>
        <v>ES/30</v>
      </c>
      <c r="D131" t="str">
        <f>+VLOOKUP(TEXT(Tabla1[[#This Row],[Socio comercial]],"00000000"),[1]Clientes!$A:$E,4,0)</f>
        <v>Murcia (38)</v>
      </c>
      <c r="E131" s="1">
        <v>24380330</v>
      </c>
      <c r="F131" s="1" t="s">
        <v>74</v>
      </c>
      <c r="G131" s="1">
        <v>208003355</v>
      </c>
      <c r="H131" s="1" t="s">
        <v>373</v>
      </c>
      <c r="I131" s="2">
        <v>110.98</v>
      </c>
      <c r="J131" s="1" t="s">
        <v>43</v>
      </c>
      <c r="K131" s="2">
        <v>1</v>
      </c>
      <c r="L131" s="1" t="s">
        <v>43</v>
      </c>
      <c r="M131" s="1" t="s">
        <v>44</v>
      </c>
      <c r="N131" s="2">
        <v>22876.880000000001</v>
      </c>
      <c r="O131" s="2">
        <v>0</v>
      </c>
      <c r="P131" s="1" t="s">
        <v>45</v>
      </c>
      <c r="Q131" s="2">
        <v>22876.880000000001</v>
      </c>
      <c r="R131" s="3">
        <v>2287688</v>
      </c>
      <c r="S131" s="1" t="s">
        <v>374</v>
      </c>
      <c r="T131" s="1"/>
      <c r="U131" s="1"/>
      <c r="V131" s="1" t="b">
        <v>0</v>
      </c>
      <c r="W131" s="1" t="b">
        <v>0</v>
      </c>
      <c r="X131" s="1" t="b">
        <v>0</v>
      </c>
      <c r="Y131" s="1" t="b">
        <v>1</v>
      </c>
      <c r="Z131" s="1" t="b">
        <v>0</v>
      </c>
      <c r="AA131" s="1"/>
      <c r="AB131" s="2">
        <v>0</v>
      </c>
      <c r="AC131" s="2">
        <v>-79.61</v>
      </c>
      <c r="AD131" s="2">
        <v>-388.13</v>
      </c>
      <c r="AE131" s="2">
        <v>23344.62</v>
      </c>
      <c r="AF131" s="1">
        <v>1</v>
      </c>
      <c r="AG131" s="1"/>
      <c r="AH131" s="1" t="s">
        <v>49</v>
      </c>
      <c r="AI131" s="1">
        <v>1</v>
      </c>
      <c r="AJ131" s="1"/>
      <c r="AK131" s="2">
        <v>0</v>
      </c>
      <c r="AL131" s="2">
        <v>0</v>
      </c>
    </row>
    <row r="132" spans="1:38" x14ac:dyDescent="0.2">
      <c r="A132" t="str">
        <f>+VLOOKUP(Tabla1[[#This Row],[Código de provincia]],[1]Zona!$A:$N,14,0)</f>
        <v>Zona 8</v>
      </c>
      <c r="B132" t="str">
        <f>+VLOOKUP(Tabla1[[#This Row],[Código de provincia]],[1]Zona!$A:$N,8,0)</f>
        <v>Murcia</v>
      </c>
      <c r="C132" t="str">
        <f>+VLOOKUP(TEXT(Tabla1[[#This Row],[Socio comercial]],"00000000"),[1]Clientes!$A:$E,3,0)</f>
        <v>ES/30</v>
      </c>
      <c r="D132" t="str">
        <f>+VLOOKUP(TEXT(Tabla1[[#This Row],[Socio comercial]],"00000000"),[1]Clientes!$A:$E,4,0)</f>
        <v>Murcia (38)</v>
      </c>
      <c r="E132" s="1">
        <v>24380330</v>
      </c>
      <c r="F132" s="1" t="s">
        <v>74</v>
      </c>
      <c r="G132" s="1">
        <v>207974718</v>
      </c>
      <c r="H132" s="1" t="s">
        <v>375</v>
      </c>
      <c r="I132" s="2">
        <v>170.99</v>
      </c>
      <c r="J132" s="1" t="s">
        <v>43</v>
      </c>
      <c r="K132" s="2">
        <v>1</v>
      </c>
      <c r="L132" s="1" t="s">
        <v>43</v>
      </c>
      <c r="M132" s="1" t="s">
        <v>44</v>
      </c>
      <c r="N132" s="2">
        <v>22876.880000000001</v>
      </c>
      <c r="O132" s="2">
        <v>0</v>
      </c>
      <c r="P132" s="1" t="s">
        <v>45</v>
      </c>
      <c r="Q132" s="2">
        <v>22876.880000000001</v>
      </c>
      <c r="R132" s="3">
        <v>2287688</v>
      </c>
      <c r="S132" s="1" t="s">
        <v>376</v>
      </c>
      <c r="T132" s="1"/>
      <c r="U132" s="1"/>
      <c r="V132" s="1" t="b">
        <v>0</v>
      </c>
      <c r="W132" s="1" t="b">
        <v>0</v>
      </c>
      <c r="X132" s="1" t="b">
        <v>0</v>
      </c>
      <c r="Y132" s="1" t="b">
        <v>1</v>
      </c>
      <c r="Z132" s="1" t="b">
        <v>0</v>
      </c>
      <c r="AA132" s="1"/>
      <c r="AB132" s="2">
        <v>0</v>
      </c>
      <c r="AC132" s="2">
        <v>-79.61</v>
      </c>
      <c r="AD132" s="2">
        <v>-388.13</v>
      </c>
      <c r="AE132" s="2">
        <v>23344.62</v>
      </c>
      <c r="AF132" s="1">
        <v>1</v>
      </c>
      <c r="AG132" s="1"/>
      <c r="AH132" s="1" t="s">
        <v>49</v>
      </c>
      <c r="AI132" s="1">
        <v>1</v>
      </c>
      <c r="AJ132" s="1"/>
      <c r="AK132" s="2">
        <v>0</v>
      </c>
      <c r="AL132" s="2">
        <v>0</v>
      </c>
    </row>
    <row r="133" spans="1:38" x14ac:dyDescent="0.2">
      <c r="A133" t="str">
        <f>+VLOOKUP(Tabla1[[#This Row],[Código de provincia]],[1]Zona!$A:$N,14,0)</f>
        <v>Zona 8</v>
      </c>
      <c r="B133" t="str">
        <f>+VLOOKUP(Tabla1[[#This Row],[Código de provincia]],[1]Zona!$A:$N,8,0)</f>
        <v>Murcia</v>
      </c>
      <c r="C133" t="str">
        <f>+VLOOKUP(TEXT(Tabla1[[#This Row],[Socio comercial]],"00000000"),[1]Clientes!$A:$E,3,0)</f>
        <v>ES/30</v>
      </c>
      <c r="D133" t="str">
        <f>+VLOOKUP(TEXT(Tabla1[[#This Row],[Socio comercial]],"00000000"),[1]Clientes!$A:$E,4,0)</f>
        <v>Murcia (38)</v>
      </c>
      <c r="E133" s="1">
        <v>24380330</v>
      </c>
      <c r="F133" s="1" t="s">
        <v>74</v>
      </c>
      <c r="G133" s="1">
        <v>208023297</v>
      </c>
      <c r="H133" s="1" t="s">
        <v>377</v>
      </c>
      <c r="I133" s="2">
        <v>143.25</v>
      </c>
      <c r="J133" s="1" t="s">
        <v>43</v>
      </c>
      <c r="K133" s="2">
        <v>1</v>
      </c>
      <c r="L133" s="1" t="s">
        <v>43</v>
      </c>
      <c r="M133" s="1" t="s">
        <v>44</v>
      </c>
      <c r="N133" s="2">
        <v>22876.880000000001</v>
      </c>
      <c r="O133" s="2">
        <v>0</v>
      </c>
      <c r="P133" s="1" t="s">
        <v>45</v>
      </c>
      <c r="Q133" s="2">
        <v>22876.880000000001</v>
      </c>
      <c r="R133" s="3">
        <v>2287688</v>
      </c>
      <c r="S133" s="1" t="s">
        <v>378</v>
      </c>
      <c r="T133" s="1"/>
      <c r="U133" s="1"/>
      <c r="V133" s="1" t="b">
        <v>0</v>
      </c>
      <c r="W133" s="1" t="b">
        <v>0</v>
      </c>
      <c r="X133" s="1" t="b">
        <v>0</v>
      </c>
      <c r="Y133" s="1" t="b">
        <v>1</v>
      </c>
      <c r="Z133" s="1" t="b">
        <v>0</v>
      </c>
      <c r="AA133" s="1"/>
      <c r="AB133" s="2">
        <v>0</v>
      </c>
      <c r="AC133" s="2">
        <v>-79.61</v>
      </c>
      <c r="AD133" s="2">
        <v>-388.13</v>
      </c>
      <c r="AE133" s="2">
        <v>23344.62</v>
      </c>
      <c r="AF133" s="1">
        <v>1</v>
      </c>
      <c r="AG133" s="1"/>
      <c r="AH133" s="1" t="s">
        <v>49</v>
      </c>
      <c r="AI133" s="1">
        <v>1</v>
      </c>
      <c r="AJ133" s="1"/>
      <c r="AK133" s="2">
        <v>0</v>
      </c>
      <c r="AL133" s="2">
        <v>0</v>
      </c>
    </row>
    <row r="134" spans="1:38" x14ac:dyDescent="0.2">
      <c r="A134" t="str">
        <f>+VLOOKUP(Tabla1[[#This Row],[Código de provincia]],[1]Zona!$A:$N,14,0)</f>
        <v>Zona 8</v>
      </c>
      <c r="B134" t="str">
        <f>+VLOOKUP(Tabla1[[#This Row],[Código de provincia]],[1]Zona!$A:$N,8,0)</f>
        <v>Murcia</v>
      </c>
      <c r="C134" t="str">
        <f>+VLOOKUP(TEXT(Tabla1[[#This Row],[Socio comercial]],"00000000"),[1]Clientes!$A:$E,3,0)</f>
        <v>ES/30</v>
      </c>
      <c r="D134" t="str">
        <f>+VLOOKUP(TEXT(Tabla1[[#This Row],[Socio comercial]],"00000000"),[1]Clientes!$A:$E,4,0)</f>
        <v>Murcia (38)</v>
      </c>
      <c r="E134" s="1">
        <v>24380330</v>
      </c>
      <c r="F134" s="1" t="s">
        <v>74</v>
      </c>
      <c r="G134" s="1">
        <v>207902847</v>
      </c>
      <c r="H134" s="1" t="s">
        <v>379</v>
      </c>
      <c r="I134" s="2">
        <v>47.35</v>
      </c>
      <c r="J134" s="1" t="s">
        <v>43</v>
      </c>
      <c r="K134" s="2">
        <v>1</v>
      </c>
      <c r="L134" s="1" t="s">
        <v>43</v>
      </c>
      <c r="M134" s="1" t="s">
        <v>44</v>
      </c>
      <c r="N134" s="2">
        <v>22876.880000000001</v>
      </c>
      <c r="O134" s="2">
        <v>0</v>
      </c>
      <c r="P134" s="1" t="s">
        <v>45</v>
      </c>
      <c r="Q134" s="2">
        <v>22876.880000000001</v>
      </c>
      <c r="R134" s="3">
        <v>2287688</v>
      </c>
      <c r="S134" s="1" t="s">
        <v>380</v>
      </c>
      <c r="T134" s="1"/>
      <c r="U134" s="1"/>
      <c r="V134" s="1" t="b">
        <v>1</v>
      </c>
      <c r="W134" s="1" t="b">
        <v>0</v>
      </c>
      <c r="X134" s="1" t="b">
        <v>0</v>
      </c>
      <c r="Y134" s="1" t="b">
        <v>1</v>
      </c>
      <c r="Z134" s="1" t="b">
        <v>0</v>
      </c>
      <c r="AA134" s="1"/>
      <c r="AB134" s="2">
        <v>0</v>
      </c>
      <c r="AC134" s="2">
        <v>-79.61</v>
      </c>
      <c r="AD134" s="2">
        <v>-388.13</v>
      </c>
      <c r="AE134" s="2">
        <v>23344.62</v>
      </c>
      <c r="AF134" s="1">
        <v>1</v>
      </c>
      <c r="AG134" s="1"/>
      <c r="AH134" s="1" t="s">
        <v>49</v>
      </c>
      <c r="AI134" s="1">
        <v>1</v>
      </c>
      <c r="AJ134" s="1"/>
      <c r="AK134" s="2">
        <v>0</v>
      </c>
      <c r="AL134" s="2">
        <v>0</v>
      </c>
    </row>
    <row r="135" spans="1:38" x14ac:dyDescent="0.2">
      <c r="A135" t="str">
        <f>+VLOOKUP(Tabla1[[#This Row],[Código de provincia]],[1]Zona!$A:$N,14,0)</f>
        <v>Zona 8</v>
      </c>
      <c r="B135" t="str">
        <f>+VLOOKUP(Tabla1[[#This Row],[Código de provincia]],[1]Zona!$A:$N,8,0)</f>
        <v>Murcia</v>
      </c>
      <c r="C135" t="str">
        <f>+VLOOKUP(TEXT(Tabla1[[#This Row],[Socio comercial]],"00000000"),[1]Clientes!$A:$E,3,0)</f>
        <v>ES/30</v>
      </c>
      <c r="D135" t="str">
        <f>+VLOOKUP(TEXT(Tabla1[[#This Row],[Socio comercial]],"00000000"),[1]Clientes!$A:$E,4,0)</f>
        <v>Murcia (38)</v>
      </c>
      <c r="E135" s="1">
        <v>24380330</v>
      </c>
      <c r="F135" s="1" t="s">
        <v>74</v>
      </c>
      <c r="G135" s="1">
        <v>209467541</v>
      </c>
      <c r="H135" s="1" t="s">
        <v>381</v>
      </c>
      <c r="I135" s="2">
        <v>619.53</v>
      </c>
      <c r="J135" s="1" t="s">
        <v>43</v>
      </c>
      <c r="K135" s="2">
        <v>1</v>
      </c>
      <c r="L135" s="1" t="s">
        <v>43</v>
      </c>
      <c r="M135" s="1" t="s">
        <v>44</v>
      </c>
      <c r="N135" s="2">
        <v>22876.880000000001</v>
      </c>
      <c r="O135" s="2">
        <v>0</v>
      </c>
      <c r="P135" s="1" t="s">
        <v>45</v>
      </c>
      <c r="Q135" s="2">
        <v>22876.880000000001</v>
      </c>
      <c r="R135" s="3">
        <v>2287688</v>
      </c>
      <c r="S135" s="1" t="s">
        <v>382</v>
      </c>
      <c r="T135" s="1"/>
      <c r="U135" s="1"/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/>
      <c r="AB135" s="2">
        <v>0</v>
      </c>
      <c r="AC135" s="2">
        <v>-79.61</v>
      </c>
      <c r="AD135" s="2">
        <v>-388.13</v>
      </c>
      <c r="AE135" s="2">
        <v>23344.62</v>
      </c>
      <c r="AF135" s="1">
        <v>1</v>
      </c>
      <c r="AG135" s="1"/>
      <c r="AH135" s="1" t="s">
        <v>49</v>
      </c>
      <c r="AI135" s="1">
        <v>1</v>
      </c>
      <c r="AJ135" s="1"/>
      <c r="AK135" s="2">
        <v>0</v>
      </c>
      <c r="AL135" s="2">
        <v>0</v>
      </c>
    </row>
    <row r="136" spans="1:38" x14ac:dyDescent="0.2">
      <c r="A136" t="str">
        <f>+VLOOKUP(Tabla1[[#This Row],[Código de provincia]],[1]Zona!$A:$N,14,0)</f>
        <v>Zona 8</v>
      </c>
      <c r="B136" t="str">
        <f>+VLOOKUP(Tabla1[[#This Row],[Código de provincia]],[1]Zona!$A:$N,8,0)</f>
        <v>Murcia</v>
      </c>
      <c r="C136" t="str">
        <f>+VLOOKUP(TEXT(Tabla1[[#This Row],[Socio comercial]],"00000000"),[1]Clientes!$A:$E,3,0)</f>
        <v>ES/30</v>
      </c>
      <c r="D136" t="str">
        <f>+VLOOKUP(TEXT(Tabla1[[#This Row],[Socio comercial]],"00000000"),[1]Clientes!$A:$E,4,0)</f>
        <v>Murcia (38)</v>
      </c>
      <c r="E136" s="1">
        <v>24380330</v>
      </c>
      <c r="F136" s="1" t="s">
        <v>74</v>
      </c>
      <c r="G136" s="1">
        <v>209572220</v>
      </c>
      <c r="H136" s="1" t="s">
        <v>383</v>
      </c>
      <c r="I136" s="2">
        <v>1443.2</v>
      </c>
      <c r="J136" s="1" t="s">
        <v>43</v>
      </c>
      <c r="K136" s="2">
        <v>1</v>
      </c>
      <c r="L136" s="1" t="s">
        <v>43</v>
      </c>
      <c r="M136" s="1" t="s">
        <v>44</v>
      </c>
      <c r="N136" s="2">
        <v>22876.880000000001</v>
      </c>
      <c r="O136" s="2">
        <v>0</v>
      </c>
      <c r="P136" s="1" t="s">
        <v>45</v>
      </c>
      <c r="Q136" s="2">
        <v>22876.880000000001</v>
      </c>
      <c r="R136" s="3">
        <v>2287688</v>
      </c>
      <c r="S136" s="1" t="s">
        <v>384</v>
      </c>
      <c r="T136" s="1"/>
      <c r="U136" s="1" t="s">
        <v>155</v>
      </c>
      <c r="V136" s="1" t="b">
        <v>1</v>
      </c>
      <c r="W136" s="1" t="b">
        <v>0</v>
      </c>
      <c r="X136" s="1" t="b">
        <v>0</v>
      </c>
      <c r="Y136" s="1" t="b">
        <v>1</v>
      </c>
      <c r="Z136" s="1" t="b">
        <v>0</v>
      </c>
      <c r="AA136" s="1" t="s">
        <v>156</v>
      </c>
      <c r="AB136" s="2">
        <v>0</v>
      </c>
      <c r="AC136" s="2">
        <v>-79.61</v>
      </c>
      <c r="AD136" s="2">
        <v>-388.13</v>
      </c>
      <c r="AE136" s="2">
        <v>23344.62</v>
      </c>
      <c r="AF136" s="1">
        <v>1</v>
      </c>
      <c r="AG136" s="1"/>
      <c r="AH136" s="1" t="s">
        <v>49</v>
      </c>
      <c r="AI136" s="1">
        <v>1</v>
      </c>
      <c r="AJ136" s="1"/>
      <c r="AK136" s="2">
        <v>0</v>
      </c>
      <c r="AL136" s="2">
        <v>0</v>
      </c>
    </row>
    <row r="137" spans="1:38" x14ac:dyDescent="0.2">
      <c r="A137" t="str">
        <f>+VLOOKUP(Tabla1[[#This Row],[Código de provincia]],[1]Zona!$A:$N,14,0)</f>
        <v>Zona 8</v>
      </c>
      <c r="B137" t="str">
        <f>+VLOOKUP(Tabla1[[#This Row],[Código de provincia]],[1]Zona!$A:$N,8,0)</f>
        <v>Murcia</v>
      </c>
      <c r="C137" t="str">
        <f>+VLOOKUP(TEXT(Tabla1[[#This Row],[Socio comercial]],"00000000"),[1]Clientes!$A:$E,3,0)</f>
        <v>ES/30</v>
      </c>
      <c r="D137" t="str">
        <f>+VLOOKUP(TEXT(Tabla1[[#This Row],[Socio comercial]],"00000000"),[1]Clientes!$A:$E,4,0)</f>
        <v>Murcia (38)</v>
      </c>
      <c r="E137" s="1">
        <v>24380330</v>
      </c>
      <c r="F137" s="1" t="s">
        <v>74</v>
      </c>
      <c r="G137" s="1">
        <v>209440428</v>
      </c>
      <c r="H137" s="1" t="s">
        <v>385</v>
      </c>
      <c r="I137" s="2">
        <v>69.3</v>
      </c>
      <c r="J137" s="1" t="s">
        <v>43</v>
      </c>
      <c r="K137" s="2">
        <v>1</v>
      </c>
      <c r="L137" s="1" t="s">
        <v>43</v>
      </c>
      <c r="M137" s="1" t="s">
        <v>44</v>
      </c>
      <c r="N137" s="2">
        <v>22876.880000000001</v>
      </c>
      <c r="O137" s="2">
        <v>0</v>
      </c>
      <c r="P137" s="1" t="s">
        <v>45</v>
      </c>
      <c r="Q137" s="2">
        <v>22876.880000000001</v>
      </c>
      <c r="R137" s="3">
        <v>2287688</v>
      </c>
      <c r="S137" s="1" t="s">
        <v>386</v>
      </c>
      <c r="T137" s="1"/>
      <c r="U137" s="1"/>
      <c r="V137" s="1" t="b">
        <v>1</v>
      </c>
      <c r="W137" s="1" t="b">
        <v>0</v>
      </c>
      <c r="X137" s="1" t="b">
        <v>0</v>
      </c>
      <c r="Y137" s="1" t="b">
        <v>1</v>
      </c>
      <c r="Z137" s="1" t="b">
        <v>0</v>
      </c>
      <c r="AA137" s="1"/>
      <c r="AB137" s="2">
        <v>0</v>
      </c>
      <c r="AC137" s="2">
        <v>-79.61</v>
      </c>
      <c r="AD137" s="2">
        <v>-388.13</v>
      </c>
      <c r="AE137" s="2">
        <v>23344.62</v>
      </c>
      <c r="AF137" s="1">
        <v>1</v>
      </c>
      <c r="AG137" s="1"/>
      <c r="AH137" s="1" t="s">
        <v>49</v>
      </c>
      <c r="AI137" s="1">
        <v>1</v>
      </c>
      <c r="AJ137" s="1"/>
      <c r="AK137" s="2">
        <v>0</v>
      </c>
      <c r="AL137" s="2">
        <v>0</v>
      </c>
    </row>
    <row r="138" spans="1:38" x14ac:dyDescent="0.2">
      <c r="A138" t="str">
        <f>+VLOOKUP(Tabla1[[#This Row],[Código de provincia]],[1]Zona!$A:$N,14,0)</f>
        <v>Zona 8</v>
      </c>
      <c r="B138" t="str">
        <f>+VLOOKUP(Tabla1[[#This Row],[Código de provincia]],[1]Zona!$A:$N,8,0)</f>
        <v>Murcia</v>
      </c>
      <c r="C138" t="str">
        <f>+VLOOKUP(TEXT(Tabla1[[#This Row],[Socio comercial]],"00000000"),[1]Clientes!$A:$E,3,0)</f>
        <v>ES/30</v>
      </c>
      <c r="D138" t="str">
        <f>+VLOOKUP(TEXT(Tabla1[[#This Row],[Socio comercial]],"00000000"),[1]Clientes!$A:$E,4,0)</f>
        <v>Murcia (38)</v>
      </c>
      <c r="E138" s="1">
        <v>24380420</v>
      </c>
      <c r="F138" s="1" t="s">
        <v>75</v>
      </c>
      <c r="G138" s="1">
        <v>209291923</v>
      </c>
      <c r="H138" s="1" t="s">
        <v>387</v>
      </c>
      <c r="I138" s="2">
        <v>2600.98</v>
      </c>
      <c r="J138" s="1" t="s">
        <v>43</v>
      </c>
      <c r="K138" s="2">
        <v>148000</v>
      </c>
      <c r="L138" s="1" t="s">
        <v>43</v>
      </c>
      <c r="M138" s="1" t="s">
        <v>44</v>
      </c>
      <c r="N138" s="2">
        <v>104911.71</v>
      </c>
      <c r="O138" s="2">
        <v>3125.97</v>
      </c>
      <c r="P138" s="1" t="s">
        <v>45</v>
      </c>
      <c r="Q138" s="2">
        <v>105155.97</v>
      </c>
      <c r="R138" s="3">
        <v>71.099999999999994</v>
      </c>
      <c r="S138" s="1" t="s">
        <v>388</v>
      </c>
      <c r="T138" s="1"/>
      <c r="U138" s="1"/>
      <c r="V138" s="1" t="b">
        <v>1</v>
      </c>
      <c r="W138" s="1" t="b">
        <v>0</v>
      </c>
      <c r="X138" s="1" t="b">
        <v>0</v>
      </c>
      <c r="Y138" s="1" t="b">
        <v>0</v>
      </c>
      <c r="Z138" s="1" t="b">
        <v>0</v>
      </c>
      <c r="AA138" s="1"/>
      <c r="AB138" s="2">
        <v>30653.86</v>
      </c>
      <c r="AC138" s="2">
        <v>38782.980000000003</v>
      </c>
      <c r="AD138" s="2">
        <v>33199.620000000003</v>
      </c>
      <c r="AE138" s="2">
        <v>2275.25</v>
      </c>
      <c r="AF138" s="1">
        <v>1</v>
      </c>
      <c r="AG138" s="1"/>
      <c r="AH138" s="1" t="s">
        <v>49</v>
      </c>
      <c r="AI138" s="1">
        <v>1</v>
      </c>
      <c r="AJ138" s="1"/>
      <c r="AK138" s="2">
        <v>18.100000000000001</v>
      </c>
      <c r="AL138" s="2">
        <v>0</v>
      </c>
    </row>
    <row r="139" spans="1:38" x14ac:dyDescent="0.2">
      <c r="A139" t="str">
        <f>+VLOOKUP(Tabla1[[#This Row],[Código de provincia]],[1]Zona!$A:$N,14,0)</f>
        <v>Zona 8</v>
      </c>
      <c r="B139" t="str">
        <f>+VLOOKUP(Tabla1[[#This Row],[Código de provincia]],[1]Zona!$A:$N,8,0)</f>
        <v>Murcia</v>
      </c>
      <c r="C139" t="str">
        <f>+VLOOKUP(TEXT(Tabla1[[#This Row],[Socio comercial]],"00000000"),[1]Clientes!$A:$E,3,0)</f>
        <v>ES/30</v>
      </c>
      <c r="D139" t="str">
        <f>+VLOOKUP(TEXT(Tabla1[[#This Row],[Socio comercial]],"00000000"),[1]Clientes!$A:$E,4,0)</f>
        <v>Murcia (38)</v>
      </c>
      <c r="E139" s="1">
        <v>24380420</v>
      </c>
      <c r="F139" s="1" t="s">
        <v>75</v>
      </c>
      <c r="G139" s="1">
        <v>209293719</v>
      </c>
      <c r="H139" s="1" t="s">
        <v>389</v>
      </c>
      <c r="I139" s="2">
        <v>1216.45</v>
      </c>
      <c r="J139" s="1" t="s">
        <v>43</v>
      </c>
      <c r="K139" s="2">
        <v>148000</v>
      </c>
      <c r="L139" s="1" t="s">
        <v>43</v>
      </c>
      <c r="M139" s="1" t="s">
        <v>44</v>
      </c>
      <c r="N139" s="2">
        <v>104911.71</v>
      </c>
      <c r="O139" s="2">
        <v>3125.97</v>
      </c>
      <c r="P139" s="1" t="s">
        <v>45</v>
      </c>
      <c r="Q139" s="2">
        <v>105155.97</v>
      </c>
      <c r="R139" s="3">
        <v>71.099999999999994</v>
      </c>
      <c r="S139" s="1" t="s">
        <v>390</v>
      </c>
      <c r="T139" s="1"/>
      <c r="U139" s="1"/>
      <c r="V139" s="1" t="b">
        <v>1</v>
      </c>
      <c r="W139" s="1" t="b">
        <v>0</v>
      </c>
      <c r="X139" s="1" t="b">
        <v>0</v>
      </c>
      <c r="Y139" s="1" t="b">
        <v>0</v>
      </c>
      <c r="Z139" s="1" t="b">
        <v>0</v>
      </c>
      <c r="AA139" s="1"/>
      <c r="AB139" s="2">
        <v>30653.86</v>
      </c>
      <c r="AC139" s="2">
        <v>38782.980000000003</v>
      </c>
      <c r="AD139" s="2">
        <v>33199.620000000003</v>
      </c>
      <c r="AE139" s="2">
        <v>2275.25</v>
      </c>
      <c r="AF139" s="1">
        <v>1</v>
      </c>
      <c r="AG139" s="1"/>
      <c r="AH139" s="1" t="s">
        <v>49</v>
      </c>
      <c r="AI139" s="1">
        <v>1</v>
      </c>
      <c r="AJ139" s="1"/>
      <c r="AK139" s="2">
        <v>18.100000000000001</v>
      </c>
      <c r="AL139" s="2">
        <v>0</v>
      </c>
    </row>
    <row r="140" spans="1:38" x14ac:dyDescent="0.2">
      <c r="A140" t="str">
        <f>+VLOOKUP(Tabla1[[#This Row],[Código de provincia]],[1]Zona!$A:$N,14,0)</f>
        <v>Zona 8</v>
      </c>
      <c r="B140" t="str">
        <f>+VLOOKUP(Tabla1[[#This Row],[Código de provincia]],[1]Zona!$A:$N,8,0)</f>
        <v>Murcia</v>
      </c>
      <c r="C140" t="str">
        <f>+VLOOKUP(TEXT(Tabla1[[#This Row],[Socio comercial]],"00000000"),[1]Clientes!$A:$E,3,0)</f>
        <v>ES/30</v>
      </c>
      <c r="D140" t="str">
        <f>+VLOOKUP(TEXT(Tabla1[[#This Row],[Socio comercial]],"00000000"),[1]Clientes!$A:$E,4,0)</f>
        <v>Murcia (38)</v>
      </c>
      <c r="E140" s="1">
        <v>24380420</v>
      </c>
      <c r="F140" s="1" t="s">
        <v>75</v>
      </c>
      <c r="G140" s="1">
        <v>209311204</v>
      </c>
      <c r="H140" s="1" t="s">
        <v>391</v>
      </c>
      <c r="I140" s="2">
        <v>2658.44</v>
      </c>
      <c r="J140" s="1" t="s">
        <v>43</v>
      </c>
      <c r="K140" s="2">
        <v>148000</v>
      </c>
      <c r="L140" s="1" t="s">
        <v>43</v>
      </c>
      <c r="M140" s="1" t="s">
        <v>44</v>
      </c>
      <c r="N140" s="2">
        <v>104911.71</v>
      </c>
      <c r="O140" s="2">
        <v>3125.97</v>
      </c>
      <c r="P140" s="1" t="s">
        <v>45</v>
      </c>
      <c r="Q140" s="2">
        <v>105155.97</v>
      </c>
      <c r="R140" s="3">
        <v>71.099999999999994</v>
      </c>
      <c r="S140" s="1" t="s">
        <v>392</v>
      </c>
      <c r="T140" s="1"/>
      <c r="U140" s="1" t="s">
        <v>155</v>
      </c>
      <c r="V140" s="1" t="b">
        <v>1</v>
      </c>
      <c r="W140" s="1" t="b">
        <v>0</v>
      </c>
      <c r="X140" s="1" t="b">
        <v>0</v>
      </c>
      <c r="Y140" s="1" t="b">
        <v>0</v>
      </c>
      <c r="Z140" s="1" t="b">
        <v>0</v>
      </c>
      <c r="AA140" s="1" t="s">
        <v>156</v>
      </c>
      <c r="AB140" s="2">
        <v>30653.86</v>
      </c>
      <c r="AC140" s="2">
        <v>38782.980000000003</v>
      </c>
      <c r="AD140" s="2">
        <v>33199.620000000003</v>
      </c>
      <c r="AE140" s="2">
        <v>2275.25</v>
      </c>
      <c r="AF140" s="1">
        <v>1</v>
      </c>
      <c r="AG140" s="1"/>
      <c r="AH140" s="1" t="s">
        <v>49</v>
      </c>
      <c r="AI140" s="1">
        <v>1</v>
      </c>
      <c r="AJ140" s="1"/>
      <c r="AK140" s="2">
        <v>18.100000000000001</v>
      </c>
      <c r="AL140" s="2">
        <v>0</v>
      </c>
    </row>
    <row r="141" spans="1:38" x14ac:dyDescent="0.2">
      <c r="A141" t="str">
        <f>+VLOOKUP(Tabla1[[#This Row],[Código de provincia]],[1]Zona!$A:$N,14,0)</f>
        <v>Zona 8</v>
      </c>
      <c r="B141" t="str">
        <f>+VLOOKUP(Tabla1[[#This Row],[Código de provincia]],[1]Zona!$A:$N,8,0)</f>
        <v>Murcia</v>
      </c>
      <c r="C141" t="str">
        <f>+VLOOKUP(TEXT(Tabla1[[#This Row],[Socio comercial]],"00000000"),[1]Clientes!$A:$E,3,0)</f>
        <v>ES/30</v>
      </c>
      <c r="D141" t="str">
        <f>+VLOOKUP(TEXT(Tabla1[[#This Row],[Socio comercial]],"00000000"),[1]Clientes!$A:$E,4,0)</f>
        <v>Murcia (38)</v>
      </c>
      <c r="E141" s="1">
        <v>24380480</v>
      </c>
      <c r="F141" s="1" t="s">
        <v>76</v>
      </c>
      <c r="G141" s="1">
        <v>209391326</v>
      </c>
      <c r="H141" s="1" t="s">
        <v>393</v>
      </c>
      <c r="I141" s="2">
        <v>2234.2399999999998</v>
      </c>
      <c r="J141" s="1" t="s">
        <v>43</v>
      </c>
      <c r="K141" s="2">
        <v>17000</v>
      </c>
      <c r="L141" s="1" t="s">
        <v>43</v>
      </c>
      <c r="M141" s="1" t="s">
        <v>44</v>
      </c>
      <c r="N141" s="2">
        <v>16267.91</v>
      </c>
      <c r="O141" s="2">
        <v>2897.73</v>
      </c>
      <c r="P141" s="1" t="s">
        <v>45</v>
      </c>
      <c r="Q141" s="2">
        <v>16286.07</v>
      </c>
      <c r="R141" s="3">
        <v>95.8</v>
      </c>
      <c r="S141" s="1" t="s">
        <v>394</v>
      </c>
      <c r="T141" s="1"/>
      <c r="U141" s="1" t="s">
        <v>155</v>
      </c>
      <c r="V141" s="1" t="b">
        <v>0</v>
      </c>
      <c r="W141" s="1" t="b">
        <v>0</v>
      </c>
      <c r="X141" s="1" t="b">
        <v>0</v>
      </c>
      <c r="Y141" s="1" t="b">
        <v>1</v>
      </c>
      <c r="Z141" s="1" t="b">
        <v>0</v>
      </c>
      <c r="AA141" s="1" t="s">
        <v>156</v>
      </c>
      <c r="AB141" s="2">
        <v>8297.9599999999991</v>
      </c>
      <c r="AC141" s="2">
        <v>7425.53</v>
      </c>
      <c r="AD141" s="2">
        <v>0</v>
      </c>
      <c r="AE141" s="2">
        <v>544.41999999999996</v>
      </c>
      <c r="AF141" s="1">
        <v>0</v>
      </c>
      <c r="AG141" s="1"/>
      <c r="AH141" s="1" t="s">
        <v>227</v>
      </c>
      <c r="AI141" s="1">
        <v>1</v>
      </c>
      <c r="AJ141" s="1"/>
      <c r="AK141" s="2">
        <v>18.16</v>
      </c>
      <c r="AL141" s="2">
        <v>0</v>
      </c>
    </row>
    <row r="142" spans="1:38" x14ac:dyDescent="0.2">
      <c r="A142" t="str">
        <f>+VLOOKUP(Tabla1[[#This Row],[Código de provincia]],[1]Zona!$A:$N,14,0)</f>
        <v>Zona 5</v>
      </c>
      <c r="B142" t="str">
        <f>+VLOOKUP(Tabla1[[#This Row],[Código de provincia]],[1]Zona!$A:$N,8,0)</f>
        <v>Extremadura</v>
      </c>
      <c r="C142" t="str">
        <f>+VLOOKUP(TEXT(Tabla1[[#This Row],[Socio comercial]],"00000000"),[1]Clientes!$A:$E,3,0)</f>
        <v>ES/06</v>
      </c>
      <c r="D142" t="str">
        <f>+VLOOKUP(TEXT(Tabla1[[#This Row],[Socio comercial]],"00000000"),[1]Clientes!$A:$E,4,0)</f>
        <v>Badajoz (39)</v>
      </c>
      <c r="E142" s="1">
        <v>24390270</v>
      </c>
      <c r="F142" s="1" t="s">
        <v>77</v>
      </c>
      <c r="G142" s="1">
        <v>209243537</v>
      </c>
      <c r="H142" s="1">
        <v>1</v>
      </c>
      <c r="I142" s="2">
        <v>1648.23</v>
      </c>
      <c r="J142" s="1" t="s">
        <v>43</v>
      </c>
      <c r="K142" s="2">
        <v>223000</v>
      </c>
      <c r="L142" s="1" t="s">
        <v>43</v>
      </c>
      <c r="M142" s="1" t="s">
        <v>44</v>
      </c>
      <c r="N142" s="2">
        <v>20674.23</v>
      </c>
      <c r="O142" s="2">
        <v>3367.94</v>
      </c>
      <c r="P142" s="1" t="s">
        <v>45</v>
      </c>
      <c r="Q142" s="2">
        <v>21094.9</v>
      </c>
      <c r="R142" s="3">
        <v>9.5</v>
      </c>
      <c r="S142" s="1" t="s">
        <v>395</v>
      </c>
      <c r="T142" s="1"/>
      <c r="U142" s="1" t="s">
        <v>216</v>
      </c>
      <c r="V142" s="1" t="b">
        <v>1</v>
      </c>
      <c r="W142" s="1" t="b">
        <v>0</v>
      </c>
      <c r="X142" s="1" t="b">
        <v>0</v>
      </c>
      <c r="Y142" s="1" t="b">
        <v>0</v>
      </c>
      <c r="Z142" s="1" t="b">
        <v>0</v>
      </c>
      <c r="AA142" s="1" t="s">
        <v>217</v>
      </c>
      <c r="AB142" s="2">
        <v>20674.23</v>
      </c>
      <c r="AC142" s="2">
        <v>0</v>
      </c>
      <c r="AD142" s="2">
        <v>0</v>
      </c>
      <c r="AE142" s="2">
        <v>0</v>
      </c>
      <c r="AF142" s="1">
        <v>1</v>
      </c>
      <c r="AG142" s="1"/>
      <c r="AH142" s="1" t="s">
        <v>49</v>
      </c>
      <c r="AI142" s="1">
        <v>1</v>
      </c>
      <c r="AJ142" s="1"/>
      <c r="AK142" s="2">
        <v>52.4</v>
      </c>
      <c r="AL142" s="2">
        <v>0</v>
      </c>
    </row>
    <row r="143" spans="1:38" x14ac:dyDescent="0.2">
      <c r="A143" t="str">
        <f>+VLOOKUP(Tabla1[[#This Row],[Código de provincia]],[1]Zona!$A:$N,14,0)</f>
        <v>Zona 5</v>
      </c>
      <c r="B143" t="str">
        <f>+VLOOKUP(Tabla1[[#This Row],[Código de provincia]],[1]Zona!$A:$N,8,0)</f>
        <v>Extremadura</v>
      </c>
      <c r="C143" t="str">
        <f>+VLOOKUP(TEXT(Tabla1[[#This Row],[Socio comercial]],"00000000"),[1]Clientes!$A:$E,3,0)</f>
        <v>ES/06</v>
      </c>
      <c r="D143" t="str">
        <f>+VLOOKUP(TEXT(Tabla1[[#This Row],[Socio comercial]],"00000000"),[1]Clientes!$A:$E,4,0)</f>
        <v>Badajoz (39)</v>
      </c>
      <c r="E143" s="1">
        <v>24390580</v>
      </c>
      <c r="F143" s="1" t="s">
        <v>396</v>
      </c>
      <c r="G143" s="1">
        <v>209381736</v>
      </c>
      <c r="H143" s="1">
        <v>30012025</v>
      </c>
      <c r="I143" s="2">
        <v>1989.29</v>
      </c>
      <c r="J143" s="1" t="s">
        <v>43</v>
      </c>
      <c r="K143" s="2">
        <v>230000</v>
      </c>
      <c r="L143" s="1" t="s">
        <v>43</v>
      </c>
      <c r="M143" s="1" t="s">
        <v>44</v>
      </c>
      <c r="N143" s="2">
        <v>96550.54</v>
      </c>
      <c r="O143" s="2">
        <v>1136.1500000000001</v>
      </c>
      <c r="P143" s="1" t="s">
        <v>45</v>
      </c>
      <c r="Q143" s="2">
        <v>97328.12</v>
      </c>
      <c r="R143" s="3">
        <v>42.3</v>
      </c>
      <c r="S143" s="1" t="s">
        <v>397</v>
      </c>
      <c r="T143" s="1"/>
      <c r="U143" s="1"/>
      <c r="V143" s="1" t="b">
        <v>1</v>
      </c>
      <c r="W143" s="1" t="b">
        <v>0</v>
      </c>
      <c r="X143" s="1" t="b">
        <v>0</v>
      </c>
      <c r="Y143" s="1" t="b">
        <v>0</v>
      </c>
      <c r="Z143" s="1" t="b">
        <v>0</v>
      </c>
      <c r="AA143" s="1"/>
      <c r="AB143" s="2">
        <v>25969.56</v>
      </c>
      <c r="AC143" s="2">
        <v>21853.13</v>
      </c>
      <c r="AD143" s="2">
        <v>26577.86</v>
      </c>
      <c r="AE143" s="2">
        <v>22149.99</v>
      </c>
      <c r="AF143" s="1">
        <v>1</v>
      </c>
      <c r="AG143" s="1"/>
      <c r="AH143" s="1" t="s">
        <v>49</v>
      </c>
      <c r="AI143" s="1">
        <v>1</v>
      </c>
      <c r="AJ143" s="1"/>
      <c r="AK143" s="2">
        <v>520.41999999999996</v>
      </c>
      <c r="AL143" s="2">
        <v>0</v>
      </c>
    </row>
    <row r="144" spans="1:38" x14ac:dyDescent="0.2">
      <c r="A144" t="str">
        <f>+VLOOKUP(Tabla1[[#This Row],[Código de provincia]],[1]Zona!$A:$N,14,0)</f>
        <v>Zona 5</v>
      </c>
      <c r="B144" t="str">
        <f>+VLOOKUP(Tabla1[[#This Row],[Código de provincia]],[1]Zona!$A:$N,8,0)</f>
        <v>Extremadura</v>
      </c>
      <c r="C144" t="str">
        <f>+VLOOKUP(TEXT(Tabla1[[#This Row],[Socio comercial]],"00000000"),[1]Clientes!$A:$E,3,0)</f>
        <v>ES/06</v>
      </c>
      <c r="D144" t="str">
        <f>+VLOOKUP(TEXT(Tabla1[[#This Row],[Socio comercial]],"00000000"),[1]Clientes!$A:$E,4,0)</f>
        <v>Badajoz (39)</v>
      </c>
      <c r="E144" s="1">
        <v>24390580</v>
      </c>
      <c r="F144" s="1" t="s">
        <v>396</v>
      </c>
      <c r="G144" s="1">
        <v>209440139</v>
      </c>
      <c r="H144" s="1">
        <v>11022025</v>
      </c>
      <c r="I144" s="2">
        <v>703.32</v>
      </c>
      <c r="J144" s="1" t="s">
        <v>43</v>
      </c>
      <c r="K144" s="2">
        <v>230000</v>
      </c>
      <c r="L144" s="1" t="s">
        <v>43</v>
      </c>
      <c r="M144" s="1" t="s">
        <v>44</v>
      </c>
      <c r="N144" s="2">
        <v>96550.54</v>
      </c>
      <c r="O144" s="2">
        <v>1136.1500000000001</v>
      </c>
      <c r="P144" s="1" t="s">
        <v>45</v>
      </c>
      <c r="Q144" s="2">
        <v>97328.12</v>
      </c>
      <c r="R144" s="3">
        <v>42.3</v>
      </c>
      <c r="S144" s="1" t="s">
        <v>398</v>
      </c>
      <c r="T144" s="1"/>
      <c r="U144" s="1" t="s">
        <v>155</v>
      </c>
      <c r="V144" s="1" t="b">
        <v>1</v>
      </c>
      <c r="W144" s="1" t="b">
        <v>0</v>
      </c>
      <c r="X144" s="1" t="b">
        <v>0</v>
      </c>
      <c r="Y144" s="1" t="b">
        <v>0</v>
      </c>
      <c r="Z144" s="1" t="b">
        <v>0</v>
      </c>
      <c r="AA144" s="1" t="s">
        <v>156</v>
      </c>
      <c r="AB144" s="2">
        <v>25969.56</v>
      </c>
      <c r="AC144" s="2">
        <v>21853.13</v>
      </c>
      <c r="AD144" s="2">
        <v>26577.86</v>
      </c>
      <c r="AE144" s="2">
        <v>22149.99</v>
      </c>
      <c r="AF144" s="1">
        <v>1</v>
      </c>
      <c r="AG144" s="1"/>
      <c r="AH144" s="1" t="s">
        <v>49</v>
      </c>
      <c r="AI144" s="1">
        <v>1</v>
      </c>
      <c r="AJ144" s="1"/>
      <c r="AK144" s="2">
        <v>520.41999999999996</v>
      </c>
      <c r="AL144" s="2">
        <v>0</v>
      </c>
    </row>
    <row r="145" spans="1:38" x14ac:dyDescent="0.2">
      <c r="A145" t="str">
        <f>+VLOOKUP(Tabla1[[#This Row],[Código de provincia]],[1]Zona!$A:$N,14,0)</f>
        <v>Zona 5</v>
      </c>
      <c r="B145" t="str">
        <f>+VLOOKUP(Tabla1[[#This Row],[Código de provincia]],[1]Zona!$A:$N,8,0)</f>
        <v>Extremadura</v>
      </c>
      <c r="C145" t="str">
        <f>+VLOOKUP(TEXT(Tabla1[[#This Row],[Socio comercial]],"00000000"),[1]Clientes!$A:$E,3,0)</f>
        <v>ES/06</v>
      </c>
      <c r="D145" t="str">
        <f>+VLOOKUP(TEXT(Tabla1[[#This Row],[Socio comercial]],"00000000"),[1]Clientes!$A:$E,4,0)</f>
        <v>Badajoz (39)</v>
      </c>
      <c r="E145" s="1">
        <v>24390720</v>
      </c>
      <c r="F145" s="1" t="s">
        <v>78</v>
      </c>
      <c r="G145" s="1">
        <v>209087486</v>
      </c>
      <c r="H145" s="1">
        <v>15</v>
      </c>
      <c r="I145" s="2">
        <v>310.89999999999998</v>
      </c>
      <c r="J145" s="1" t="s">
        <v>43</v>
      </c>
      <c r="K145" s="2">
        <v>170000</v>
      </c>
      <c r="L145" s="1" t="s">
        <v>43</v>
      </c>
      <c r="M145" s="1" t="s">
        <v>44</v>
      </c>
      <c r="N145" s="2">
        <v>51903.81</v>
      </c>
      <c r="O145" s="2">
        <v>2209.61</v>
      </c>
      <c r="P145" s="1" t="s">
        <v>45</v>
      </c>
      <c r="Q145" s="2">
        <v>53393.45</v>
      </c>
      <c r="R145" s="3">
        <v>31.4</v>
      </c>
      <c r="S145" s="1" t="s">
        <v>399</v>
      </c>
      <c r="T145" s="1"/>
      <c r="U145" s="1" t="s">
        <v>155</v>
      </c>
      <c r="V145" s="1" t="b">
        <v>1</v>
      </c>
      <c r="W145" s="1" t="b">
        <v>0</v>
      </c>
      <c r="X145" s="1" t="b">
        <v>0</v>
      </c>
      <c r="Y145" s="1" t="b">
        <v>0</v>
      </c>
      <c r="Z145" s="1" t="b">
        <v>0</v>
      </c>
      <c r="AA145" s="1" t="s">
        <v>156</v>
      </c>
      <c r="AB145" s="2">
        <v>18279.490000000002</v>
      </c>
      <c r="AC145" s="2">
        <v>14022.06</v>
      </c>
      <c r="AD145" s="2">
        <v>1158.43</v>
      </c>
      <c r="AE145" s="2">
        <v>18443.830000000002</v>
      </c>
      <c r="AF145" s="1">
        <v>0</v>
      </c>
      <c r="AG145" s="1"/>
      <c r="AH145" s="1" t="s">
        <v>49</v>
      </c>
      <c r="AI145" s="1">
        <v>1</v>
      </c>
      <c r="AJ145" s="1"/>
      <c r="AK145" s="2">
        <v>770.62</v>
      </c>
      <c r="AL145" s="2">
        <v>0</v>
      </c>
    </row>
    <row r="146" spans="1:38" x14ac:dyDescent="0.2">
      <c r="A146" t="str">
        <f>+VLOOKUP(Tabla1[[#This Row],[Código de provincia]],[1]Zona!$A:$N,14,0)</f>
        <v>Zona 5</v>
      </c>
      <c r="B146" t="str">
        <f>+VLOOKUP(Tabla1[[#This Row],[Código de provincia]],[1]Zona!$A:$N,8,0)</f>
        <v>Extremadura</v>
      </c>
      <c r="C146" t="str">
        <f>+VLOOKUP(TEXT(Tabla1[[#This Row],[Socio comercial]],"00000000"),[1]Clientes!$A:$E,3,0)</f>
        <v>ES/06</v>
      </c>
      <c r="D146" t="str">
        <f>+VLOOKUP(TEXT(Tabla1[[#This Row],[Socio comercial]],"00000000"),[1]Clientes!$A:$E,4,0)</f>
        <v>Badajoz (39)</v>
      </c>
      <c r="E146" s="1">
        <v>24390720</v>
      </c>
      <c r="F146" s="1" t="s">
        <v>78</v>
      </c>
      <c r="G146" s="1">
        <v>209294020</v>
      </c>
      <c r="H146" s="1">
        <v>7</v>
      </c>
      <c r="I146" s="2">
        <v>5012.22</v>
      </c>
      <c r="J146" s="1" t="s">
        <v>43</v>
      </c>
      <c r="K146" s="2">
        <v>170000</v>
      </c>
      <c r="L146" s="1" t="s">
        <v>43</v>
      </c>
      <c r="M146" s="1" t="s">
        <v>44</v>
      </c>
      <c r="N146" s="2">
        <v>51903.81</v>
      </c>
      <c r="O146" s="2">
        <v>2209.61</v>
      </c>
      <c r="P146" s="1" t="s">
        <v>45</v>
      </c>
      <c r="Q146" s="2">
        <v>53393.45</v>
      </c>
      <c r="R146" s="3">
        <v>31.4</v>
      </c>
      <c r="S146" s="1" t="s">
        <v>400</v>
      </c>
      <c r="T146" s="1"/>
      <c r="U146" s="1"/>
      <c r="V146" s="1" t="b">
        <v>1</v>
      </c>
      <c r="W146" s="1" t="b">
        <v>0</v>
      </c>
      <c r="X146" s="1" t="b">
        <v>0</v>
      </c>
      <c r="Y146" s="1" t="b">
        <v>0</v>
      </c>
      <c r="Z146" s="1" t="b">
        <v>0</v>
      </c>
      <c r="AA146" s="1"/>
      <c r="AB146" s="2">
        <v>18279.490000000002</v>
      </c>
      <c r="AC146" s="2">
        <v>14022.06</v>
      </c>
      <c r="AD146" s="2">
        <v>1158.43</v>
      </c>
      <c r="AE146" s="2">
        <v>18443.830000000002</v>
      </c>
      <c r="AF146" s="1">
        <v>0</v>
      </c>
      <c r="AG146" s="1"/>
      <c r="AH146" s="1" t="s">
        <v>49</v>
      </c>
      <c r="AI146" s="1">
        <v>1</v>
      </c>
      <c r="AJ146" s="1"/>
      <c r="AK146" s="2">
        <v>770.62</v>
      </c>
      <c r="AL146" s="2">
        <v>0</v>
      </c>
    </row>
    <row r="147" spans="1:38" x14ac:dyDescent="0.2">
      <c r="A147" t="str">
        <f>+VLOOKUP(Tabla1[[#This Row],[Código de provincia]],[1]Zona!$A:$N,14,0)</f>
        <v>Zona 8</v>
      </c>
      <c r="B147" t="str">
        <f>+VLOOKUP(Tabla1[[#This Row],[Código de provincia]],[1]Zona!$A:$N,8,0)</f>
        <v>Andalucía</v>
      </c>
      <c r="C147" t="str">
        <f>+VLOOKUP(TEXT(Tabla1[[#This Row],[Socio comercial]],"00000000"),[1]Clientes!$A:$E,3,0)</f>
        <v>ES/04</v>
      </c>
      <c r="D147" t="str">
        <f>+VLOOKUP(TEXT(Tabla1[[#This Row],[Socio comercial]],"00000000"),[1]Clientes!$A:$E,4,0)</f>
        <v>Almería (41)</v>
      </c>
      <c r="E147" s="1">
        <v>24410190</v>
      </c>
      <c r="F147" s="1" t="s">
        <v>79</v>
      </c>
      <c r="G147" s="1">
        <v>209256489</v>
      </c>
      <c r="H147" s="1">
        <v>7012025</v>
      </c>
      <c r="I147" s="2">
        <v>3866.37</v>
      </c>
      <c r="J147" s="1" t="s">
        <v>43</v>
      </c>
      <c r="K147" s="2">
        <v>20000</v>
      </c>
      <c r="L147" s="1" t="s">
        <v>43</v>
      </c>
      <c r="M147" s="1" t="s">
        <v>44</v>
      </c>
      <c r="N147" s="2">
        <v>15651.44</v>
      </c>
      <c r="O147" s="2">
        <v>1789.06</v>
      </c>
      <c r="P147" s="1" t="s">
        <v>45</v>
      </c>
      <c r="Q147" s="2">
        <v>16067.12</v>
      </c>
      <c r="R147" s="3">
        <v>80.3</v>
      </c>
      <c r="S147" s="1" t="s">
        <v>401</v>
      </c>
      <c r="T147" s="1"/>
      <c r="U147" s="1" t="s">
        <v>155</v>
      </c>
      <c r="V147" s="1" t="b">
        <v>1</v>
      </c>
      <c r="W147" s="1" t="b">
        <v>0</v>
      </c>
      <c r="X147" s="1" t="b">
        <v>0</v>
      </c>
      <c r="Y147" s="1" t="b">
        <v>0</v>
      </c>
      <c r="Z147" s="1" t="b">
        <v>0</v>
      </c>
      <c r="AA147" s="1" t="s">
        <v>156</v>
      </c>
      <c r="AB147" s="2">
        <v>7028.48</v>
      </c>
      <c r="AC147" s="2">
        <v>8622.9599999999991</v>
      </c>
      <c r="AD147" s="2">
        <v>0</v>
      </c>
      <c r="AE147" s="2">
        <v>0</v>
      </c>
      <c r="AF147" s="1">
        <v>2</v>
      </c>
      <c r="AG147" s="1"/>
      <c r="AH147" s="1" t="s">
        <v>49</v>
      </c>
      <c r="AI147" s="1">
        <v>1</v>
      </c>
      <c r="AJ147" s="1" t="s">
        <v>402</v>
      </c>
      <c r="AK147" s="2">
        <v>0</v>
      </c>
      <c r="AL147" s="2">
        <v>0</v>
      </c>
    </row>
    <row r="148" spans="1:38" x14ac:dyDescent="0.2">
      <c r="A148" t="str">
        <f>+VLOOKUP(Tabla1[[#This Row],[Código de provincia]],[1]Zona!$A:$N,14,0)</f>
        <v>Zona 8</v>
      </c>
      <c r="B148" t="str">
        <f>+VLOOKUP(Tabla1[[#This Row],[Código de provincia]],[1]Zona!$A:$N,8,0)</f>
        <v>Andalucía</v>
      </c>
      <c r="C148" t="str">
        <f>+VLOOKUP(TEXT(Tabla1[[#This Row],[Socio comercial]],"00000000"),[1]Clientes!$A:$E,3,0)</f>
        <v>ES/04</v>
      </c>
      <c r="D148" t="str">
        <f>+VLOOKUP(TEXT(Tabla1[[#This Row],[Socio comercial]],"00000000"),[1]Clientes!$A:$E,4,0)</f>
        <v>Almería (41)</v>
      </c>
      <c r="E148" s="1">
        <v>24410190</v>
      </c>
      <c r="F148" s="1" t="s">
        <v>79</v>
      </c>
      <c r="G148" s="1">
        <v>209338644</v>
      </c>
      <c r="H148" s="1">
        <v>1</v>
      </c>
      <c r="I148" s="2">
        <v>1614.85</v>
      </c>
      <c r="J148" s="1" t="s">
        <v>43</v>
      </c>
      <c r="K148" s="2">
        <v>20000</v>
      </c>
      <c r="L148" s="1" t="s">
        <v>43</v>
      </c>
      <c r="M148" s="1" t="s">
        <v>44</v>
      </c>
      <c r="N148" s="2">
        <v>15651.44</v>
      </c>
      <c r="O148" s="2">
        <v>1789.06</v>
      </c>
      <c r="P148" s="1" t="s">
        <v>45</v>
      </c>
      <c r="Q148" s="2">
        <v>16067.12</v>
      </c>
      <c r="R148" s="3">
        <v>80.3</v>
      </c>
      <c r="S148" s="1" t="s">
        <v>403</v>
      </c>
      <c r="T148" s="1"/>
      <c r="U148" s="1"/>
      <c r="V148" s="1" t="b">
        <v>1</v>
      </c>
      <c r="W148" s="1" t="b">
        <v>0</v>
      </c>
      <c r="X148" s="1" t="b">
        <v>0</v>
      </c>
      <c r="Y148" s="1" t="b">
        <v>0</v>
      </c>
      <c r="Z148" s="1" t="b">
        <v>0</v>
      </c>
      <c r="AA148" s="1"/>
      <c r="AB148" s="2">
        <v>7028.48</v>
      </c>
      <c r="AC148" s="2">
        <v>8622.9599999999991</v>
      </c>
      <c r="AD148" s="2">
        <v>0</v>
      </c>
      <c r="AE148" s="2">
        <v>0</v>
      </c>
      <c r="AF148" s="1">
        <v>2</v>
      </c>
      <c r="AG148" s="1"/>
      <c r="AH148" s="1" t="s">
        <v>49</v>
      </c>
      <c r="AI148" s="1">
        <v>1</v>
      </c>
      <c r="AJ148" s="1"/>
      <c r="AK148" s="2">
        <v>0</v>
      </c>
      <c r="AL148" s="2">
        <v>0</v>
      </c>
    </row>
    <row r="149" spans="1:38" x14ac:dyDescent="0.2">
      <c r="A149" t="str">
        <f>+VLOOKUP(Tabla1[[#This Row],[Código de provincia]],[1]Zona!$A:$N,14,0)</f>
        <v>Zona 8</v>
      </c>
      <c r="B149" t="str">
        <f>+VLOOKUP(Tabla1[[#This Row],[Código de provincia]],[1]Zona!$A:$N,8,0)</f>
        <v>Andalucía</v>
      </c>
      <c r="C149" t="str">
        <f>+VLOOKUP(TEXT(Tabla1[[#This Row],[Socio comercial]],"00000000"),[1]Clientes!$A:$E,3,0)</f>
        <v>ES/04</v>
      </c>
      <c r="D149" t="str">
        <f>+VLOOKUP(TEXT(Tabla1[[#This Row],[Socio comercial]],"00000000"),[1]Clientes!$A:$E,4,0)</f>
        <v>Almería (41)</v>
      </c>
      <c r="E149" s="1">
        <v>24410190</v>
      </c>
      <c r="F149" s="1" t="s">
        <v>79</v>
      </c>
      <c r="G149" s="1">
        <v>209591316</v>
      </c>
      <c r="H149" s="1">
        <v>1</v>
      </c>
      <c r="I149" s="2">
        <v>686.74</v>
      </c>
      <c r="J149" s="1" t="s">
        <v>43</v>
      </c>
      <c r="K149" s="2">
        <v>20000</v>
      </c>
      <c r="L149" s="1" t="s">
        <v>43</v>
      </c>
      <c r="M149" s="1" t="s">
        <v>44</v>
      </c>
      <c r="N149" s="2">
        <v>15651.44</v>
      </c>
      <c r="O149" s="2">
        <v>1789.06</v>
      </c>
      <c r="P149" s="1" t="s">
        <v>45</v>
      </c>
      <c r="Q149" s="2">
        <v>16067.12</v>
      </c>
      <c r="R149" s="3">
        <v>80.3</v>
      </c>
      <c r="S149" s="1" t="s">
        <v>404</v>
      </c>
      <c r="T149" s="1"/>
      <c r="U149" s="1" t="s">
        <v>155</v>
      </c>
      <c r="V149" s="1" t="b">
        <v>1</v>
      </c>
      <c r="W149" s="1" t="b">
        <v>0</v>
      </c>
      <c r="X149" s="1" t="b">
        <v>0</v>
      </c>
      <c r="Y149" s="1" t="b">
        <v>0</v>
      </c>
      <c r="Z149" s="1" t="b">
        <v>0</v>
      </c>
      <c r="AA149" s="1" t="s">
        <v>156</v>
      </c>
      <c r="AB149" s="2">
        <v>7028.48</v>
      </c>
      <c r="AC149" s="2">
        <v>8622.9599999999991</v>
      </c>
      <c r="AD149" s="2">
        <v>0</v>
      </c>
      <c r="AE149" s="2">
        <v>0</v>
      </c>
      <c r="AF149" s="1">
        <v>2</v>
      </c>
      <c r="AG149" s="1"/>
      <c r="AH149" s="1" t="s">
        <v>49</v>
      </c>
      <c r="AI149" s="1">
        <v>1</v>
      </c>
      <c r="AJ149" s="1"/>
      <c r="AK149" s="2">
        <v>0</v>
      </c>
      <c r="AL149" s="2">
        <v>0</v>
      </c>
    </row>
    <row r="150" spans="1:38" x14ac:dyDescent="0.2">
      <c r="A150" t="str">
        <f>+VLOOKUP(Tabla1[[#This Row],[Código de provincia]],[1]Zona!$A:$N,14,0)</f>
        <v>Zona 8</v>
      </c>
      <c r="B150" t="str">
        <f>+VLOOKUP(Tabla1[[#This Row],[Código de provincia]],[1]Zona!$A:$N,8,0)</f>
        <v>Andalucía</v>
      </c>
      <c r="C150" t="str">
        <f>+VLOOKUP(TEXT(Tabla1[[#This Row],[Socio comercial]],"00000000"),[1]Clientes!$A:$E,3,0)</f>
        <v>ES/04</v>
      </c>
      <c r="D150" t="str">
        <f>+VLOOKUP(TEXT(Tabla1[[#This Row],[Socio comercial]],"00000000"),[1]Clientes!$A:$E,4,0)</f>
        <v>Almería (41)</v>
      </c>
      <c r="E150" s="1">
        <v>24410480</v>
      </c>
      <c r="F150" s="1" t="s">
        <v>80</v>
      </c>
      <c r="G150" s="1">
        <v>204062406</v>
      </c>
      <c r="H150" s="1">
        <v>48</v>
      </c>
      <c r="I150" s="2">
        <v>17071.61</v>
      </c>
      <c r="J150" s="1" t="s">
        <v>43</v>
      </c>
      <c r="K150" s="2">
        <v>1</v>
      </c>
      <c r="L150" s="1" t="s">
        <v>43</v>
      </c>
      <c r="M150" s="1" t="s">
        <v>44</v>
      </c>
      <c r="N150" s="2">
        <v>0</v>
      </c>
      <c r="O150" s="2">
        <v>0</v>
      </c>
      <c r="P150" s="1" t="s">
        <v>45</v>
      </c>
      <c r="Q150" s="2">
        <v>0</v>
      </c>
      <c r="R150" s="3">
        <v>0</v>
      </c>
      <c r="S150" s="1" t="s">
        <v>405</v>
      </c>
      <c r="T150" s="1"/>
      <c r="U150" s="1"/>
      <c r="V150" s="1" t="b">
        <v>1</v>
      </c>
      <c r="W150" s="1" t="b">
        <v>0</v>
      </c>
      <c r="X150" s="1" t="b">
        <v>0</v>
      </c>
      <c r="Y150" s="1" t="b">
        <v>0</v>
      </c>
      <c r="Z150" s="1" t="b">
        <v>0</v>
      </c>
      <c r="AA150" s="1"/>
      <c r="AB150" s="2">
        <v>0</v>
      </c>
      <c r="AC150" s="2">
        <v>0</v>
      </c>
      <c r="AD150" s="2">
        <v>0</v>
      </c>
      <c r="AE150" s="2">
        <v>0</v>
      </c>
      <c r="AF150" s="1">
        <v>1</v>
      </c>
      <c r="AG150" s="1"/>
      <c r="AH150" s="1"/>
      <c r="AI150" s="1"/>
      <c r="AJ150" s="1"/>
      <c r="AK150" s="2">
        <v>0</v>
      </c>
      <c r="AL150" s="2">
        <v>0</v>
      </c>
    </row>
    <row r="151" spans="1:38" x14ac:dyDescent="0.2">
      <c r="A151" t="str">
        <f>+VLOOKUP(Tabla1[[#This Row],[Código de provincia]],[1]Zona!$A:$N,14,0)</f>
        <v>Zona 8</v>
      </c>
      <c r="B151" t="str">
        <f>+VLOOKUP(Tabla1[[#This Row],[Código de provincia]],[1]Zona!$A:$N,8,0)</f>
        <v>Andalucía</v>
      </c>
      <c r="C151" t="str">
        <f>+VLOOKUP(TEXT(Tabla1[[#This Row],[Socio comercial]],"00000000"),[1]Clientes!$A:$E,3,0)</f>
        <v>ES/04</v>
      </c>
      <c r="D151" t="str">
        <f>+VLOOKUP(TEXT(Tabla1[[#This Row],[Socio comercial]],"00000000"),[1]Clientes!$A:$E,4,0)</f>
        <v>Almería (41)</v>
      </c>
      <c r="E151" s="1">
        <v>24410480</v>
      </c>
      <c r="F151" s="1" t="s">
        <v>80</v>
      </c>
      <c r="G151" s="1">
        <v>209095166</v>
      </c>
      <c r="H151" s="1" t="s">
        <v>406</v>
      </c>
      <c r="I151" s="2">
        <v>2258.6</v>
      </c>
      <c r="J151" s="1" t="s">
        <v>43</v>
      </c>
      <c r="K151" s="2">
        <v>1</v>
      </c>
      <c r="L151" s="1" t="s">
        <v>43</v>
      </c>
      <c r="M151" s="1" t="s">
        <v>44</v>
      </c>
      <c r="N151" s="2">
        <v>0</v>
      </c>
      <c r="O151" s="2">
        <v>0</v>
      </c>
      <c r="P151" s="1" t="s">
        <v>45</v>
      </c>
      <c r="Q151" s="2">
        <v>0</v>
      </c>
      <c r="R151" s="3">
        <v>0</v>
      </c>
      <c r="S151" s="1" t="s">
        <v>407</v>
      </c>
      <c r="T151" s="1"/>
      <c r="U151" s="1" t="s">
        <v>155</v>
      </c>
      <c r="V151" s="1" t="b">
        <v>1</v>
      </c>
      <c r="W151" s="1" t="b">
        <v>0</v>
      </c>
      <c r="X151" s="1" t="b">
        <v>0</v>
      </c>
      <c r="Y151" s="1" t="b">
        <v>1</v>
      </c>
      <c r="Z151" s="1" t="b">
        <v>0</v>
      </c>
      <c r="AA151" s="1" t="s">
        <v>156</v>
      </c>
      <c r="AB151" s="2">
        <v>0</v>
      </c>
      <c r="AC151" s="2">
        <v>0</v>
      </c>
      <c r="AD151" s="2">
        <v>0</v>
      </c>
      <c r="AE151" s="2">
        <v>0</v>
      </c>
      <c r="AF151" s="1">
        <v>1</v>
      </c>
      <c r="AG151" s="1"/>
      <c r="AH151" s="1" t="s">
        <v>49</v>
      </c>
      <c r="AI151" s="1">
        <v>1</v>
      </c>
      <c r="AJ151" s="1"/>
      <c r="AK151" s="2">
        <v>0</v>
      </c>
      <c r="AL151" s="2">
        <v>0</v>
      </c>
    </row>
    <row r="152" spans="1:38" x14ac:dyDescent="0.2">
      <c r="A152" t="str">
        <f>+VLOOKUP(Tabla1[[#This Row],[Código de provincia]],[1]Zona!$A:$N,14,0)</f>
        <v>Zona 4</v>
      </c>
      <c r="B152" t="str">
        <f>+VLOOKUP(Tabla1[[#This Row],[Código de provincia]],[1]Zona!$A:$N,8,0)</f>
        <v>Andalucía</v>
      </c>
      <c r="C152" t="str">
        <f>+VLOOKUP(TEXT(Tabla1[[#This Row],[Socio comercial]],"00000000"),[1]Clientes!$A:$E,3,0)</f>
        <v>ES/11</v>
      </c>
      <c r="D152" t="str">
        <f>+VLOOKUP(TEXT(Tabla1[[#This Row],[Socio comercial]],"00000000"),[1]Clientes!$A:$E,4,0)</f>
        <v>Cádiz (42)</v>
      </c>
      <c r="E152" s="1">
        <v>24420610</v>
      </c>
      <c r="F152" s="1" t="s">
        <v>81</v>
      </c>
      <c r="G152" s="1">
        <v>209398198</v>
      </c>
      <c r="H152" s="1">
        <v>5438</v>
      </c>
      <c r="I152" s="2">
        <v>356.35</v>
      </c>
      <c r="J152" s="1" t="s">
        <v>43</v>
      </c>
      <c r="K152" s="2">
        <v>127000</v>
      </c>
      <c r="L152" s="1" t="s">
        <v>43</v>
      </c>
      <c r="M152" s="1" t="s">
        <v>44</v>
      </c>
      <c r="N152" s="2">
        <v>72924.52</v>
      </c>
      <c r="O152" s="2">
        <v>2699.59</v>
      </c>
      <c r="P152" s="1" t="s">
        <v>45</v>
      </c>
      <c r="Q152" s="2">
        <v>74582.509999999995</v>
      </c>
      <c r="R152" s="3">
        <v>58.7</v>
      </c>
      <c r="S152" s="1" t="s">
        <v>408</v>
      </c>
      <c r="T152" s="1"/>
      <c r="U152" s="1" t="s">
        <v>155</v>
      </c>
      <c r="V152" s="1" t="b">
        <v>1</v>
      </c>
      <c r="W152" s="1" t="b">
        <v>0</v>
      </c>
      <c r="X152" s="1" t="b">
        <v>0</v>
      </c>
      <c r="Y152" s="1" t="b">
        <v>0</v>
      </c>
      <c r="Z152" s="1" t="b">
        <v>0</v>
      </c>
      <c r="AA152" s="1" t="s">
        <v>156</v>
      </c>
      <c r="AB152" s="2">
        <v>27008.92</v>
      </c>
      <c r="AC152" s="2">
        <v>18426.48</v>
      </c>
      <c r="AD152" s="2">
        <v>0</v>
      </c>
      <c r="AE152" s="2">
        <v>27489.119999999999</v>
      </c>
      <c r="AF152" s="1">
        <v>1</v>
      </c>
      <c r="AG152" s="1"/>
      <c r="AH152" s="1" t="s">
        <v>49</v>
      </c>
      <c r="AI152" s="1">
        <v>1</v>
      </c>
      <c r="AJ152" s="1"/>
      <c r="AK152" s="2">
        <v>1561.19</v>
      </c>
      <c r="AL152" s="2">
        <v>0</v>
      </c>
    </row>
    <row r="153" spans="1:38" x14ac:dyDescent="0.2">
      <c r="A153" t="str">
        <f>+VLOOKUP(Tabla1[[#This Row],[Código de provincia]],[1]Zona!$A:$N,14,0)</f>
        <v>Zona 4</v>
      </c>
      <c r="B153" t="str">
        <f>+VLOOKUP(Tabla1[[#This Row],[Código de provincia]],[1]Zona!$A:$N,8,0)</f>
        <v>Andalucía</v>
      </c>
      <c r="C153" t="str">
        <f>+VLOOKUP(TEXT(Tabla1[[#This Row],[Socio comercial]],"00000000"),[1]Clientes!$A:$E,3,0)</f>
        <v>ES/11</v>
      </c>
      <c r="D153" t="str">
        <f>+VLOOKUP(TEXT(Tabla1[[#This Row],[Socio comercial]],"00000000"),[1]Clientes!$A:$E,4,0)</f>
        <v>Cádiz (42)</v>
      </c>
      <c r="E153" s="1">
        <v>24420610</v>
      </c>
      <c r="F153" s="1" t="s">
        <v>81</v>
      </c>
      <c r="G153" s="1">
        <v>209436901</v>
      </c>
      <c r="H153" s="1">
        <v>5438</v>
      </c>
      <c r="I153" s="2">
        <v>2500.92</v>
      </c>
      <c r="J153" s="1" t="s">
        <v>43</v>
      </c>
      <c r="K153" s="2">
        <v>127000</v>
      </c>
      <c r="L153" s="1" t="s">
        <v>43</v>
      </c>
      <c r="M153" s="1" t="s">
        <v>44</v>
      </c>
      <c r="N153" s="2">
        <v>72924.52</v>
      </c>
      <c r="O153" s="2">
        <v>2699.59</v>
      </c>
      <c r="P153" s="1" t="s">
        <v>45</v>
      </c>
      <c r="Q153" s="2">
        <v>74582.509999999995</v>
      </c>
      <c r="R153" s="3">
        <v>58.7</v>
      </c>
      <c r="S153" s="1" t="s">
        <v>409</v>
      </c>
      <c r="T153" s="1"/>
      <c r="U153" s="1" t="s">
        <v>155</v>
      </c>
      <c r="V153" s="1" t="b">
        <v>1</v>
      </c>
      <c r="W153" s="1" t="b">
        <v>0</v>
      </c>
      <c r="X153" s="1" t="b">
        <v>0</v>
      </c>
      <c r="Y153" s="1" t="b">
        <v>0</v>
      </c>
      <c r="Z153" s="1" t="b">
        <v>0</v>
      </c>
      <c r="AA153" s="1" t="s">
        <v>156</v>
      </c>
      <c r="AB153" s="2">
        <v>27008.92</v>
      </c>
      <c r="AC153" s="2">
        <v>18426.48</v>
      </c>
      <c r="AD153" s="2">
        <v>0</v>
      </c>
      <c r="AE153" s="2">
        <v>27489.119999999999</v>
      </c>
      <c r="AF153" s="1">
        <v>1</v>
      </c>
      <c r="AG153" s="1"/>
      <c r="AH153" s="1" t="s">
        <v>49</v>
      </c>
      <c r="AI153" s="1">
        <v>1</v>
      </c>
      <c r="AJ153" s="1"/>
      <c r="AK153" s="2">
        <v>1561.19</v>
      </c>
      <c r="AL153" s="2">
        <v>0</v>
      </c>
    </row>
    <row r="154" spans="1:38" x14ac:dyDescent="0.2">
      <c r="A154" t="str">
        <f>+VLOOKUP(Tabla1[[#This Row],[Código de provincia]],[1]Zona!$A:$N,14,0)</f>
        <v>Zona 4</v>
      </c>
      <c r="B154" t="str">
        <f>+VLOOKUP(Tabla1[[#This Row],[Código de provincia]],[1]Zona!$A:$N,8,0)</f>
        <v>Andalucía</v>
      </c>
      <c r="C154" t="str">
        <f>+VLOOKUP(TEXT(Tabla1[[#This Row],[Socio comercial]],"00000000"),[1]Clientes!$A:$E,3,0)</f>
        <v>ES/11</v>
      </c>
      <c r="D154" t="str">
        <f>+VLOOKUP(TEXT(Tabla1[[#This Row],[Socio comercial]],"00000000"),[1]Clientes!$A:$E,4,0)</f>
        <v>Cádiz (42)</v>
      </c>
      <c r="E154" s="1">
        <v>24420670</v>
      </c>
      <c r="F154" s="1" t="s">
        <v>82</v>
      </c>
      <c r="G154" s="1">
        <v>209243810</v>
      </c>
      <c r="H154" s="10">
        <v>45352</v>
      </c>
      <c r="I154" s="2">
        <v>1007.3</v>
      </c>
      <c r="J154" s="1" t="s">
        <v>43</v>
      </c>
      <c r="K154" s="2">
        <v>165000</v>
      </c>
      <c r="L154" s="1" t="s">
        <v>43</v>
      </c>
      <c r="M154" s="1" t="s">
        <v>44</v>
      </c>
      <c r="N154" s="2">
        <v>89172</v>
      </c>
      <c r="O154" s="2">
        <v>2228.8000000000002</v>
      </c>
      <c r="P154" s="1" t="s">
        <v>45</v>
      </c>
      <c r="Q154" s="2">
        <v>90640.31</v>
      </c>
      <c r="R154" s="3">
        <v>54.9</v>
      </c>
      <c r="S154" s="1" t="s">
        <v>410</v>
      </c>
      <c r="T154" s="1"/>
      <c r="U154" s="1" t="s">
        <v>216</v>
      </c>
      <c r="V154" s="1" t="b">
        <v>1</v>
      </c>
      <c r="W154" s="1" t="b">
        <v>0</v>
      </c>
      <c r="X154" s="1" t="b">
        <v>0</v>
      </c>
      <c r="Y154" s="1" t="b">
        <v>0</v>
      </c>
      <c r="Z154" s="1" t="b">
        <v>0</v>
      </c>
      <c r="AA154" s="1" t="s">
        <v>217</v>
      </c>
      <c r="AB154" s="2">
        <v>33278.160000000003</v>
      </c>
      <c r="AC154" s="2">
        <v>25566.720000000001</v>
      </c>
      <c r="AD154" s="2">
        <v>2366.38</v>
      </c>
      <c r="AE154" s="2">
        <v>27960.74</v>
      </c>
      <c r="AF154" s="1">
        <v>1</v>
      </c>
      <c r="AG154" s="1"/>
      <c r="AH154" s="1" t="s">
        <v>49</v>
      </c>
      <c r="AI154" s="1">
        <v>1</v>
      </c>
      <c r="AJ154" s="1"/>
      <c r="AK154" s="2">
        <v>820.63</v>
      </c>
      <c r="AL154" s="2">
        <v>0</v>
      </c>
    </row>
    <row r="155" spans="1:38" x14ac:dyDescent="0.2">
      <c r="A155" t="str">
        <f>+VLOOKUP(Tabla1[[#This Row],[Código de provincia]],[1]Zona!$A:$N,14,0)</f>
        <v>Zona 5</v>
      </c>
      <c r="B155" t="str">
        <f>+VLOOKUP(Tabla1[[#This Row],[Código de provincia]],[1]Zona!$A:$N,8,0)</f>
        <v>Andalucía</v>
      </c>
      <c r="C155" t="str">
        <f>+VLOOKUP(TEXT(Tabla1[[#This Row],[Socio comercial]],"00000000"),[1]Clientes!$A:$E,3,0)</f>
        <v>ES/14</v>
      </c>
      <c r="D155" t="str">
        <f>+VLOOKUP(TEXT(Tabla1[[#This Row],[Socio comercial]],"00000000"),[1]Clientes!$A:$E,4,0)</f>
        <v>Córdoba (43)</v>
      </c>
      <c r="E155" s="1">
        <v>24430080</v>
      </c>
      <c r="F155" s="1" t="s">
        <v>411</v>
      </c>
      <c r="G155" s="1">
        <v>209294051</v>
      </c>
      <c r="H155" s="1">
        <v>250114</v>
      </c>
      <c r="I155" s="2">
        <v>1997.4</v>
      </c>
      <c r="J155" s="1" t="s">
        <v>43</v>
      </c>
      <c r="K155" s="2">
        <v>92000</v>
      </c>
      <c r="L155" s="1" t="s">
        <v>43</v>
      </c>
      <c r="M155" s="1" t="s">
        <v>44</v>
      </c>
      <c r="N155" s="2">
        <v>43641.49</v>
      </c>
      <c r="O155" s="2">
        <v>470.36</v>
      </c>
      <c r="P155" s="1" t="s">
        <v>45</v>
      </c>
      <c r="Q155" s="2">
        <v>43641.49</v>
      </c>
      <c r="R155" s="3">
        <v>47.4</v>
      </c>
      <c r="S155" s="1" t="s">
        <v>412</v>
      </c>
      <c r="T155" s="1"/>
      <c r="U155" s="1"/>
      <c r="V155" s="1" t="b">
        <v>1</v>
      </c>
      <c r="W155" s="1" t="b">
        <v>0</v>
      </c>
      <c r="X155" s="1" t="b">
        <v>0</v>
      </c>
      <c r="Y155" s="1" t="b">
        <v>0</v>
      </c>
      <c r="Z155" s="1" t="b">
        <v>0</v>
      </c>
      <c r="AA155" s="1"/>
      <c r="AB155" s="2">
        <v>8524.3799999999992</v>
      </c>
      <c r="AC155" s="2">
        <v>6669.04</v>
      </c>
      <c r="AD155" s="2">
        <v>1144.71</v>
      </c>
      <c r="AE155" s="2">
        <v>27303.360000000001</v>
      </c>
      <c r="AF155" s="1">
        <v>1</v>
      </c>
      <c r="AG155" s="1"/>
      <c r="AH155" s="1" t="s">
        <v>49</v>
      </c>
      <c r="AI155" s="1">
        <v>1</v>
      </c>
      <c r="AJ155" s="1"/>
      <c r="AK155" s="2">
        <v>0</v>
      </c>
      <c r="AL155" s="2">
        <v>0</v>
      </c>
    </row>
    <row r="156" spans="1:38" x14ac:dyDescent="0.2">
      <c r="A156" t="str">
        <f>+VLOOKUP(Tabla1[[#This Row],[Código de provincia]],[1]Zona!$A:$N,14,0)</f>
        <v>Zona 5</v>
      </c>
      <c r="B156" t="str">
        <f>+VLOOKUP(Tabla1[[#This Row],[Código de provincia]],[1]Zona!$A:$N,8,0)</f>
        <v>Andalucía</v>
      </c>
      <c r="C156" t="str">
        <f>+VLOOKUP(TEXT(Tabla1[[#This Row],[Socio comercial]],"00000000"),[1]Clientes!$A:$E,3,0)</f>
        <v>ES/14</v>
      </c>
      <c r="D156" t="str">
        <f>+VLOOKUP(TEXT(Tabla1[[#This Row],[Socio comercial]],"00000000"),[1]Clientes!$A:$E,4,0)</f>
        <v>Córdoba (43)</v>
      </c>
      <c r="E156" s="1">
        <v>24430350</v>
      </c>
      <c r="F156" s="1" t="s">
        <v>83</v>
      </c>
      <c r="G156" s="1">
        <v>208895639</v>
      </c>
      <c r="H156" s="1" t="s">
        <v>413</v>
      </c>
      <c r="I156" s="2">
        <v>3300.25</v>
      </c>
      <c r="J156" s="1" t="s">
        <v>43</v>
      </c>
      <c r="K156" s="2">
        <v>807000</v>
      </c>
      <c r="L156" s="1" t="s">
        <v>43</v>
      </c>
      <c r="M156" s="1" t="s">
        <v>44</v>
      </c>
      <c r="N156" s="2">
        <v>232888.92</v>
      </c>
      <c r="O156" s="2">
        <v>2563.66</v>
      </c>
      <c r="P156" s="1" t="s">
        <v>45</v>
      </c>
      <c r="Q156" s="2">
        <v>233463.24</v>
      </c>
      <c r="R156" s="3">
        <v>28.9</v>
      </c>
      <c r="S156" s="1" t="s">
        <v>414</v>
      </c>
      <c r="T156" s="1"/>
      <c r="U156" s="1" t="s">
        <v>155</v>
      </c>
      <c r="V156" s="1" t="b">
        <v>1</v>
      </c>
      <c r="W156" s="1" t="b">
        <v>0</v>
      </c>
      <c r="X156" s="1" t="b">
        <v>0</v>
      </c>
      <c r="Y156" s="1" t="b">
        <v>0</v>
      </c>
      <c r="Z156" s="1" t="b">
        <v>0</v>
      </c>
      <c r="AA156" s="1" t="s">
        <v>156</v>
      </c>
      <c r="AB156" s="2">
        <v>61841.5</v>
      </c>
      <c r="AC156" s="2">
        <v>44405.31</v>
      </c>
      <c r="AD156" s="2">
        <v>1869.98</v>
      </c>
      <c r="AE156" s="2">
        <v>124772.13</v>
      </c>
      <c r="AF156" s="1">
        <v>1</v>
      </c>
      <c r="AG156" s="1"/>
      <c r="AH156" s="1" t="s">
        <v>218</v>
      </c>
      <c r="AI156" s="1">
        <v>1</v>
      </c>
      <c r="AJ156" s="1"/>
      <c r="AK156" s="2">
        <v>0</v>
      </c>
      <c r="AL156" s="2">
        <v>0</v>
      </c>
    </row>
    <row r="157" spans="1:38" x14ac:dyDescent="0.2">
      <c r="A157" t="str">
        <f>+VLOOKUP(Tabla1[[#This Row],[Código de provincia]],[1]Zona!$A:$N,14,0)</f>
        <v>Zona 5</v>
      </c>
      <c r="B157" t="str">
        <f>+VLOOKUP(Tabla1[[#This Row],[Código de provincia]],[1]Zona!$A:$N,8,0)</f>
        <v>Andalucía</v>
      </c>
      <c r="C157" t="str">
        <f>+VLOOKUP(TEXT(Tabla1[[#This Row],[Socio comercial]],"00000000"),[1]Clientes!$A:$E,3,0)</f>
        <v>ES/14</v>
      </c>
      <c r="D157" t="str">
        <f>+VLOOKUP(TEXT(Tabla1[[#This Row],[Socio comercial]],"00000000"),[1]Clientes!$A:$E,4,0)</f>
        <v>Córdoba (43)</v>
      </c>
      <c r="E157" s="1">
        <v>24430360</v>
      </c>
      <c r="F157" s="1" t="s">
        <v>84</v>
      </c>
      <c r="G157" s="1">
        <v>209436657</v>
      </c>
      <c r="H157" s="1" t="s">
        <v>415</v>
      </c>
      <c r="I157" s="2">
        <v>795.55</v>
      </c>
      <c r="J157" s="1" t="s">
        <v>43</v>
      </c>
      <c r="K157" s="2">
        <v>2528000</v>
      </c>
      <c r="L157" s="1" t="s">
        <v>43</v>
      </c>
      <c r="M157" s="1" t="s">
        <v>44</v>
      </c>
      <c r="N157" s="2">
        <v>1005157.19</v>
      </c>
      <c r="O157" s="2">
        <v>52005.98</v>
      </c>
      <c r="P157" s="1" t="s">
        <v>45</v>
      </c>
      <c r="Q157" s="2">
        <v>1006209</v>
      </c>
      <c r="R157" s="3">
        <v>39.799999999999997</v>
      </c>
      <c r="S157" s="1" t="s">
        <v>416</v>
      </c>
      <c r="T157" s="1"/>
      <c r="U157" s="1" t="s">
        <v>216</v>
      </c>
      <c r="V157" s="1" t="b">
        <v>1</v>
      </c>
      <c r="W157" s="1" t="b">
        <v>0</v>
      </c>
      <c r="X157" s="1" t="b">
        <v>0</v>
      </c>
      <c r="Y157" s="1" t="b">
        <v>0</v>
      </c>
      <c r="Z157" s="1" t="b">
        <v>0</v>
      </c>
      <c r="AA157" s="1" t="s">
        <v>217</v>
      </c>
      <c r="AB157" s="2">
        <v>257613.46</v>
      </c>
      <c r="AC157" s="2">
        <v>352262.27</v>
      </c>
      <c r="AD157" s="2">
        <v>130286.86</v>
      </c>
      <c r="AE157" s="2">
        <v>264994.59999999998</v>
      </c>
      <c r="AF157" s="1">
        <v>0</v>
      </c>
      <c r="AG157" s="1"/>
      <c r="AH157" s="1" t="s">
        <v>49</v>
      </c>
      <c r="AI157" s="1">
        <v>1</v>
      </c>
      <c r="AJ157" s="1"/>
      <c r="AK157" s="2">
        <v>258.13</v>
      </c>
      <c r="AL157" s="2">
        <v>0</v>
      </c>
    </row>
    <row r="158" spans="1:38" x14ac:dyDescent="0.2">
      <c r="A158" t="str">
        <f>+VLOOKUP(Tabla1[[#This Row],[Código de provincia]],[1]Zona!$A:$N,14,0)</f>
        <v>Zona 5</v>
      </c>
      <c r="B158" t="str">
        <f>+VLOOKUP(Tabla1[[#This Row],[Código de provincia]],[1]Zona!$A:$N,8,0)</f>
        <v>Andalucía</v>
      </c>
      <c r="C158" t="str">
        <f>+VLOOKUP(TEXT(Tabla1[[#This Row],[Socio comercial]],"00000000"),[1]Clientes!$A:$E,3,0)</f>
        <v>ES/14</v>
      </c>
      <c r="D158" t="str">
        <f>+VLOOKUP(TEXT(Tabla1[[#This Row],[Socio comercial]],"00000000"),[1]Clientes!$A:$E,4,0)</f>
        <v>Córdoba (43)</v>
      </c>
      <c r="E158" s="1">
        <v>24430440</v>
      </c>
      <c r="F158" s="1" t="s">
        <v>85</v>
      </c>
      <c r="G158" s="1">
        <v>209245900</v>
      </c>
      <c r="H158" s="1">
        <v>24430440</v>
      </c>
      <c r="I158" s="2">
        <v>1727.57</v>
      </c>
      <c r="J158" s="1" t="s">
        <v>43</v>
      </c>
      <c r="K158" s="2">
        <v>90000</v>
      </c>
      <c r="L158" s="1" t="s">
        <v>43</v>
      </c>
      <c r="M158" s="1" t="s">
        <v>44</v>
      </c>
      <c r="N158" s="2">
        <v>23379.82</v>
      </c>
      <c r="O158" s="2">
        <v>0</v>
      </c>
      <c r="P158" s="1" t="s">
        <v>45</v>
      </c>
      <c r="Q158" s="2">
        <v>23379.82</v>
      </c>
      <c r="R158" s="3">
        <v>26</v>
      </c>
      <c r="S158" s="1" t="s">
        <v>417</v>
      </c>
      <c r="T158" s="1"/>
      <c r="U158" s="1" t="s">
        <v>155</v>
      </c>
      <c r="V158" s="1" t="b">
        <v>1</v>
      </c>
      <c r="W158" s="1" t="b">
        <v>0</v>
      </c>
      <c r="X158" s="1" t="b">
        <v>0</v>
      </c>
      <c r="Y158" s="1" t="b">
        <v>0</v>
      </c>
      <c r="Z158" s="1" t="b">
        <v>0</v>
      </c>
      <c r="AA158" s="1" t="s">
        <v>156</v>
      </c>
      <c r="AB158" s="2">
        <v>-5411.8</v>
      </c>
      <c r="AC158" s="2">
        <v>11087.2</v>
      </c>
      <c r="AD158" s="2">
        <v>0</v>
      </c>
      <c r="AE158" s="2">
        <v>17704.419999999998</v>
      </c>
      <c r="AF158" s="1">
        <v>1</v>
      </c>
      <c r="AG158" s="1"/>
      <c r="AH158" s="1" t="s">
        <v>49</v>
      </c>
      <c r="AI158" s="1">
        <v>1</v>
      </c>
      <c r="AJ158" s="1"/>
      <c r="AK158" s="2">
        <v>0</v>
      </c>
      <c r="AL158" s="2">
        <v>0</v>
      </c>
    </row>
    <row r="159" spans="1:38" x14ac:dyDescent="0.2">
      <c r="A159" t="str">
        <f>+VLOOKUP(Tabla1[[#This Row],[Código de provincia]],[1]Zona!$A:$N,14,0)</f>
        <v>Zona 8</v>
      </c>
      <c r="B159" t="str">
        <f>+VLOOKUP(Tabla1[[#This Row],[Código de provincia]],[1]Zona!$A:$N,8,0)</f>
        <v>Andalucía</v>
      </c>
      <c r="C159" t="str">
        <f>+VLOOKUP(TEXT(Tabla1[[#This Row],[Socio comercial]],"00000000"),[1]Clientes!$A:$E,3,0)</f>
        <v>ES/18</v>
      </c>
      <c r="D159" t="str">
        <f>+VLOOKUP(TEXT(Tabla1[[#This Row],[Socio comercial]],"00000000"),[1]Clientes!$A:$E,4,0)</f>
        <v>Granada (44)</v>
      </c>
      <c r="E159" s="1">
        <v>24440590</v>
      </c>
      <c r="F159" s="1" t="s">
        <v>418</v>
      </c>
      <c r="G159" s="1">
        <v>209544016</v>
      </c>
      <c r="H159" s="1" t="s">
        <v>419</v>
      </c>
      <c r="I159" s="2">
        <v>3459.74</v>
      </c>
      <c r="J159" s="1" t="s">
        <v>43</v>
      </c>
      <c r="K159" s="2">
        <v>304000</v>
      </c>
      <c r="L159" s="1" t="s">
        <v>43</v>
      </c>
      <c r="M159" s="1" t="s">
        <v>44</v>
      </c>
      <c r="N159" s="2">
        <v>149782.37</v>
      </c>
      <c r="O159" s="2">
        <v>4018.4</v>
      </c>
      <c r="P159" s="1" t="s">
        <v>45</v>
      </c>
      <c r="Q159" s="2">
        <v>151353.39000000001</v>
      </c>
      <c r="R159" s="3">
        <v>49.8</v>
      </c>
      <c r="S159" s="1" t="s">
        <v>420</v>
      </c>
      <c r="T159" s="1"/>
      <c r="U159" s="1" t="s">
        <v>216</v>
      </c>
      <c r="V159" s="1" t="b">
        <v>1</v>
      </c>
      <c r="W159" s="1" t="b">
        <v>0</v>
      </c>
      <c r="X159" s="1" t="b">
        <v>0</v>
      </c>
      <c r="Y159" s="1" t="b">
        <v>0</v>
      </c>
      <c r="Z159" s="1" t="b">
        <v>0</v>
      </c>
      <c r="AA159" s="1" t="s">
        <v>217</v>
      </c>
      <c r="AB159" s="2">
        <v>28472.86</v>
      </c>
      <c r="AC159" s="2">
        <v>33645.43</v>
      </c>
      <c r="AD159" s="2">
        <v>14232.17</v>
      </c>
      <c r="AE159" s="2">
        <v>73431.91</v>
      </c>
      <c r="AF159" s="1">
        <v>1</v>
      </c>
      <c r="AG159" s="1"/>
      <c r="AH159" s="1" t="s">
        <v>49</v>
      </c>
      <c r="AI159" s="1">
        <v>1</v>
      </c>
      <c r="AJ159" s="1"/>
      <c r="AK159" s="2">
        <v>646.27</v>
      </c>
      <c r="AL159" s="2">
        <v>0</v>
      </c>
    </row>
    <row r="160" spans="1:38" x14ac:dyDescent="0.2">
      <c r="A160" t="str">
        <f>+VLOOKUP(Tabla1[[#This Row],[Código de provincia]],[1]Zona!$A:$N,14,0)</f>
        <v>Zona 8</v>
      </c>
      <c r="B160" t="str">
        <f>+VLOOKUP(Tabla1[[#This Row],[Código de provincia]],[1]Zona!$A:$N,8,0)</f>
        <v>Andalucía</v>
      </c>
      <c r="C160" t="str">
        <f>+VLOOKUP(TEXT(Tabla1[[#This Row],[Socio comercial]],"00000000"),[1]Clientes!$A:$E,3,0)</f>
        <v>ES/18</v>
      </c>
      <c r="D160" t="str">
        <f>+VLOOKUP(TEXT(Tabla1[[#This Row],[Socio comercial]],"00000000"),[1]Clientes!$A:$E,4,0)</f>
        <v>Granada (44)</v>
      </c>
      <c r="E160" s="1">
        <v>24440720</v>
      </c>
      <c r="F160" s="1" t="s">
        <v>86</v>
      </c>
      <c r="G160" s="1">
        <v>208968366</v>
      </c>
      <c r="H160" s="1" t="s">
        <v>358</v>
      </c>
      <c r="I160" s="2">
        <v>49021.73</v>
      </c>
      <c r="J160" s="1" t="s">
        <v>43</v>
      </c>
      <c r="K160" s="2">
        <v>1486000</v>
      </c>
      <c r="L160" s="1" t="s">
        <v>43</v>
      </c>
      <c r="M160" s="1" t="s">
        <v>44</v>
      </c>
      <c r="N160" s="2">
        <v>820510.37</v>
      </c>
      <c r="O160" s="2">
        <v>40356.769999999997</v>
      </c>
      <c r="P160" s="1" t="s">
        <v>45</v>
      </c>
      <c r="Q160" s="2">
        <v>835170.53</v>
      </c>
      <c r="R160" s="3">
        <v>56.2</v>
      </c>
      <c r="S160" s="1" t="s">
        <v>421</v>
      </c>
      <c r="T160" s="1"/>
      <c r="U160" s="1" t="s">
        <v>155</v>
      </c>
      <c r="V160" s="1" t="b">
        <v>1</v>
      </c>
      <c r="W160" s="1" t="b">
        <v>0</v>
      </c>
      <c r="X160" s="1" t="b">
        <v>0</v>
      </c>
      <c r="Y160" s="1" t="b">
        <v>0</v>
      </c>
      <c r="Z160" s="1" t="b">
        <v>0</v>
      </c>
      <c r="AA160" s="1" t="s">
        <v>156</v>
      </c>
      <c r="AB160" s="2">
        <v>288094.73</v>
      </c>
      <c r="AC160" s="2">
        <v>194153.4</v>
      </c>
      <c r="AD160" s="2">
        <v>4728.26</v>
      </c>
      <c r="AE160" s="2">
        <v>333533.98</v>
      </c>
      <c r="AF160" s="1">
        <v>1</v>
      </c>
      <c r="AG160" s="1"/>
      <c r="AH160" s="1"/>
      <c r="AI160" s="1">
        <v>1</v>
      </c>
      <c r="AJ160" s="1"/>
      <c r="AK160" s="2">
        <v>3200.35</v>
      </c>
      <c r="AL160" s="2">
        <v>0</v>
      </c>
    </row>
    <row r="161" spans="1:38" x14ac:dyDescent="0.2">
      <c r="A161" t="str">
        <f>+VLOOKUP(Tabla1[[#This Row],[Código de provincia]],[1]Zona!$A:$N,14,0)</f>
        <v>Zona 8</v>
      </c>
      <c r="B161" t="str">
        <f>+VLOOKUP(Tabla1[[#This Row],[Código de provincia]],[1]Zona!$A:$N,8,0)</f>
        <v>Andalucía</v>
      </c>
      <c r="C161" t="str">
        <f>+VLOOKUP(TEXT(Tabla1[[#This Row],[Socio comercial]],"00000000"),[1]Clientes!$A:$E,3,0)</f>
        <v>ES/18</v>
      </c>
      <c r="D161" t="str">
        <f>+VLOOKUP(TEXT(Tabla1[[#This Row],[Socio comercial]],"00000000"),[1]Clientes!$A:$E,4,0)</f>
        <v>Granada (44)</v>
      </c>
      <c r="E161" s="1">
        <v>24440720</v>
      </c>
      <c r="F161" s="1" t="s">
        <v>86</v>
      </c>
      <c r="G161" s="1">
        <v>209181603</v>
      </c>
      <c r="H161" s="1" t="s">
        <v>422</v>
      </c>
      <c r="I161" s="2">
        <v>39504.76</v>
      </c>
      <c r="J161" s="1" t="s">
        <v>43</v>
      </c>
      <c r="K161" s="2">
        <v>1486000</v>
      </c>
      <c r="L161" s="1" t="s">
        <v>43</v>
      </c>
      <c r="M161" s="1" t="s">
        <v>44</v>
      </c>
      <c r="N161" s="2">
        <v>820510.37</v>
      </c>
      <c r="O161" s="2">
        <v>40356.769999999997</v>
      </c>
      <c r="P161" s="1" t="s">
        <v>45</v>
      </c>
      <c r="Q161" s="2">
        <v>835170.53</v>
      </c>
      <c r="R161" s="3">
        <v>56.2</v>
      </c>
      <c r="S161" s="1" t="s">
        <v>423</v>
      </c>
      <c r="T161" s="1"/>
      <c r="U161" s="1" t="s">
        <v>155</v>
      </c>
      <c r="V161" s="1" t="b">
        <v>1</v>
      </c>
      <c r="W161" s="1" t="b">
        <v>0</v>
      </c>
      <c r="X161" s="1" t="b">
        <v>0</v>
      </c>
      <c r="Y161" s="1" t="b">
        <v>0</v>
      </c>
      <c r="Z161" s="1" t="b">
        <v>0</v>
      </c>
      <c r="AA161" s="1" t="s">
        <v>156</v>
      </c>
      <c r="AB161" s="2">
        <v>288094.73</v>
      </c>
      <c r="AC161" s="2">
        <v>194153.4</v>
      </c>
      <c r="AD161" s="2">
        <v>4728.26</v>
      </c>
      <c r="AE161" s="2">
        <v>333533.98</v>
      </c>
      <c r="AF161" s="1">
        <v>1</v>
      </c>
      <c r="AG161" s="1"/>
      <c r="AH161" s="1" t="s">
        <v>49</v>
      </c>
      <c r="AI161" s="1">
        <v>1</v>
      </c>
      <c r="AJ161" s="1"/>
      <c r="AK161" s="2">
        <v>3200.35</v>
      </c>
      <c r="AL161" s="2">
        <v>0</v>
      </c>
    </row>
    <row r="162" spans="1:38" x14ac:dyDescent="0.2">
      <c r="A162" t="str">
        <f>+VLOOKUP(Tabla1[[#This Row],[Código de provincia]],[1]Zona!$A:$N,14,0)</f>
        <v>Zona 8</v>
      </c>
      <c r="B162" t="str">
        <f>+VLOOKUP(Tabla1[[#This Row],[Código de provincia]],[1]Zona!$A:$N,8,0)</f>
        <v>Andalucía</v>
      </c>
      <c r="C162" t="str">
        <f>+VLOOKUP(TEXT(Tabla1[[#This Row],[Socio comercial]],"00000000"),[1]Clientes!$A:$E,3,0)</f>
        <v>ES/18</v>
      </c>
      <c r="D162" t="str">
        <f>+VLOOKUP(TEXT(Tabla1[[#This Row],[Socio comercial]],"00000000"),[1]Clientes!$A:$E,4,0)</f>
        <v>Granada (44)</v>
      </c>
      <c r="E162" s="1">
        <v>24440720</v>
      </c>
      <c r="F162" s="1" t="s">
        <v>86</v>
      </c>
      <c r="G162" s="1">
        <v>209218008</v>
      </c>
      <c r="H162" s="1" t="s">
        <v>424</v>
      </c>
      <c r="I162" s="2">
        <v>23196.52</v>
      </c>
      <c r="J162" s="1" t="s">
        <v>43</v>
      </c>
      <c r="K162" s="2">
        <v>1486000</v>
      </c>
      <c r="L162" s="1" t="s">
        <v>43</v>
      </c>
      <c r="M162" s="1" t="s">
        <v>44</v>
      </c>
      <c r="N162" s="2">
        <v>820510.37</v>
      </c>
      <c r="O162" s="2">
        <v>40356.769999999997</v>
      </c>
      <c r="P162" s="1" t="s">
        <v>45</v>
      </c>
      <c r="Q162" s="2">
        <v>835170.53</v>
      </c>
      <c r="R162" s="3">
        <v>56.2</v>
      </c>
      <c r="S162" s="1" t="s">
        <v>425</v>
      </c>
      <c r="T162" s="1"/>
      <c r="U162" s="1" t="s">
        <v>155</v>
      </c>
      <c r="V162" s="1" t="b">
        <v>1</v>
      </c>
      <c r="W162" s="1" t="b">
        <v>0</v>
      </c>
      <c r="X162" s="1" t="b">
        <v>0</v>
      </c>
      <c r="Y162" s="1" t="b">
        <v>0</v>
      </c>
      <c r="Z162" s="1" t="b">
        <v>0</v>
      </c>
      <c r="AA162" s="1" t="s">
        <v>156</v>
      </c>
      <c r="AB162" s="2">
        <v>288094.73</v>
      </c>
      <c r="AC162" s="2">
        <v>194153.4</v>
      </c>
      <c r="AD162" s="2">
        <v>4728.26</v>
      </c>
      <c r="AE162" s="2">
        <v>333533.98</v>
      </c>
      <c r="AF162" s="1">
        <v>1</v>
      </c>
      <c r="AG162" s="1"/>
      <c r="AH162" s="1" t="s">
        <v>227</v>
      </c>
      <c r="AI162" s="1">
        <v>1</v>
      </c>
      <c r="AJ162" s="1" t="s">
        <v>426</v>
      </c>
      <c r="AK162" s="2">
        <v>3200.35</v>
      </c>
      <c r="AL162" s="2">
        <v>0</v>
      </c>
    </row>
    <row r="163" spans="1:38" x14ac:dyDescent="0.2">
      <c r="A163" t="str">
        <f>+VLOOKUP(Tabla1[[#This Row],[Código de provincia]],[1]Zona!$A:$N,14,0)</f>
        <v>Zona 8</v>
      </c>
      <c r="B163" t="str">
        <f>+VLOOKUP(Tabla1[[#This Row],[Código de provincia]],[1]Zona!$A:$N,8,0)</f>
        <v>Andalucía</v>
      </c>
      <c r="C163" t="str">
        <f>+VLOOKUP(TEXT(Tabla1[[#This Row],[Socio comercial]],"00000000"),[1]Clientes!$A:$E,3,0)</f>
        <v>ES/18</v>
      </c>
      <c r="D163" t="str">
        <f>+VLOOKUP(TEXT(Tabla1[[#This Row],[Socio comercial]],"00000000"),[1]Clientes!$A:$E,4,0)</f>
        <v>Granada (44)</v>
      </c>
      <c r="E163" s="1">
        <v>24440720</v>
      </c>
      <c r="F163" s="1" t="s">
        <v>86</v>
      </c>
      <c r="G163" s="1">
        <v>209398923</v>
      </c>
      <c r="H163" s="1" t="s">
        <v>427</v>
      </c>
      <c r="I163" s="2">
        <v>13515.25</v>
      </c>
      <c r="J163" s="1" t="s">
        <v>43</v>
      </c>
      <c r="K163" s="2">
        <v>1486000</v>
      </c>
      <c r="L163" s="1" t="s">
        <v>43</v>
      </c>
      <c r="M163" s="1" t="s">
        <v>44</v>
      </c>
      <c r="N163" s="2">
        <v>820510.37</v>
      </c>
      <c r="O163" s="2">
        <v>40356.769999999997</v>
      </c>
      <c r="P163" s="1" t="s">
        <v>45</v>
      </c>
      <c r="Q163" s="2">
        <v>835170.53</v>
      </c>
      <c r="R163" s="3">
        <v>56.2</v>
      </c>
      <c r="S163" s="1" t="s">
        <v>428</v>
      </c>
      <c r="T163" s="1"/>
      <c r="U163" s="1" t="s">
        <v>155</v>
      </c>
      <c r="V163" s="1" t="b">
        <v>1</v>
      </c>
      <c r="W163" s="1" t="b">
        <v>0</v>
      </c>
      <c r="X163" s="1" t="b">
        <v>0</v>
      </c>
      <c r="Y163" s="1" t="b">
        <v>0</v>
      </c>
      <c r="Z163" s="1" t="b">
        <v>0</v>
      </c>
      <c r="AA163" s="1" t="s">
        <v>156</v>
      </c>
      <c r="AB163" s="2">
        <v>288094.73</v>
      </c>
      <c r="AC163" s="2">
        <v>194153.4</v>
      </c>
      <c r="AD163" s="2">
        <v>4728.26</v>
      </c>
      <c r="AE163" s="2">
        <v>333533.98</v>
      </c>
      <c r="AF163" s="1">
        <v>1</v>
      </c>
      <c r="AG163" s="1"/>
      <c r="AH163" s="1" t="s">
        <v>49</v>
      </c>
      <c r="AI163" s="1">
        <v>1</v>
      </c>
      <c r="AJ163" s="1"/>
      <c r="AK163" s="2">
        <v>3200.35</v>
      </c>
      <c r="AL163" s="2">
        <v>0</v>
      </c>
    </row>
    <row r="164" spans="1:38" x14ac:dyDescent="0.2">
      <c r="A164" t="str">
        <f>+VLOOKUP(Tabla1[[#This Row],[Código de provincia]],[1]Zona!$A:$N,14,0)</f>
        <v>Zona 8</v>
      </c>
      <c r="B164" t="str">
        <f>+VLOOKUP(Tabla1[[#This Row],[Código de provincia]],[1]Zona!$A:$N,8,0)</f>
        <v>Andalucía</v>
      </c>
      <c r="C164" t="str">
        <f>+VLOOKUP(TEXT(Tabla1[[#This Row],[Socio comercial]],"00000000"),[1]Clientes!$A:$E,3,0)</f>
        <v>ES/18</v>
      </c>
      <c r="D164" t="str">
        <f>+VLOOKUP(TEXT(Tabla1[[#This Row],[Socio comercial]],"00000000"),[1]Clientes!$A:$E,4,0)</f>
        <v>Granada (44)</v>
      </c>
      <c r="E164" s="1">
        <v>24440740</v>
      </c>
      <c r="F164" s="1" t="s">
        <v>87</v>
      </c>
      <c r="G164" s="1">
        <v>209232035</v>
      </c>
      <c r="H164" s="1">
        <v>1</v>
      </c>
      <c r="I164" s="2">
        <v>904.63</v>
      </c>
      <c r="J164" s="1" t="s">
        <v>43</v>
      </c>
      <c r="K164" s="2">
        <v>626000</v>
      </c>
      <c r="L164" s="1" t="s">
        <v>43</v>
      </c>
      <c r="M164" s="1" t="s">
        <v>44</v>
      </c>
      <c r="N164" s="2">
        <v>188258.38</v>
      </c>
      <c r="O164" s="2">
        <v>11062.62</v>
      </c>
      <c r="P164" s="1" t="s">
        <v>45</v>
      </c>
      <c r="Q164" s="2">
        <v>193359.4</v>
      </c>
      <c r="R164" s="3">
        <v>30.9</v>
      </c>
      <c r="S164" s="1" t="s">
        <v>429</v>
      </c>
      <c r="T164" s="1"/>
      <c r="U164" s="1" t="s">
        <v>155</v>
      </c>
      <c r="V164" s="1" t="b">
        <v>1</v>
      </c>
      <c r="W164" s="1" t="b">
        <v>0</v>
      </c>
      <c r="X164" s="1" t="b">
        <v>0</v>
      </c>
      <c r="Y164" s="1" t="b">
        <v>0</v>
      </c>
      <c r="Z164" s="1" t="b">
        <v>0</v>
      </c>
      <c r="AA164" s="1" t="s">
        <v>156</v>
      </c>
      <c r="AB164" s="2">
        <v>43232.68</v>
      </c>
      <c r="AC164" s="2">
        <v>44631.92</v>
      </c>
      <c r="AD164" s="2">
        <v>1605.43</v>
      </c>
      <c r="AE164" s="2">
        <v>98788.35</v>
      </c>
      <c r="AF164" s="1">
        <v>1</v>
      </c>
      <c r="AG164" s="1"/>
      <c r="AH164" s="1" t="s">
        <v>49</v>
      </c>
      <c r="AI164" s="1">
        <v>1</v>
      </c>
      <c r="AJ164" s="1"/>
      <c r="AK164" s="2">
        <v>532.91999999999996</v>
      </c>
      <c r="AL164" s="2">
        <v>0</v>
      </c>
    </row>
    <row r="165" spans="1:38" x14ac:dyDescent="0.2">
      <c r="A165" t="str">
        <f>+VLOOKUP(Tabla1[[#This Row],[Código de provincia]],[1]Zona!$A:$N,14,0)</f>
        <v>Zona 8</v>
      </c>
      <c r="B165" t="str">
        <f>+VLOOKUP(Tabla1[[#This Row],[Código de provincia]],[1]Zona!$A:$N,8,0)</f>
        <v>Andalucía</v>
      </c>
      <c r="C165" t="str">
        <f>+VLOOKUP(TEXT(Tabla1[[#This Row],[Socio comercial]],"00000000"),[1]Clientes!$A:$E,3,0)</f>
        <v>ES/18</v>
      </c>
      <c r="D165" t="str">
        <f>+VLOOKUP(TEXT(Tabla1[[#This Row],[Socio comercial]],"00000000"),[1]Clientes!$A:$E,4,0)</f>
        <v>Granada (44)</v>
      </c>
      <c r="E165" s="1">
        <v>24440820</v>
      </c>
      <c r="F165" s="1" t="s">
        <v>88</v>
      </c>
      <c r="G165" s="1">
        <v>209095923</v>
      </c>
      <c r="H165" s="1" t="s">
        <v>430</v>
      </c>
      <c r="I165" s="2">
        <v>882.48</v>
      </c>
      <c r="J165" s="1" t="s">
        <v>43</v>
      </c>
      <c r="K165" s="2">
        <v>17000</v>
      </c>
      <c r="L165" s="1" t="s">
        <v>43</v>
      </c>
      <c r="M165" s="1" t="s">
        <v>44</v>
      </c>
      <c r="N165" s="2">
        <v>12842.52</v>
      </c>
      <c r="O165" s="2">
        <v>281.5</v>
      </c>
      <c r="P165" s="1" t="s">
        <v>45</v>
      </c>
      <c r="Q165" s="2">
        <v>14057.38</v>
      </c>
      <c r="R165" s="3">
        <v>82.7</v>
      </c>
      <c r="S165" s="1" t="s">
        <v>431</v>
      </c>
      <c r="T165" s="1"/>
      <c r="U165" s="1" t="s">
        <v>155</v>
      </c>
      <c r="V165" s="1" t="b">
        <v>1</v>
      </c>
      <c r="W165" s="1" t="b">
        <v>0</v>
      </c>
      <c r="X165" s="1" t="b">
        <v>0</v>
      </c>
      <c r="Y165" s="1" t="b">
        <v>0</v>
      </c>
      <c r="Z165" s="1" t="b">
        <v>0</v>
      </c>
      <c r="AA165" s="1" t="s">
        <v>156</v>
      </c>
      <c r="AB165" s="2">
        <v>2909.95</v>
      </c>
      <c r="AC165" s="2">
        <v>7028.16</v>
      </c>
      <c r="AD165" s="2">
        <v>0</v>
      </c>
      <c r="AE165" s="2">
        <v>2904.41</v>
      </c>
      <c r="AF165" s="1">
        <v>0</v>
      </c>
      <c r="AG165" s="1"/>
      <c r="AH165" s="1" t="s">
        <v>49</v>
      </c>
      <c r="AI165" s="1">
        <v>1</v>
      </c>
      <c r="AJ165" s="1"/>
      <c r="AK165" s="2">
        <v>1214.8599999999999</v>
      </c>
      <c r="AL165" s="2">
        <v>0</v>
      </c>
    </row>
    <row r="166" spans="1:38" x14ac:dyDescent="0.2">
      <c r="A166" t="str">
        <f>+VLOOKUP(Tabla1[[#This Row],[Código de provincia]],[1]Zona!$A:$N,14,0)</f>
        <v>Zona 8</v>
      </c>
      <c r="B166" t="str">
        <f>+VLOOKUP(Tabla1[[#This Row],[Código de provincia]],[1]Zona!$A:$N,8,0)</f>
        <v>Andalucía</v>
      </c>
      <c r="C166" t="str">
        <f>+VLOOKUP(TEXT(Tabla1[[#This Row],[Socio comercial]],"00000000"),[1]Clientes!$A:$E,3,0)</f>
        <v>ES/18</v>
      </c>
      <c r="D166" t="str">
        <f>+VLOOKUP(TEXT(Tabla1[[#This Row],[Socio comercial]],"00000000"),[1]Clientes!$A:$E,4,0)</f>
        <v>Granada (44)</v>
      </c>
      <c r="E166" s="1">
        <v>24440820</v>
      </c>
      <c r="F166" s="1" t="s">
        <v>88</v>
      </c>
      <c r="G166" s="1">
        <v>209306910</v>
      </c>
      <c r="H166" s="1" t="s">
        <v>432</v>
      </c>
      <c r="I166" s="2">
        <v>297.93</v>
      </c>
      <c r="J166" s="1" t="s">
        <v>43</v>
      </c>
      <c r="K166" s="2">
        <v>17000</v>
      </c>
      <c r="L166" s="1" t="s">
        <v>43</v>
      </c>
      <c r="M166" s="1" t="s">
        <v>44</v>
      </c>
      <c r="N166" s="2">
        <v>12842.52</v>
      </c>
      <c r="O166" s="2">
        <v>281.5</v>
      </c>
      <c r="P166" s="1" t="s">
        <v>45</v>
      </c>
      <c r="Q166" s="2">
        <v>14057.38</v>
      </c>
      <c r="R166" s="3">
        <v>82.7</v>
      </c>
      <c r="S166" s="1" t="s">
        <v>433</v>
      </c>
      <c r="T166" s="1"/>
      <c r="U166" s="1" t="s">
        <v>155</v>
      </c>
      <c r="V166" s="1" t="b">
        <v>1</v>
      </c>
      <c r="W166" s="1" t="b">
        <v>0</v>
      </c>
      <c r="X166" s="1" t="b">
        <v>0</v>
      </c>
      <c r="Y166" s="1" t="b">
        <v>0</v>
      </c>
      <c r="Z166" s="1" t="b">
        <v>0</v>
      </c>
      <c r="AA166" s="1" t="s">
        <v>156</v>
      </c>
      <c r="AB166" s="2">
        <v>2909.95</v>
      </c>
      <c r="AC166" s="2">
        <v>7028.16</v>
      </c>
      <c r="AD166" s="2">
        <v>0</v>
      </c>
      <c r="AE166" s="2">
        <v>2904.41</v>
      </c>
      <c r="AF166" s="1">
        <v>0</v>
      </c>
      <c r="AG166" s="1"/>
      <c r="AH166" s="1" t="s">
        <v>49</v>
      </c>
      <c r="AI166" s="1">
        <v>1</v>
      </c>
      <c r="AJ166" s="1"/>
      <c r="AK166" s="2">
        <v>1214.8599999999999</v>
      </c>
      <c r="AL166" s="2">
        <v>0</v>
      </c>
    </row>
    <row r="167" spans="1:38" x14ac:dyDescent="0.2">
      <c r="A167" t="str">
        <f>+VLOOKUP(Tabla1[[#This Row],[Código de provincia]],[1]Zona!$A:$N,14,0)</f>
        <v>Zona 8</v>
      </c>
      <c r="B167" t="str">
        <f>+VLOOKUP(Tabla1[[#This Row],[Código de provincia]],[1]Zona!$A:$N,8,0)</f>
        <v>Andalucía</v>
      </c>
      <c r="C167" t="str">
        <f>+VLOOKUP(TEXT(Tabla1[[#This Row],[Socio comercial]],"00000000"),[1]Clientes!$A:$E,3,0)</f>
        <v>ES/18</v>
      </c>
      <c r="D167" t="str">
        <f>+VLOOKUP(TEXT(Tabla1[[#This Row],[Socio comercial]],"00000000"),[1]Clientes!$A:$E,4,0)</f>
        <v>Granada (44)</v>
      </c>
      <c r="E167" s="1">
        <v>24440820</v>
      </c>
      <c r="F167" s="1" t="s">
        <v>88</v>
      </c>
      <c r="G167" s="1">
        <v>209333630</v>
      </c>
      <c r="H167" s="1" t="s">
        <v>434</v>
      </c>
      <c r="I167" s="2">
        <v>1355.44</v>
      </c>
      <c r="J167" s="1" t="s">
        <v>43</v>
      </c>
      <c r="K167" s="2">
        <v>17000</v>
      </c>
      <c r="L167" s="1" t="s">
        <v>43</v>
      </c>
      <c r="M167" s="1" t="s">
        <v>44</v>
      </c>
      <c r="N167" s="2">
        <v>12842.52</v>
      </c>
      <c r="O167" s="2">
        <v>281.5</v>
      </c>
      <c r="P167" s="1" t="s">
        <v>45</v>
      </c>
      <c r="Q167" s="2">
        <v>14057.38</v>
      </c>
      <c r="R167" s="3">
        <v>82.7</v>
      </c>
      <c r="S167" s="1" t="s">
        <v>435</v>
      </c>
      <c r="T167" s="1"/>
      <c r="U167" s="1" t="s">
        <v>155</v>
      </c>
      <c r="V167" s="1" t="b">
        <v>1</v>
      </c>
      <c r="W167" s="1" t="b">
        <v>0</v>
      </c>
      <c r="X167" s="1" t="b">
        <v>0</v>
      </c>
      <c r="Y167" s="1" t="b">
        <v>0</v>
      </c>
      <c r="Z167" s="1" t="b">
        <v>0</v>
      </c>
      <c r="AA167" s="1" t="s">
        <v>156</v>
      </c>
      <c r="AB167" s="2">
        <v>2909.95</v>
      </c>
      <c r="AC167" s="2">
        <v>7028.16</v>
      </c>
      <c r="AD167" s="2">
        <v>0</v>
      </c>
      <c r="AE167" s="2">
        <v>2904.41</v>
      </c>
      <c r="AF167" s="1">
        <v>0</v>
      </c>
      <c r="AG167" s="1"/>
      <c r="AH167" s="1" t="s">
        <v>49</v>
      </c>
      <c r="AI167" s="1">
        <v>1</v>
      </c>
      <c r="AJ167" s="1"/>
      <c r="AK167" s="2">
        <v>1214.8599999999999</v>
      </c>
      <c r="AL167" s="2">
        <v>0</v>
      </c>
    </row>
    <row r="168" spans="1:38" x14ac:dyDescent="0.2">
      <c r="A168" t="str">
        <f>+VLOOKUP(Tabla1[[#This Row],[Código de provincia]],[1]Zona!$A:$N,14,0)</f>
        <v>Zona 8</v>
      </c>
      <c r="B168" t="str">
        <f>+VLOOKUP(Tabla1[[#This Row],[Código de provincia]],[1]Zona!$A:$N,8,0)</f>
        <v>Andalucía</v>
      </c>
      <c r="C168" t="str">
        <f>+VLOOKUP(TEXT(Tabla1[[#This Row],[Socio comercial]],"00000000"),[1]Clientes!$A:$E,3,0)</f>
        <v>ES/18</v>
      </c>
      <c r="D168" t="str">
        <f>+VLOOKUP(TEXT(Tabla1[[#This Row],[Socio comercial]],"00000000"),[1]Clientes!$A:$E,4,0)</f>
        <v>Granada (44)</v>
      </c>
      <c r="E168" s="1">
        <v>24440830</v>
      </c>
      <c r="F168" s="1" t="s">
        <v>89</v>
      </c>
      <c r="G168" s="1">
        <v>209379669</v>
      </c>
      <c r="H168" s="1" t="s">
        <v>436</v>
      </c>
      <c r="I168" s="2">
        <v>7190.96</v>
      </c>
      <c r="J168" s="1" t="s">
        <v>43</v>
      </c>
      <c r="K168" s="2">
        <v>153000</v>
      </c>
      <c r="L168" s="1" t="s">
        <v>43</v>
      </c>
      <c r="M168" s="1" t="s">
        <v>44</v>
      </c>
      <c r="N168" s="2">
        <v>67817.179999999993</v>
      </c>
      <c r="O168" s="2">
        <v>1361.97</v>
      </c>
      <c r="P168" s="1" t="s">
        <v>45</v>
      </c>
      <c r="Q168" s="2">
        <v>68018.740000000005</v>
      </c>
      <c r="R168" s="3">
        <v>44.5</v>
      </c>
      <c r="S168" s="1" t="s">
        <v>437</v>
      </c>
      <c r="T168" s="1"/>
      <c r="U168" s="1" t="s">
        <v>155</v>
      </c>
      <c r="V168" s="1" t="b">
        <v>1</v>
      </c>
      <c r="W168" s="1" t="b">
        <v>0</v>
      </c>
      <c r="X168" s="1" t="b">
        <v>0</v>
      </c>
      <c r="Y168" s="1" t="b">
        <v>0</v>
      </c>
      <c r="Z168" s="1" t="b">
        <v>0</v>
      </c>
      <c r="AA168" s="1" t="s">
        <v>156</v>
      </c>
      <c r="AB168" s="2">
        <v>2049.19</v>
      </c>
      <c r="AC168" s="2">
        <v>18628.95</v>
      </c>
      <c r="AD168" s="2">
        <v>2339.0300000000002</v>
      </c>
      <c r="AE168" s="2">
        <v>44800.01</v>
      </c>
      <c r="AF168" s="1">
        <v>0</v>
      </c>
      <c r="AG168" s="1"/>
      <c r="AH168" s="1" t="s">
        <v>49</v>
      </c>
      <c r="AI168" s="1">
        <v>1</v>
      </c>
      <c r="AJ168" s="1"/>
      <c r="AK168" s="2">
        <v>20.059999999999999</v>
      </c>
      <c r="AL168" s="2">
        <v>0</v>
      </c>
    </row>
    <row r="169" spans="1:38" x14ac:dyDescent="0.2">
      <c r="A169" t="str">
        <f>+VLOOKUP(Tabla1[[#This Row],[Código de provincia]],[1]Zona!$A:$N,14,0)</f>
        <v>Zona 4</v>
      </c>
      <c r="B169" t="str">
        <f>+VLOOKUP(Tabla1[[#This Row],[Código de provincia]],[1]Zona!$A:$N,8,0)</f>
        <v>Andalucía</v>
      </c>
      <c r="C169" t="str">
        <f>+VLOOKUP(TEXT(Tabla1[[#This Row],[Socio comercial]],"00000000"),[1]Clientes!$A:$E,3,0)</f>
        <v>ES/21</v>
      </c>
      <c r="D169" t="str">
        <f>+VLOOKUP(TEXT(Tabla1[[#This Row],[Socio comercial]],"00000000"),[1]Clientes!$A:$E,4,0)</f>
        <v>Huelva (45)</v>
      </c>
      <c r="E169" s="1">
        <v>24450160</v>
      </c>
      <c r="F169" s="1" t="s">
        <v>438</v>
      </c>
      <c r="G169" s="1">
        <v>209303640</v>
      </c>
      <c r="H169" s="1">
        <v>4</v>
      </c>
      <c r="I169" s="2">
        <v>11841.86</v>
      </c>
      <c r="J169" s="1" t="s">
        <v>43</v>
      </c>
      <c r="K169" s="2">
        <v>88000</v>
      </c>
      <c r="L169" s="1" t="s">
        <v>43</v>
      </c>
      <c r="M169" s="1" t="s">
        <v>44</v>
      </c>
      <c r="N169" s="2">
        <v>76862.52</v>
      </c>
      <c r="O169" s="2">
        <v>4421.16</v>
      </c>
      <c r="P169" s="1" t="s">
        <v>45</v>
      </c>
      <c r="Q169" s="2">
        <v>80069.62</v>
      </c>
      <c r="R169" s="3">
        <v>91</v>
      </c>
      <c r="S169" s="1" t="s">
        <v>439</v>
      </c>
      <c r="T169" s="1"/>
      <c r="U169" s="1"/>
      <c r="V169" s="1" t="b">
        <v>1</v>
      </c>
      <c r="W169" s="1" t="b">
        <v>0</v>
      </c>
      <c r="X169" s="1" t="b">
        <v>0</v>
      </c>
      <c r="Y169" s="1" t="b">
        <v>0</v>
      </c>
      <c r="Z169" s="1" t="b">
        <v>0</v>
      </c>
      <c r="AA169" s="1"/>
      <c r="AB169" s="2">
        <v>30233.7</v>
      </c>
      <c r="AC169" s="2">
        <v>19818.38</v>
      </c>
      <c r="AD169" s="2">
        <v>3010.04</v>
      </c>
      <c r="AE169" s="2">
        <v>23800.400000000001</v>
      </c>
      <c r="AF169" s="1">
        <v>1</v>
      </c>
      <c r="AG169" s="1"/>
      <c r="AH169" s="1" t="s">
        <v>49</v>
      </c>
      <c r="AI169" s="1">
        <v>1</v>
      </c>
      <c r="AJ169" s="1" t="s">
        <v>440</v>
      </c>
      <c r="AK169" s="2">
        <v>1868.52</v>
      </c>
      <c r="AL169" s="2">
        <v>0</v>
      </c>
    </row>
    <row r="170" spans="1:38" x14ac:dyDescent="0.2">
      <c r="A170" t="str">
        <f>+VLOOKUP(Tabla1[[#This Row],[Código de provincia]],[1]Zona!$A:$N,14,0)</f>
        <v>Zona 4</v>
      </c>
      <c r="B170" t="str">
        <f>+VLOOKUP(Tabla1[[#This Row],[Código de provincia]],[1]Zona!$A:$N,8,0)</f>
        <v>Andalucía</v>
      </c>
      <c r="C170" t="str">
        <f>+VLOOKUP(TEXT(Tabla1[[#This Row],[Socio comercial]],"00000000"),[1]Clientes!$A:$E,3,0)</f>
        <v>ES/21</v>
      </c>
      <c r="D170" t="str">
        <f>+VLOOKUP(TEXT(Tabla1[[#This Row],[Socio comercial]],"00000000"),[1]Clientes!$A:$E,4,0)</f>
        <v>Huelva (45)</v>
      </c>
      <c r="E170" s="1">
        <v>24450160</v>
      </c>
      <c r="F170" s="1" t="s">
        <v>438</v>
      </c>
      <c r="G170" s="1">
        <v>209642416</v>
      </c>
      <c r="H170" s="1">
        <v>23</v>
      </c>
      <c r="I170" s="2">
        <v>569</v>
      </c>
      <c r="J170" s="1" t="s">
        <v>43</v>
      </c>
      <c r="K170" s="2">
        <v>88000</v>
      </c>
      <c r="L170" s="1" t="s">
        <v>43</v>
      </c>
      <c r="M170" s="1" t="s">
        <v>44</v>
      </c>
      <c r="N170" s="2">
        <v>76862.52</v>
      </c>
      <c r="O170" s="2">
        <v>4421.16</v>
      </c>
      <c r="P170" s="1" t="s">
        <v>45</v>
      </c>
      <c r="Q170" s="2">
        <v>80069.62</v>
      </c>
      <c r="R170" s="3">
        <v>91</v>
      </c>
      <c r="S170" s="1" t="s">
        <v>441</v>
      </c>
      <c r="T170" s="1"/>
      <c r="U170" s="1" t="s">
        <v>155</v>
      </c>
      <c r="V170" s="1" t="b">
        <v>1</v>
      </c>
      <c r="W170" s="1" t="b">
        <v>0</v>
      </c>
      <c r="X170" s="1" t="b">
        <v>0</v>
      </c>
      <c r="Y170" s="1" t="b">
        <v>0</v>
      </c>
      <c r="Z170" s="1" t="b">
        <v>0</v>
      </c>
      <c r="AA170" s="1" t="s">
        <v>156</v>
      </c>
      <c r="AB170" s="2">
        <v>30233.7</v>
      </c>
      <c r="AC170" s="2">
        <v>19818.38</v>
      </c>
      <c r="AD170" s="2">
        <v>3010.04</v>
      </c>
      <c r="AE170" s="2">
        <v>23800.400000000001</v>
      </c>
      <c r="AF170" s="1">
        <v>1</v>
      </c>
      <c r="AG170" s="1"/>
      <c r="AH170" s="1" t="s">
        <v>49</v>
      </c>
      <c r="AI170" s="1">
        <v>1</v>
      </c>
      <c r="AJ170" s="1"/>
      <c r="AK170" s="2">
        <v>1868.52</v>
      </c>
      <c r="AL170" s="2">
        <v>0</v>
      </c>
    </row>
    <row r="171" spans="1:38" x14ac:dyDescent="0.2">
      <c r="A171" t="str">
        <f>+VLOOKUP(Tabla1[[#This Row],[Código de provincia]],[1]Zona!$A:$N,14,0)</f>
        <v>Zona 4</v>
      </c>
      <c r="B171" t="str">
        <f>+VLOOKUP(Tabla1[[#This Row],[Código de provincia]],[1]Zona!$A:$N,8,0)</f>
        <v>Andalucía</v>
      </c>
      <c r="C171" t="str">
        <f>+VLOOKUP(TEXT(Tabla1[[#This Row],[Socio comercial]],"00000000"),[1]Clientes!$A:$E,3,0)</f>
        <v>ES/21</v>
      </c>
      <c r="D171" t="str">
        <f>+VLOOKUP(TEXT(Tabla1[[#This Row],[Socio comercial]],"00000000"),[1]Clientes!$A:$E,4,0)</f>
        <v>Huelva (45)</v>
      </c>
      <c r="E171" s="1">
        <v>24450220</v>
      </c>
      <c r="F171" s="1" t="s">
        <v>90</v>
      </c>
      <c r="G171" s="1">
        <v>208072912</v>
      </c>
      <c r="H171" s="1">
        <v>601</v>
      </c>
      <c r="I171" s="2">
        <v>2200.81</v>
      </c>
      <c r="J171" s="1" t="s">
        <v>43</v>
      </c>
      <c r="K171" s="2">
        <v>1</v>
      </c>
      <c r="L171" s="1" t="s">
        <v>43</v>
      </c>
      <c r="M171" s="1" t="s">
        <v>44</v>
      </c>
      <c r="N171" s="2">
        <v>0</v>
      </c>
      <c r="O171" s="2">
        <v>21.79</v>
      </c>
      <c r="P171" s="1" t="s">
        <v>45</v>
      </c>
      <c r="Q171" s="2">
        <v>21.79</v>
      </c>
      <c r="R171" s="3">
        <v>2179</v>
      </c>
      <c r="S171" s="1" t="s">
        <v>442</v>
      </c>
      <c r="T171" s="1"/>
      <c r="U171" s="1"/>
      <c r="V171" s="1" t="b">
        <v>1</v>
      </c>
      <c r="W171" s="1" t="b">
        <v>0</v>
      </c>
      <c r="X171" s="1" t="b">
        <v>0</v>
      </c>
      <c r="Y171" s="1" t="b">
        <v>0</v>
      </c>
      <c r="Z171" s="1" t="b">
        <v>0</v>
      </c>
      <c r="AA171" s="1"/>
      <c r="AB171" s="2">
        <v>0</v>
      </c>
      <c r="AC171" s="2">
        <v>0</v>
      </c>
      <c r="AD171" s="2">
        <v>0</v>
      </c>
      <c r="AE171" s="2">
        <v>0</v>
      </c>
      <c r="AF171" s="1">
        <v>1</v>
      </c>
      <c r="AG171" s="1"/>
      <c r="AH171" s="1" t="s">
        <v>49</v>
      </c>
      <c r="AI171" s="1">
        <v>1</v>
      </c>
      <c r="AJ171" s="1"/>
      <c r="AK171" s="2">
        <v>0</v>
      </c>
      <c r="AL171" s="2">
        <v>0</v>
      </c>
    </row>
    <row r="172" spans="1:38" x14ac:dyDescent="0.2">
      <c r="A172" t="str">
        <f>+VLOOKUP(Tabla1[[#This Row],[Código de provincia]],[1]Zona!$A:$N,14,0)</f>
        <v>Zona 8</v>
      </c>
      <c r="B172" t="str">
        <f>+VLOOKUP(Tabla1[[#This Row],[Código de provincia]],[1]Zona!$A:$N,8,0)</f>
        <v>Andalucía</v>
      </c>
      <c r="C172" t="str">
        <f>+VLOOKUP(TEXT(Tabla1[[#This Row],[Socio comercial]],"00000000"),[1]Clientes!$A:$E,3,0)</f>
        <v>ES/23</v>
      </c>
      <c r="D172" t="str">
        <f>+VLOOKUP(TEXT(Tabla1[[#This Row],[Socio comercial]],"00000000"),[1]Clientes!$A:$E,4,0)</f>
        <v>Jaén (46)</v>
      </c>
      <c r="E172" s="1">
        <v>24460510</v>
      </c>
      <c r="F172" s="1" t="s">
        <v>91</v>
      </c>
      <c r="G172" s="1">
        <v>209085492</v>
      </c>
      <c r="H172" s="1" t="s">
        <v>443</v>
      </c>
      <c r="I172" s="2">
        <v>1342</v>
      </c>
      <c r="J172" s="1" t="s">
        <v>43</v>
      </c>
      <c r="K172" s="2">
        <v>175000</v>
      </c>
      <c r="L172" s="1" t="s">
        <v>43</v>
      </c>
      <c r="M172" s="1" t="s">
        <v>44</v>
      </c>
      <c r="N172" s="2">
        <v>71318.820000000007</v>
      </c>
      <c r="O172" s="2">
        <v>573.19000000000005</v>
      </c>
      <c r="P172" s="1" t="s">
        <v>45</v>
      </c>
      <c r="Q172" s="2">
        <v>71393.58</v>
      </c>
      <c r="R172" s="3">
        <v>40.799999999999997</v>
      </c>
      <c r="S172" s="1" t="s">
        <v>444</v>
      </c>
      <c r="T172" s="1"/>
      <c r="U172" s="1" t="s">
        <v>155</v>
      </c>
      <c r="V172" s="1" t="b">
        <v>1</v>
      </c>
      <c r="W172" s="1" t="b">
        <v>0</v>
      </c>
      <c r="X172" s="1" t="b">
        <v>0</v>
      </c>
      <c r="Y172" s="1" t="b">
        <v>0</v>
      </c>
      <c r="Z172" s="1" t="b">
        <v>0</v>
      </c>
      <c r="AA172" s="1" t="s">
        <v>156</v>
      </c>
      <c r="AB172" s="2">
        <v>22483.37</v>
      </c>
      <c r="AC172" s="2">
        <v>15805.1</v>
      </c>
      <c r="AD172" s="2">
        <v>0</v>
      </c>
      <c r="AE172" s="2">
        <v>33030.35</v>
      </c>
      <c r="AF172" s="1">
        <v>1</v>
      </c>
      <c r="AG172" s="1"/>
      <c r="AH172" s="1" t="s">
        <v>49</v>
      </c>
      <c r="AI172" s="1">
        <v>1</v>
      </c>
      <c r="AJ172" s="1"/>
      <c r="AK172" s="2">
        <v>73.16</v>
      </c>
      <c r="AL172" s="2">
        <v>0</v>
      </c>
    </row>
    <row r="173" spans="1:38" x14ac:dyDescent="0.2">
      <c r="A173" t="str">
        <f>+VLOOKUP(Tabla1[[#This Row],[Código de provincia]],[1]Zona!$A:$N,14,0)</f>
        <v>Zona 8</v>
      </c>
      <c r="B173" t="str">
        <f>+VLOOKUP(Tabla1[[#This Row],[Código de provincia]],[1]Zona!$A:$N,8,0)</f>
        <v>Andalucía</v>
      </c>
      <c r="C173" t="str">
        <f>+VLOOKUP(TEXT(Tabla1[[#This Row],[Socio comercial]],"00000000"),[1]Clientes!$A:$E,3,0)</f>
        <v>ES/23</v>
      </c>
      <c r="D173" t="str">
        <f>+VLOOKUP(TEXT(Tabla1[[#This Row],[Socio comercial]],"00000000"),[1]Clientes!$A:$E,4,0)</f>
        <v>Jaén (46)</v>
      </c>
      <c r="E173" s="1">
        <v>24460620</v>
      </c>
      <c r="F173" s="1" t="s">
        <v>92</v>
      </c>
      <c r="G173" s="1">
        <v>209451218</v>
      </c>
      <c r="H173" s="1">
        <v>9</v>
      </c>
      <c r="I173" s="2">
        <v>1155.6300000000001</v>
      </c>
      <c r="J173" s="1" t="s">
        <v>43</v>
      </c>
      <c r="K173" s="2">
        <v>76000</v>
      </c>
      <c r="L173" s="1" t="s">
        <v>43</v>
      </c>
      <c r="M173" s="1" t="s">
        <v>44</v>
      </c>
      <c r="N173" s="2">
        <v>32892.47</v>
      </c>
      <c r="O173" s="2">
        <v>2736.07</v>
      </c>
      <c r="P173" s="1" t="s">
        <v>45</v>
      </c>
      <c r="Q173" s="2">
        <v>33104.080000000002</v>
      </c>
      <c r="R173" s="3">
        <v>43.6</v>
      </c>
      <c r="S173" s="1" t="s">
        <v>445</v>
      </c>
      <c r="T173" s="1"/>
      <c r="U173" s="1" t="s">
        <v>155</v>
      </c>
      <c r="V173" s="1" t="b">
        <v>1</v>
      </c>
      <c r="W173" s="1" t="b">
        <v>0</v>
      </c>
      <c r="X173" s="1" t="b">
        <v>0</v>
      </c>
      <c r="Y173" s="1" t="b">
        <v>0</v>
      </c>
      <c r="Z173" s="1" t="b">
        <v>0</v>
      </c>
      <c r="AA173" s="1" t="s">
        <v>156</v>
      </c>
      <c r="AB173" s="2">
        <v>39.56</v>
      </c>
      <c r="AC173" s="2">
        <v>21000.04</v>
      </c>
      <c r="AD173" s="2">
        <v>0</v>
      </c>
      <c r="AE173" s="2">
        <v>11852.87</v>
      </c>
      <c r="AF173" s="1">
        <v>1</v>
      </c>
      <c r="AG173" s="1"/>
      <c r="AH173" s="1" t="s">
        <v>49</v>
      </c>
      <c r="AI173" s="1">
        <v>1</v>
      </c>
      <c r="AJ173" s="1"/>
      <c r="AK173" s="2">
        <v>211.61</v>
      </c>
      <c r="AL173" s="2">
        <v>0</v>
      </c>
    </row>
    <row r="174" spans="1:38" x14ac:dyDescent="0.2">
      <c r="A174" t="str">
        <f>+VLOOKUP(Tabla1[[#This Row],[Código de provincia]],[1]Zona!$A:$N,14,0)</f>
        <v>Zona 8</v>
      </c>
      <c r="B174" t="str">
        <f>+VLOOKUP(Tabla1[[#This Row],[Código de provincia]],[1]Zona!$A:$N,8,0)</f>
        <v>Andalucía</v>
      </c>
      <c r="C174" t="str">
        <f>+VLOOKUP(TEXT(Tabla1[[#This Row],[Socio comercial]],"00000000"),[1]Clientes!$A:$E,3,0)</f>
        <v>ES/23</v>
      </c>
      <c r="D174" t="str">
        <f>+VLOOKUP(TEXT(Tabla1[[#This Row],[Socio comercial]],"00000000"),[1]Clientes!$A:$E,4,0)</f>
        <v>Jaén (46)</v>
      </c>
      <c r="E174" s="1">
        <v>24460620</v>
      </c>
      <c r="F174" s="1" t="s">
        <v>92</v>
      </c>
      <c r="G174" s="1">
        <v>209539705</v>
      </c>
      <c r="H174" s="1">
        <v>16</v>
      </c>
      <c r="I174" s="2">
        <v>677.3</v>
      </c>
      <c r="J174" s="1" t="s">
        <v>43</v>
      </c>
      <c r="K174" s="2">
        <v>76000</v>
      </c>
      <c r="L174" s="1" t="s">
        <v>43</v>
      </c>
      <c r="M174" s="1" t="s">
        <v>44</v>
      </c>
      <c r="N174" s="2">
        <v>32892.47</v>
      </c>
      <c r="O174" s="2">
        <v>2736.07</v>
      </c>
      <c r="P174" s="1" t="s">
        <v>45</v>
      </c>
      <c r="Q174" s="2">
        <v>33104.080000000002</v>
      </c>
      <c r="R174" s="3">
        <v>43.6</v>
      </c>
      <c r="S174" s="1" t="s">
        <v>446</v>
      </c>
      <c r="T174" s="1"/>
      <c r="U174" s="1" t="s">
        <v>155</v>
      </c>
      <c r="V174" s="1" t="b">
        <v>1</v>
      </c>
      <c r="W174" s="1" t="b">
        <v>0</v>
      </c>
      <c r="X174" s="1" t="b">
        <v>0</v>
      </c>
      <c r="Y174" s="1" t="b">
        <v>0</v>
      </c>
      <c r="Z174" s="1" t="b">
        <v>0</v>
      </c>
      <c r="AA174" s="1" t="s">
        <v>156</v>
      </c>
      <c r="AB174" s="2">
        <v>39.56</v>
      </c>
      <c r="AC174" s="2">
        <v>21000.04</v>
      </c>
      <c r="AD174" s="2">
        <v>0</v>
      </c>
      <c r="AE174" s="2">
        <v>11852.87</v>
      </c>
      <c r="AF174" s="1">
        <v>1</v>
      </c>
      <c r="AG174" s="1"/>
      <c r="AH174" s="1" t="s">
        <v>49</v>
      </c>
      <c r="AI174" s="1">
        <v>1</v>
      </c>
      <c r="AJ174" s="1"/>
      <c r="AK174" s="2">
        <v>211.61</v>
      </c>
      <c r="AL174" s="2">
        <v>0</v>
      </c>
    </row>
    <row r="175" spans="1:38" x14ac:dyDescent="0.2">
      <c r="A175" t="str">
        <f>+VLOOKUP(Tabla1[[#This Row],[Código de provincia]],[1]Zona!$A:$N,14,0)</f>
        <v>Zona 8</v>
      </c>
      <c r="B175" t="str">
        <f>+VLOOKUP(Tabla1[[#This Row],[Código de provincia]],[1]Zona!$A:$N,8,0)</f>
        <v>Andalucía</v>
      </c>
      <c r="C175" t="str">
        <f>+VLOOKUP(TEXT(Tabla1[[#This Row],[Socio comercial]],"00000000"),[1]Clientes!$A:$E,3,0)</f>
        <v>ES/23</v>
      </c>
      <c r="D175" t="str">
        <f>+VLOOKUP(TEXT(Tabla1[[#This Row],[Socio comercial]],"00000000"),[1]Clientes!$A:$E,4,0)</f>
        <v>Jaén (46)</v>
      </c>
      <c r="E175" s="1">
        <v>24460650</v>
      </c>
      <c r="F175" s="1" t="s">
        <v>93</v>
      </c>
      <c r="G175" s="1">
        <v>208802478</v>
      </c>
      <c r="H175" s="1" t="s">
        <v>447</v>
      </c>
      <c r="I175" s="2">
        <v>0</v>
      </c>
      <c r="J175" s="1" t="s">
        <v>43</v>
      </c>
      <c r="K175" s="2">
        <v>1</v>
      </c>
      <c r="L175" s="1" t="s">
        <v>43</v>
      </c>
      <c r="M175" s="1" t="s">
        <v>44</v>
      </c>
      <c r="N175" s="2">
        <v>1333113.23</v>
      </c>
      <c r="O175" s="2">
        <v>-1151.0999999999999</v>
      </c>
      <c r="P175" s="1" t="s">
        <v>45</v>
      </c>
      <c r="Q175" s="2">
        <v>1331962.1299999999</v>
      </c>
      <c r="R175" s="3">
        <v>99999999.900000006</v>
      </c>
      <c r="S175" s="1" t="s">
        <v>448</v>
      </c>
      <c r="T175" s="1"/>
      <c r="U175" s="1"/>
      <c r="V175" s="1" t="b">
        <v>1</v>
      </c>
      <c r="W175" s="1" t="b">
        <v>0</v>
      </c>
      <c r="X175" s="1" t="b">
        <v>0</v>
      </c>
      <c r="Y175" s="1" t="b">
        <v>1</v>
      </c>
      <c r="Z175" s="1" t="b">
        <v>0</v>
      </c>
      <c r="AA175" s="1"/>
      <c r="AB175" s="2">
        <v>828300.97</v>
      </c>
      <c r="AC175" s="2">
        <v>-84462.35</v>
      </c>
      <c r="AD175" s="2">
        <v>-3312.4</v>
      </c>
      <c r="AE175" s="2">
        <v>592587.01</v>
      </c>
      <c r="AF175" s="1">
        <v>1</v>
      </c>
      <c r="AG175" s="1"/>
      <c r="AH175" s="1"/>
      <c r="AI175" s="1">
        <v>1</v>
      </c>
      <c r="AJ175" s="1" t="s">
        <v>449</v>
      </c>
      <c r="AK175" s="2">
        <v>0</v>
      </c>
      <c r="AL175" s="2">
        <v>0</v>
      </c>
    </row>
    <row r="176" spans="1:38" x14ac:dyDescent="0.2">
      <c r="A176" t="str">
        <f>+VLOOKUP(Tabla1[[#This Row],[Código de provincia]],[1]Zona!$A:$N,14,0)</f>
        <v>Zona 8</v>
      </c>
      <c r="B176" t="str">
        <f>+VLOOKUP(Tabla1[[#This Row],[Código de provincia]],[1]Zona!$A:$N,8,0)</f>
        <v>Andalucía</v>
      </c>
      <c r="C176" t="str">
        <f>+VLOOKUP(TEXT(Tabla1[[#This Row],[Socio comercial]],"00000000"),[1]Clientes!$A:$E,3,0)</f>
        <v>ES/23</v>
      </c>
      <c r="D176" t="str">
        <f>+VLOOKUP(TEXT(Tabla1[[#This Row],[Socio comercial]],"00000000"),[1]Clientes!$A:$E,4,0)</f>
        <v>Jaén (46)</v>
      </c>
      <c r="E176" s="1">
        <v>24460650</v>
      </c>
      <c r="F176" s="1" t="s">
        <v>93</v>
      </c>
      <c r="G176" s="1">
        <v>209502151</v>
      </c>
      <c r="H176" s="1" t="s">
        <v>450</v>
      </c>
      <c r="I176" s="2">
        <v>2102.58</v>
      </c>
      <c r="J176" s="1" t="s">
        <v>43</v>
      </c>
      <c r="K176" s="2">
        <v>1</v>
      </c>
      <c r="L176" s="1" t="s">
        <v>43</v>
      </c>
      <c r="M176" s="1" t="s">
        <v>44</v>
      </c>
      <c r="N176" s="2">
        <v>1333113.23</v>
      </c>
      <c r="O176" s="2">
        <v>-1151.0999999999999</v>
      </c>
      <c r="P176" s="1" t="s">
        <v>45</v>
      </c>
      <c r="Q176" s="2">
        <v>1331962.1299999999</v>
      </c>
      <c r="R176" s="3">
        <v>99999999.900000006</v>
      </c>
      <c r="S176" s="1" t="s">
        <v>451</v>
      </c>
      <c r="T176" s="1"/>
      <c r="U176" s="1"/>
      <c r="V176" s="1" t="b">
        <v>1</v>
      </c>
      <c r="W176" s="1" t="b">
        <v>0</v>
      </c>
      <c r="X176" s="1" t="b">
        <v>0</v>
      </c>
      <c r="Y176" s="1" t="b">
        <v>0</v>
      </c>
      <c r="Z176" s="1" t="b">
        <v>0</v>
      </c>
      <c r="AA176" s="1"/>
      <c r="AB176" s="2">
        <v>828300.97</v>
      </c>
      <c r="AC176" s="2">
        <v>-84462.35</v>
      </c>
      <c r="AD176" s="2">
        <v>-3312.4</v>
      </c>
      <c r="AE176" s="2">
        <v>592587.01</v>
      </c>
      <c r="AF176" s="1">
        <v>1</v>
      </c>
      <c r="AG176" s="1"/>
      <c r="AH176" s="1" t="s">
        <v>49</v>
      </c>
      <c r="AI176" s="1">
        <v>1</v>
      </c>
      <c r="AJ176" s="1"/>
      <c r="AK176" s="2">
        <v>0</v>
      </c>
      <c r="AL176" s="2">
        <v>0</v>
      </c>
    </row>
    <row r="177" spans="1:38" x14ac:dyDescent="0.2">
      <c r="A177" t="str">
        <f>+VLOOKUP(Tabla1[[#This Row],[Código de provincia]],[1]Zona!$A:$N,14,0)</f>
        <v>Zona 8</v>
      </c>
      <c r="B177" t="str">
        <f>+VLOOKUP(Tabla1[[#This Row],[Código de provincia]],[1]Zona!$A:$N,8,0)</f>
        <v>Andalucía</v>
      </c>
      <c r="C177" t="str">
        <f>+VLOOKUP(TEXT(Tabla1[[#This Row],[Socio comercial]],"00000000"),[1]Clientes!$A:$E,3,0)</f>
        <v>ES/23</v>
      </c>
      <c r="D177" t="str">
        <f>+VLOOKUP(TEXT(Tabla1[[#This Row],[Socio comercial]],"00000000"),[1]Clientes!$A:$E,4,0)</f>
        <v>Jaén (46)</v>
      </c>
      <c r="E177" s="1">
        <v>24460650</v>
      </c>
      <c r="F177" s="1" t="s">
        <v>93</v>
      </c>
      <c r="G177" s="1">
        <v>209492190</v>
      </c>
      <c r="H177" s="1" t="s">
        <v>452</v>
      </c>
      <c r="I177" s="2">
        <v>446.88</v>
      </c>
      <c r="J177" s="1" t="s">
        <v>43</v>
      </c>
      <c r="K177" s="2">
        <v>1</v>
      </c>
      <c r="L177" s="1" t="s">
        <v>43</v>
      </c>
      <c r="M177" s="1" t="s">
        <v>44</v>
      </c>
      <c r="N177" s="2">
        <v>1333113.23</v>
      </c>
      <c r="O177" s="2">
        <v>-1151.0999999999999</v>
      </c>
      <c r="P177" s="1" t="s">
        <v>45</v>
      </c>
      <c r="Q177" s="2">
        <v>1331962.1299999999</v>
      </c>
      <c r="R177" s="3">
        <v>99999999.900000006</v>
      </c>
      <c r="S177" s="1" t="s">
        <v>453</v>
      </c>
      <c r="T177" s="1"/>
      <c r="U177" s="1"/>
      <c r="V177" s="1" t="b">
        <v>1</v>
      </c>
      <c r="W177" s="1" t="b">
        <v>0</v>
      </c>
      <c r="X177" s="1" t="b">
        <v>0</v>
      </c>
      <c r="Y177" s="1" t="b">
        <v>0</v>
      </c>
      <c r="Z177" s="1" t="b">
        <v>0</v>
      </c>
      <c r="AA177" s="1"/>
      <c r="AB177" s="2">
        <v>828300.97</v>
      </c>
      <c r="AC177" s="2">
        <v>-84462.35</v>
      </c>
      <c r="AD177" s="2">
        <v>-3312.4</v>
      </c>
      <c r="AE177" s="2">
        <v>592587.01</v>
      </c>
      <c r="AF177" s="1">
        <v>1</v>
      </c>
      <c r="AG177" s="1"/>
      <c r="AH177" s="1" t="s">
        <v>49</v>
      </c>
      <c r="AI177" s="1">
        <v>1</v>
      </c>
      <c r="AJ177" s="1"/>
      <c r="AK177" s="2">
        <v>0</v>
      </c>
      <c r="AL177" s="2">
        <v>0</v>
      </c>
    </row>
    <row r="178" spans="1:38" x14ac:dyDescent="0.2">
      <c r="A178" t="str">
        <f>+VLOOKUP(Tabla1[[#This Row],[Código de provincia]],[1]Zona!$A:$N,14,0)</f>
        <v>Zona 8</v>
      </c>
      <c r="B178" t="str">
        <f>+VLOOKUP(Tabla1[[#This Row],[Código de provincia]],[1]Zona!$A:$N,8,0)</f>
        <v>Andalucía</v>
      </c>
      <c r="C178" t="str">
        <f>+VLOOKUP(TEXT(Tabla1[[#This Row],[Socio comercial]],"00000000"),[1]Clientes!$A:$E,3,0)</f>
        <v>ES/23</v>
      </c>
      <c r="D178" t="str">
        <f>+VLOOKUP(TEXT(Tabla1[[#This Row],[Socio comercial]],"00000000"),[1]Clientes!$A:$E,4,0)</f>
        <v>Jaén (46)</v>
      </c>
      <c r="E178" s="1">
        <v>24460650</v>
      </c>
      <c r="F178" s="1" t="s">
        <v>93</v>
      </c>
      <c r="G178" s="1">
        <v>209510328</v>
      </c>
      <c r="H178" s="1" t="s">
        <v>454</v>
      </c>
      <c r="I178" s="2">
        <v>6160.85</v>
      </c>
      <c r="J178" s="1" t="s">
        <v>43</v>
      </c>
      <c r="K178" s="2">
        <v>1</v>
      </c>
      <c r="L178" s="1" t="s">
        <v>43</v>
      </c>
      <c r="M178" s="1" t="s">
        <v>44</v>
      </c>
      <c r="N178" s="2">
        <v>1333113.23</v>
      </c>
      <c r="O178" s="2">
        <v>-1151.0999999999999</v>
      </c>
      <c r="P178" s="1" t="s">
        <v>45</v>
      </c>
      <c r="Q178" s="2">
        <v>1331962.1299999999</v>
      </c>
      <c r="R178" s="3">
        <v>99999999.900000006</v>
      </c>
      <c r="S178" s="1" t="s">
        <v>455</v>
      </c>
      <c r="T178" s="1"/>
      <c r="U178" s="1"/>
      <c r="V178" s="1" t="b">
        <v>1</v>
      </c>
      <c r="W178" s="1" t="b">
        <v>0</v>
      </c>
      <c r="X178" s="1" t="b">
        <v>0</v>
      </c>
      <c r="Y178" s="1" t="b">
        <v>0</v>
      </c>
      <c r="Z178" s="1" t="b">
        <v>0</v>
      </c>
      <c r="AA178" s="1"/>
      <c r="AB178" s="2">
        <v>828300.97</v>
      </c>
      <c r="AC178" s="2">
        <v>-84462.35</v>
      </c>
      <c r="AD178" s="2">
        <v>-3312.4</v>
      </c>
      <c r="AE178" s="2">
        <v>592587.01</v>
      </c>
      <c r="AF178" s="1">
        <v>1</v>
      </c>
      <c r="AG178" s="1"/>
      <c r="AH178" s="1" t="s">
        <v>49</v>
      </c>
      <c r="AI178" s="1">
        <v>1</v>
      </c>
      <c r="AJ178" s="1"/>
      <c r="AK178" s="2">
        <v>0</v>
      </c>
      <c r="AL178" s="2">
        <v>0</v>
      </c>
    </row>
    <row r="179" spans="1:38" x14ac:dyDescent="0.2">
      <c r="A179" t="str">
        <f>+VLOOKUP(Tabla1[[#This Row],[Código de provincia]],[1]Zona!$A:$N,14,0)</f>
        <v>Zona 8</v>
      </c>
      <c r="B179" t="str">
        <f>+VLOOKUP(Tabla1[[#This Row],[Código de provincia]],[1]Zona!$A:$N,8,0)</f>
        <v>Andalucía</v>
      </c>
      <c r="C179" t="str">
        <f>+VLOOKUP(TEXT(Tabla1[[#This Row],[Socio comercial]],"00000000"),[1]Clientes!$A:$E,3,0)</f>
        <v>ES/23</v>
      </c>
      <c r="D179" t="str">
        <f>+VLOOKUP(TEXT(Tabla1[[#This Row],[Socio comercial]],"00000000"),[1]Clientes!$A:$E,4,0)</f>
        <v>Jaén (46)</v>
      </c>
      <c r="E179" s="1">
        <v>24460650</v>
      </c>
      <c r="F179" s="1" t="s">
        <v>93</v>
      </c>
      <c r="G179" s="1">
        <v>209486998</v>
      </c>
      <c r="H179" s="1" t="s">
        <v>165</v>
      </c>
      <c r="I179" s="2">
        <v>8872.33</v>
      </c>
      <c r="J179" s="1" t="s">
        <v>43</v>
      </c>
      <c r="K179" s="2">
        <v>1</v>
      </c>
      <c r="L179" s="1" t="s">
        <v>43</v>
      </c>
      <c r="M179" s="1" t="s">
        <v>44</v>
      </c>
      <c r="N179" s="2">
        <v>1333113.23</v>
      </c>
      <c r="O179" s="2">
        <v>-1151.0999999999999</v>
      </c>
      <c r="P179" s="1" t="s">
        <v>45</v>
      </c>
      <c r="Q179" s="2">
        <v>1331962.1299999999</v>
      </c>
      <c r="R179" s="3">
        <v>99999999.900000006</v>
      </c>
      <c r="S179" s="1" t="s">
        <v>456</v>
      </c>
      <c r="T179" s="1"/>
      <c r="U179" s="1"/>
      <c r="V179" s="1" t="b">
        <v>1</v>
      </c>
      <c r="W179" s="1" t="b">
        <v>0</v>
      </c>
      <c r="X179" s="1" t="b">
        <v>0</v>
      </c>
      <c r="Y179" s="1" t="b">
        <v>0</v>
      </c>
      <c r="Z179" s="1" t="b">
        <v>0</v>
      </c>
      <c r="AA179" s="1"/>
      <c r="AB179" s="2">
        <v>828300.97</v>
      </c>
      <c r="AC179" s="2">
        <v>-84462.35</v>
      </c>
      <c r="AD179" s="2">
        <v>-3312.4</v>
      </c>
      <c r="AE179" s="2">
        <v>592587.01</v>
      </c>
      <c r="AF179" s="1">
        <v>1</v>
      </c>
      <c r="AG179" s="1"/>
      <c r="AH179" s="1"/>
      <c r="AI179" s="1">
        <v>1</v>
      </c>
      <c r="AJ179" s="1" t="s">
        <v>449</v>
      </c>
      <c r="AK179" s="2">
        <v>0</v>
      </c>
      <c r="AL179" s="2">
        <v>0</v>
      </c>
    </row>
    <row r="180" spans="1:38" x14ac:dyDescent="0.2">
      <c r="A180" t="str">
        <f>+VLOOKUP(Tabla1[[#This Row],[Código de provincia]],[1]Zona!$A:$N,14,0)</f>
        <v>Zona 8</v>
      </c>
      <c r="B180" t="str">
        <f>+VLOOKUP(Tabla1[[#This Row],[Código de provincia]],[1]Zona!$A:$N,8,0)</f>
        <v>Andalucía</v>
      </c>
      <c r="C180" t="str">
        <f>+VLOOKUP(TEXT(Tabla1[[#This Row],[Socio comercial]],"00000000"),[1]Clientes!$A:$E,3,0)</f>
        <v>ES/23</v>
      </c>
      <c r="D180" t="str">
        <f>+VLOOKUP(TEXT(Tabla1[[#This Row],[Socio comercial]],"00000000"),[1]Clientes!$A:$E,4,0)</f>
        <v>Jaén (46)</v>
      </c>
      <c r="E180" s="1">
        <v>24460740</v>
      </c>
      <c r="F180" s="1" t="s">
        <v>94</v>
      </c>
      <c r="G180" s="1">
        <v>209243310</v>
      </c>
      <c r="H180" s="1">
        <v>2</v>
      </c>
      <c r="I180" s="2">
        <v>1585.8</v>
      </c>
      <c r="J180" s="1" t="s">
        <v>43</v>
      </c>
      <c r="K180" s="2">
        <v>396000</v>
      </c>
      <c r="L180" s="1" t="s">
        <v>43</v>
      </c>
      <c r="M180" s="1" t="s">
        <v>44</v>
      </c>
      <c r="N180" s="2">
        <v>101410.26</v>
      </c>
      <c r="O180" s="2">
        <v>3058.49</v>
      </c>
      <c r="P180" s="1" t="s">
        <v>45</v>
      </c>
      <c r="Q180" s="2">
        <v>103694.69</v>
      </c>
      <c r="R180" s="3">
        <v>26.2</v>
      </c>
      <c r="S180" s="1" t="s">
        <v>457</v>
      </c>
      <c r="T180" s="1"/>
      <c r="U180" s="1" t="s">
        <v>216</v>
      </c>
      <c r="V180" s="1" t="b">
        <v>1</v>
      </c>
      <c r="W180" s="1" t="b">
        <v>0</v>
      </c>
      <c r="X180" s="1" t="b">
        <v>0</v>
      </c>
      <c r="Y180" s="1" t="b">
        <v>0</v>
      </c>
      <c r="Z180" s="1" t="b">
        <v>0</v>
      </c>
      <c r="AA180" s="1" t="s">
        <v>217</v>
      </c>
      <c r="AB180" s="2">
        <v>18670.009999999998</v>
      </c>
      <c r="AC180" s="2">
        <v>33430.58</v>
      </c>
      <c r="AD180" s="2">
        <v>10087.39</v>
      </c>
      <c r="AE180" s="2">
        <v>39222.28</v>
      </c>
      <c r="AF180" s="1">
        <v>1</v>
      </c>
      <c r="AG180" s="1"/>
      <c r="AH180" s="1" t="s">
        <v>49</v>
      </c>
      <c r="AI180" s="1">
        <v>1</v>
      </c>
      <c r="AJ180" s="1"/>
      <c r="AK180" s="2">
        <v>724.23</v>
      </c>
      <c r="AL180" s="2">
        <v>0</v>
      </c>
    </row>
    <row r="181" spans="1:38" x14ac:dyDescent="0.2">
      <c r="A181" t="str">
        <f>+VLOOKUP(Tabla1[[#This Row],[Código de provincia]],[1]Zona!$A:$N,14,0)</f>
        <v>Zona 8</v>
      </c>
      <c r="B181" t="str">
        <f>+VLOOKUP(Tabla1[[#This Row],[Código de provincia]],[1]Zona!$A:$N,8,0)</f>
        <v>Andalucía</v>
      </c>
      <c r="C181" t="str">
        <f>+VLOOKUP(TEXT(Tabla1[[#This Row],[Socio comercial]],"00000000"),[1]Clientes!$A:$E,3,0)</f>
        <v>ES/23</v>
      </c>
      <c r="D181" t="str">
        <f>+VLOOKUP(TEXT(Tabla1[[#This Row],[Socio comercial]],"00000000"),[1]Clientes!$A:$E,4,0)</f>
        <v>Jaén (46)</v>
      </c>
      <c r="E181" s="1">
        <v>24460780</v>
      </c>
      <c r="F181" s="1" t="s">
        <v>95</v>
      </c>
      <c r="G181" s="1">
        <v>209217440</v>
      </c>
      <c r="H181" s="1">
        <v>191224</v>
      </c>
      <c r="I181" s="2">
        <v>1604.18</v>
      </c>
      <c r="J181" s="1" t="s">
        <v>43</v>
      </c>
      <c r="K181" s="2">
        <v>316000</v>
      </c>
      <c r="L181" s="1" t="s">
        <v>43</v>
      </c>
      <c r="M181" s="1" t="s">
        <v>44</v>
      </c>
      <c r="N181" s="2">
        <v>138219.04999999999</v>
      </c>
      <c r="O181" s="2">
        <v>11916.03</v>
      </c>
      <c r="P181" s="1" t="s">
        <v>45</v>
      </c>
      <c r="Q181" s="2">
        <v>141333.76000000001</v>
      </c>
      <c r="R181" s="3">
        <v>44.7</v>
      </c>
      <c r="S181" s="1" t="s">
        <v>458</v>
      </c>
      <c r="T181" s="1"/>
      <c r="U181" s="1" t="s">
        <v>155</v>
      </c>
      <c r="V181" s="1" t="b">
        <v>1</v>
      </c>
      <c r="W181" s="1" t="b">
        <v>0</v>
      </c>
      <c r="X181" s="1" t="b">
        <v>0</v>
      </c>
      <c r="Y181" s="1" t="b">
        <v>0</v>
      </c>
      <c r="Z181" s="1" t="b">
        <v>0</v>
      </c>
      <c r="AA181" s="1" t="s">
        <v>156</v>
      </c>
      <c r="AB181" s="2">
        <v>56453.48</v>
      </c>
      <c r="AC181" s="2">
        <v>28788.3</v>
      </c>
      <c r="AD181" s="2">
        <v>2675.76</v>
      </c>
      <c r="AE181" s="2">
        <v>50301.51</v>
      </c>
      <c r="AF181" s="1">
        <v>1</v>
      </c>
      <c r="AG181" s="1"/>
      <c r="AH181" s="1" t="s">
        <v>49</v>
      </c>
      <c r="AI181" s="1">
        <v>1</v>
      </c>
      <c r="AJ181" s="1"/>
      <c r="AK181" s="2">
        <v>497.91</v>
      </c>
      <c r="AL181" s="2">
        <v>0</v>
      </c>
    </row>
    <row r="182" spans="1:38" x14ac:dyDescent="0.2">
      <c r="A182" t="str">
        <f>+VLOOKUP(Tabla1[[#This Row],[Código de provincia]],[1]Zona!$A:$N,14,0)</f>
        <v>Zona 8</v>
      </c>
      <c r="B182" t="str">
        <f>+VLOOKUP(Tabla1[[#This Row],[Código de provincia]],[1]Zona!$A:$N,8,0)</f>
        <v>Andalucía</v>
      </c>
      <c r="C182" t="str">
        <f>+VLOOKUP(TEXT(Tabla1[[#This Row],[Socio comercial]],"00000000"),[1]Clientes!$A:$E,3,0)</f>
        <v>ES/23</v>
      </c>
      <c r="D182" t="str">
        <f>+VLOOKUP(TEXT(Tabla1[[#This Row],[Socio comercial]],"00000000"),[1]Clientes!$A:$E,4,0)</f>
        <v>Jaén (46)</v>
      </c>
      <c r="E182" s="1">
        <v>24460780</v>
      </c>
      <c r="F182" s="1" t="s">
        <v>95</v>
      </c>
      <c r="G182" s="1">
        <v>209280211</v>
      </c>
      <c r="H182" s="1">
        <v>120125</v>
      </c>
      <c r="I182" s="2">
        <v>7347.95</v>
      </c>
      <c r="J182" s="1" t="s">
        <v>43</v>
      </c>
      <c r="K182" s="2">
        <v>316000</v>
      </c>
      <c r="L182" s="1" t="s">
        <v>43</v>
      </c>
      <c r="M182" s="1" t="s">
        <v>44</v>
      </c>
      <c r="N182" s="2">
        <v>138219.04999999999</v>
      </c>
      <c r="O182" s="2">
        <v>11916.03</v>
      </c>
      <c r="P182" s="1" t="s">
        <v>45</v>
      </c>
      <c r="Q182" s="2">
        <v>141333.76000000001</v>
      </c>
      <c r="R182" s="3">
        <v>44.7</v>
      </c>
      <c r="S182" s="1" t="s">
        <v>459</v>
      </c>
      <c r="T182" s="1"/>
      <c r="U182" s="1" t="s">
        <v>155</v>
      </c>
      <c r="V182" s="1" t="b">
        <v>1</v>
      </c>
      <c r="W182" s="1" t="b">
        <v>0</v>
      </c>
      <c r="X182" s="1" t="b">
        <v>0</v>
      </c>
      <c r="Y182" s="1" t="b">
        <v>0</v>
      </c>
      <c r="Z182" s="1" t="b">
        <v>0</v>
      </c>
      <c r="AA182" s="1" t="s">
        <v>156</v>
      </c>
      <c r="AB182" s="2">
        <v>56453.48</v>
      </c>
      <c r="AC182" s="2">
        <v>28788.3</v>
      </c>
      <c r="AD182" s="2">
        <v>2675.76</v>
      </c>
      <c r="AE182" s="2">
        <v>50301.51</v>
      </c>
      <c r="AF182" s="1">
        <v>1</v>
      </c>
      <c r="AG182" s="1"/>
      <c r="AH182" s="1" t="s">
        <v>49</v>
      </c>
      <c r="AI182" s="1">
        <v>1</v>
      </c>
      <c r="AJ182" s="1"/>
      <c r="AK182" s="2">
        <v>497.91</v>
      </c>
      <c r="AL182" s="2">
        <v>0</v>
      </c>
    </row>
    <row r="183" spans="1:38" x14ac:dyDescent="0.2">
      <c r="A183" t="str">
        <f>+VLOOKUP(Tabla1[[#This Row],[Código de provincia]],[1]Zona!$A:$N,14,0)</f>
        <v>Zona 8</v>
      </c>
      <c r="B183" t="str">
        <f>+VLOOKUP(Tabla1[[#This Row],[Código de provincia]],[1]Zona!$A:$N,8,0)</f>
        <v>Andalucía</v>
      </c>
      <c r="C183" t="str">
        <f>+VLOOKUP(TEXT(Tabla1[[#This Row],[Socio comercial]],"00000000"),[1]Clientes!$A:$E,3,0)</f>
        <v>ES/23</v>
      </c>
      <c r="D183" t="str">
        <f>+VLOOKUP(TEXT(Tabla1[[#This Row],[Socio comercial]],"00000000"),[1]Clientes!$A:$E,4,0)</f>
        <v>Jaén (46)</v>
      </c>
      <c r="E183" s="1">
        <v>24460810</v>
      </c>
      <c r="F183" s="1" t="s">
        <v>96</v>
      </c>
      <c r="G183" s="1">
        <v>209068654</v>
      </c>
      <c r="H183" s="1" t="s">
        <v>460</v>
      </c>
      <c r="I183" s="2">
        <v>12879.22</v>
      </c>
      <c r="J183" s="1" t="s">
        <v>43</v>
      </c>
      <c r="K183" s="2">
        <v>435000</v>
      </c>
      <c r="L183" s="1" t="s">
        <v>43</v>
      </c>
      <c r="M183" s="1" t="s">
        <v>44</v>
      </c>
      <c r="N183" s="2">
        <v>133397.91</v>
      </c>
      <c r="O183" s="2">
        <v>45761.62</v>
      </c>
      <c r="P183" s="1" t="s">
        <v>45</v>
      </c>
      <c r="Q183" s="2">
        <v>144808.37</v>
      </c>
      <c r="R183" s="3">
        <v>33.299999999999997</v>
      </c>
      <c r="S183" s="1" t="s">
        <v>461</v>
      </c>
      <c r="T183" s="1"/>
      <c r="U183" s="1" t="s">
        <v>155</v>
      </c>
      <c r="V183" s="1" t="b">
        <v>1</v>
      </c>
      <c r="W183" s="1" t="b">
        <v>0</v>
      </c>
      <c r="X183" s="1" t="b">
        <v>0</v>
      </c>
      <c r="Y183" s="1" t="b">
        <v>0</v>
      </c>
      <c r="Z183" s="1" t="b">
        <v>0</v>
      </c>
      <c r="AA183" s="1" t="s">
        <v>156</v>
      </c>
      <c r="AB183" s="2">
        <v>34256.14</v>
      </c>
      <c r="AC183" s="2">
        <v>20868.45</v>
      </c>
      <c r="AD183" s="2">
        <v>15879.87</v>
      </c>
      <c r="AE183" s="2">
        <v>62393.45</v>
      </c>
      <c r="AF183" s="1">
        <v>1</v>
      </c>
      <c r="AG183" s="1"/>
      <c r="AH183" s="1" t="s">
        <v>49</v>
      </c>
      <c r="AI183" s="1">
        <v>1</v>
      </c>
      <c r="AJ183" s="1"/>
      <c r="AK183" s="2">
        <v>43.2</v>
      </c>
      <c r="AL183" s="2">
        <v>0</v>
      </c>
    </row>
    <row r="184" spans="1:38" x14ac:dyDescent="0.2">
      <c r="A184" t="str">
        <f>+VLOOKUP(Tabla1[[#This Row],[Código de provincia]],[1]Zona!$A:$N,14,0)</f>
        <v>Zona 8</v>
      </c>
      <c r="B184" t="str">
        <f>+VLOOKUP(Tabla1[[#This Row],[Código de provincia]],[1]Zona!$A:$N,8,0)</f>
        <v>Andalucía</v>
      </c>
      <c r="C184" t="str">
        <f>+VLOOKUP(TEXT(Tabla1[[#This Row],[Socio comercial]],"00000000"),[1]Clientes!$A:$E,3,0)</f>
        <v>ES/23</v>
      </c>
      <c r="D184" t="str">
        <f>+VLOOKUP(TEXT(Tabla1[[#This Row],[Socio comercial]],"00000000"),[1]Clientes!$A:$E,4,0)</f>
        <v>Jaén (46)</v>
      </c>
      <c r="E184" s="1">
        <v>24460810</v>
      </c>
      <c r="F184" s="1" t="s">
        <v>96</v>
      </c>
      <c r="G184" s="1">
        <v>209243897</v>
      </c>
      <c r="H184" s="10">
        <v>45717</v>
      </c>
      <c r="I184" s="2">
        <v>2569.9699999999998</v>
      </c>
      <c r="J184" s="1" t="s">
        <v>43</v>
      </c>
      <c r="K184" s="2">
        <v>435000</v>
      </c>
      <c r="L184" s="1" t="s">
        <v>43</v>
      </c>
      <c r="M184" s="1" t="s">
        <v>44</v>
      </c>
      <c r="N184" s="2">
        <v>133397.91</v>
      </c>
      <c r="O184" s="2">
        <v>45761.62</v>
      </c>
      <c r="P184" s="1" t="s">
        <v>45</v>
      </c>
      <c r="Q184" s="2">
        <v>144808.37</v>
      </c>
      <c r="R184" s="3">
        <v>33.299999999999997</v>
      </c>
      <c r="S184" s="1" t="s">
        <v>462</v>
      </c>
      <c r="T184" s="1"/>
      <c r="U184" s="1" t="s">
        <v>216</v>
      </c>
      <c r="V184" s="1" t="b">
        <v>1</v>
      </c>
      <c r="W184" s="1" t="b">
        <v>0</v>
      </c>
      <c r="X184" s="1" t="b">
        <v>0</v>
      </c>
      <c r="Y184" s="1" t="b">
        <v>0</v>
      </c>
      <c r="Z184" s="1" t="b">
        <v>0</v>
      </c>
      <c r="AA184" s="1" t="s">
        <v>217</v>
      </c>
      <c r="AB184" s="2">
        <v>34256.14</v>
      </c>
      <c r="AC184" s="2">
        <v>20868.45</v>
      </c>
      <c r="AD184" s="2">
        <v>15879.87</v>
      </c>
      <c r="AE184" s="2">
        <v>62393.45</v>
      </c>
      <c r="AF184" s="1">
        <v>1</v>
      </c>
      <c r="AG184" s="1"/>
      <c r="AH184" s="1" t="s">
        <v>49</v>
      </c>
      <c r="AI184" s="1">
        <v>1</v>
      </c>
      <c r="AJ184" s="1"/>
      <c r="AK184" s="2">
        <v>43.2</v>
      </c>
      <c r="AL184" s="2">
        <v>0</v>
      </c>
    </row>
    <row r="185" spans="1:38" x14ac:dyDescent="0.2">
      <c r="A185" t="str">
        <f>+VLOOKUP(Tabla1[[#This Row],[Código de provincia]],[1]Zona!$A:$N,14,0)</f>
        <v>Zona 8</v>
      </c>
      <c r="B185" t="str">
        <f>+VLOOKUP(Tabla1[[#This Row],[Código de provincia]],[1]Zona!$A:$N,8,0)</f>
        <v>Andalucía</v>
      </c>
      <c r="C185" t="str">
        <f>+VLOOKUP(TEXT(Tabla1[[#This Row],[Socio comercial]],"00000000"),[1]Clientes!$A:$E,3,0)</f>
        <v>ES/23</v>
      </c>
      <c r="D185" t="str">
        <f>+VLOOKUP(TEXT(Tabla1[[#This Row],[Socio comercial]],"00000000"),[1]Clientes!$A:$E,4,0)</f>
        <v>Jaén (46)</v>
      </c>
      <c r="E185" s="1">
        <v>24460870</v>
      </c>
      <c r="F185" s="1" t="s">
        <v>463</v>
      </c>
      <c r="G185" s="1">
        <v>209451575</v>
      </c>
      <c r="H185" s="1" t="s">
        <v>464</v>
      </c>
      <c r="I185" s="2">
        <v>2449.21</v>
      </c>
      <c r="J185" s="1" t="s">
        <v>43</v>
      </c>
      <c r="K185" s="2">
        <v>544000</v>
      </c>
      <c r="L185" s="1" t="s">
        <v>43</v>
      </c>
      <c r="M185" s="1" t="s">
        <v>44</v>
      </c>
      <c r="N185" s="2">
        <v>249769.84</v>
      </c>
      <c r="O185" s="2">
        <v>9082.39</v>
      </c>
      <c r="P185" s="1" t="s">
        <v>45</v>
      </c>
      <c r="Q185" s="2">
        <v>250198.15</v>
      </c>
      <c r="R185" s="3">
        <v>46</v>
      </c>
      <c r="S185" s="1" t="s">
        <v>465</v>
      </c>
      <c r="T185" s="1"/>
      <c r="U185" s="1" t="s">
        <v>155</v>
      </c>
      <c r="V185" s="1" t="b">
        <v>1</v>
      </c>
      <c r="W185" s="1" t="b">
        <v>0</v>
      </c>
      <c r="X185" s="1" t="b">
        <v>0</v>
      </c>
      <c r="Y185" s="1" t="b">
        <v>0</v>
      </c>
      <c r="Z185" s="1" t="b">
        <v>0</v>
      </c>
      <c r="AA185" s="1" t="s">
        <v>156</v>
      </c>
      <c r="AB185" s="2">
        <v>58022.43</v>
      </c>
      <c r="AC185" s="2">
        <v>59609.55</v>
      </c>
      <c r="AD185" s="2">
        <v>34225.660000000003</v>
      </c>
      <c r="AE185" s="2">
        <v>97912.2</v>
      </c>
      <c r="AF185" s="1">
        <v>1</v>
      </c>
      <c r="AG185" s="1"/>
      <c r="AH185" s="1" t="s">
        <v>49</v>
      </c>
      <c r="AI185" s="1">
        <v>1</v>
      </c>
      <c r="AJ185" s="1"/>
      <c r="AK185" s="2">
        <v>397.95</v>
      </c>
      <c r="AL185" s="2">
        <v>0</v>
      </c>
    </row>
    <row r="186" spans="1:38" x14ac:dyDescent="0.2">
      <c r="A186" t="str">
        <f>+VLOOKUP(Tabla1[[#This Row],[Código de provincia]],[1]Zona!$A:$N,14,0)</f>
        <v>Zona 8</v>
      </c>
      <c r="B186" t="str">
        <f>+VLOOKUP(Tabla1[[#This Row],[Código de provincia]],[1]Zona!$A:$N,8,0)</f>
        <v>Andalucía</v>
      </c>
      <c r="C186" t="str">
        <f>+VLOOKUP(TEXT(Tabla1[[#This Row],[Socio comercial]],"00000000"),[1]Clientes!$A:$E,3,0)</f>
        <v>ES/23</v>
      </c>
      <c r="D186" t="str">
        <f>+VLOOKUP(TEXT(Tabla1[[#This Row],[Socio comercial]],"00000000"),[1]Clientes!$A:$E,4,0)</f>
        <v>Jaén (46)</v>
      </c>
      <c r="E186" s="1">
        <v>24460890</v>
      </c>
      <c r="F186" s="1" t="s">
        <v>466</v>
      </c>
      <c r="G186" s="1">
        <v>209371172</v>
      </c>
      <c r="H186" s="1">
        <v>339</v>
      </c>
      <c r="I186" s="2">
        <v>1406.09</v>
      </c>
      <c r="J186" s="1" t="s">
        <v>43</v>
      </c>
      <c r="K186" s="2">
        <v>308000</v>
      </c>
      <c r="L186" s="1" t="s">
        <v>43</v>
      </c>
      <c r="M186" s="1" t="s">
        <v>44</v>
      </c>
      <c r="N186" s="2">
        <v>102241.52</v>
      </c>
      <c r="O186" s="2">
        <v>3061.19</v>
      </c>
      <c r="P186" s="1" t="s">
        <v>45</v>
      </c>
      <c r="Q186" s="2">
        <v>104148.75</v>
      </c>
      <c r="R186" s="3">
        <v>33.799999999999997</v>
      </c>
      <c r="S186" s="1" t="s">
        <v>467</v>
      </c>
      <c r="T186" s="1"/>
      <c r="U186" s="1" t="s">
        <v>155</v>
      </c>
      <c r="V186" s="1" t="b">
        <v>1</v>
      </c>
      <c r="W186" s="1" t="b">
        <v>0</v>
      </c>
      <c r="X186" s="1" t="b">
        <v>0</v>
      </c>
      <c r="Y186" s="1" t="b">
        <v>0</v>
      </c>
      <c r="Z186" s="1" t="b">
        <v>0</v>
      </c>
      <c r="AA186" s="1" t="s">
        <v>156</v>
      </c>
      <c r="AB186" s="2">
        <v>38192.86</v>
      </c>
      <c r="AC186" s="2">
        <v>15024.46</v>
      </c>
      <c r="AD186" s="2">
        <v>0</v>
      </c>
      <c r="AE186" s="2">
        <v>49024.2</v>
      </c>
      <c r="AF186" s="1">
        <v>1</v>
      </c>
      <c r="AG186" s="1"/>
      <c r="AH186" s="1" t="s">
        <v>218</v>
      </c>
      <c r="AI186" s="1">
        <v>1</v>
      </c>
      <c r="AJ186" s="1"/>
      <c r="AK186" s="2">
        <v>642.35</v>
      </c>
      <c r="AL186" s="2">
        <v>0</v>
      </c>
    </row>
    <row r="187" spans="1:38" x14ac:dyDescent="0.2">
      <c r="A187" t="str">
        <f>+VLOOKUP(Tabla1[[#This Row],[Código de provincia]],[1]Zona!$A:$N,14,0)</f>
        <v>Zona 8</v>
      </c>
      <c r="B187" t="str">
        <f>+VLOOKUP(Tabla1[[#This Row],[Código de provincia]],[1]Zona!$A:$N,8,0)</f>
        <v>Andalucía</v>
      </c>
      <c r="C187" t="str">
        <f>+VLOOKUP(TEXT(Tabla1[[#This Row],[Socio comercial]],"00000000"),[1]Clientes!$A:$E,3,0)</f>
        <v>ES/23</v>
      </c>
      <c r="D187" t="str">
        <f>+VLOOKUP(TEXT(Tabla1[[#This Row],[Socio comercial]],"00000000"),[1]Clientes!$A:$E,4,0)</f>
        <v>Jaén (46)</v>
      </c>
      <c r="E187" s="1">
        <v>24460940</v>
      </c>
      <c r="F187" s="1" t="s">
        <v>97</v>
      </c>
      <c r="G187" s="1">
        <v>209246269</v>
      </c>
      <c r="H187" s="1" t="s">
        <v>468</v>
      </c>
      <c r="I187" s="2">
        <v>174.97</v>
      </c>
      <c r="J187" s="1" t="s">
        <v>43</v>
      </c>
      <c r="K187" s="2">
        <v>33000</v>
      </c>
      <c r="L187" s="1" t="s">
        <v>43</v>
      </c>
      <c r="M187" s="1" t="s">
        <v>44</v>
      </c>
      <c r="N187" s="2">
        <v>16437.86</v>
      </c>
      <c r="O187" s="2">
        <v>32.03</v>
      </c>
      <c r="P187" s="1" t="s">
        <v>45</v>
      </c>
      <c r="Q187" s="2">
        <v>16437.86</v>
      </c>
      <c r="R187" s="3">
        <v>49.8</v>
      </c>
      <c r="S187" s="1" t="s">
        <v>469</v>
      </c>
      <c r="T187" s="1"/>
      <c r="U187" s="1" t="s">
        <v>155</v>
      </c>
      <c r="V187" s="1" t="b">
        <v>1</v>
      </c>
      <c r="W187" s="1" t="b">
        <v>0</v>
      </c>
      <c r="X187" s="1" t="b">
        <v>0</v>
      </c>
      <c r="Y187" s="1" t="b">
        <v>0</v>
      </c>
      <c r="Z187" s="1" t="b">
        <v>0</v>
      </c>
      <c r="AA187" s="1" t="s">
        <v>156</v>
      </c>
      <c r="AB187" s="2">
        <v>610.47</v>
      </c>
      <c r="AC187" s="2">
        <v>5814.73</v>
      </c>
      <c r="AD187" s="2">
        <v>0</v>
      </c>
      <c r="AE187" s="2">
        <v>10012.66</v>
      </c>
      <c r="AF187" s="1">
        <v>0</v>
      </c>
      <c r="AG187" s="1"/>
      <c r="AH187" s="1" t="s">
        <v>49</v>
      </c>
      <c r="AI187" s="1">
        <v>1</v>
      </c>
      <c r="AJ187" s="1"/>
      <c r="AK187" s="2">
        <v>0</v>
      </c>
      <c r="AL187" s="2">
        <v>0</v>
      </c>
    </row>
    <row r="188" spans="1:38" x14ac:dyDescent="0.2">
      <c r="A188" t="str">
        <f>+VLOOKUP(Tabla1[[#This Row],[Código de provincia]],[1]Zona!$A:$N,14,0)</f>
        <v>Zona 8</v>
      </c>
      <c r="B188" t="str">
        <f>+VLOOKUP(Tabla1[[#This Row],[Código de provincia]],[1]Zona!$A:$N,8,0)</f>
        <v>Andalucía</v>
      </c>
      <c r="C188" t="str">
        <f>+VLOOKUP(TEXT(Tabla1[[#This Row],[Socio comercial]],"00000000"),[1]Clientes!$A:$E,3,0)</f>
        <v>ES/23</v>
      </c>
      <c r="D188" t="str">
        <f>+VLOOKUP(TEXT(Tabla1[[#This Row],[Socio comercial]],"00000000"),[1]Clientes!$A:$E,4,0)</f>
        <v>Jaén (46)</v>
      </c>
      <c r="E188" s="1">
        <v>24460940</v>
      </c>
      <c r="F188" s="1" t="s">
        <v>97</v>
      </c>
      <c r="G188" s="1">
        <v>209303332</v>
      </c>
      <c r="H188" s="1" t="s">
        <v>470</v>
      </c>
      <c r="I188" s="2">
        <v>342.96</v>
      </c>
      <c r="J188" s="1" t="s">
        <v>43</v>
      </c>
      <c r="K188" s="2">
        <v>33000</v>
      </c>
      <c r="L188" s="1" t="s">
        <v>43</v>
      </c>
      <c r="M188" s="1" t="s">
        <v>44</v>
      </c>
      <c r="N188" s="2">
        <v>16437.86</v>
      </c>
      <c r="O188" s="2">
        <v>32.03</v>
      </c>
      <c r="P188" s="1" t="s">
        <v>45</v>
      </c>
      <c r="Q188" s="2">
        <v>16437.86</v>
      </c>
      <c r="R188" s="3">
        <v>49.8</v>
      </c>
      <c r="S188" s="1" t="s">
        <v>471</v>
      </c>
      <c r="T188" s="1"/>
      <c r="U188" s="1" t="s">
        <v>155</v>
      </c>
      <c r="V188" s="1" t="b">
        <v>1</v>
      </c>
      <c r="W188" s="1" t="b">
        <v>0</v>
      </c>
      <c r="X188" s="1" t="b">
        <v>0</v>
      </c>
      <c r="Y188" s="1" t="b">
        <v>0</v>
      </c>
      <c r="Z188" s="1" t="b">
        <v>0</v>
      </c>
      <c r="AA188" s="1" t="s">
        <v>156</v>
      </c>
      <c r="AB188" s="2">
        <v>610.47</v>
      </c>
      <c r="AC188" s="2">
        <v>5814.73</v>
      </c>
      <c r="AD188" s="2">
        <v>0</v>
      </c>
      <c r="AE188" s="2">
        <v>10012.66</v>
      </c>
      <c r="AF188" s="1">
        <v>0</v>
      </c>
      <c r="AG188" s="1"/>
      <c r="AH188" s="1" t="s">
        <v>49</v>
      </c>
      <c r="AI188" s="1">
        <v>1</v>
      </c>
      <c r="AJ188" s="1"/>
      <c r="AK188" s="2">
        <v>0</v>
      </c>
      <c r="AL188" s="2">
        <v>0</v>
      </c>
    </row>
    <row r="189" spans="1:38" x14ac:dyDescent="0.2">
      <c r="A189" t="str">
        <f>+VLOOKUP(Tabla1[[#This Row],[Código de provincia]],[1]Zona!$A:$N,14,0)</f>
        <v>Zona 8</v>
      </c>
      <c r="B189" t="str">
        <f>+VLOOKUP(Tabla1[[#This Row],[Código de provincia]],[1]Zona!$A:$N,8,0)</f>
        <v>Andalucía</v>
      </c>
      <c r="C189" t="str">
        <f>+VLOOKUP(TEXT(Tabla1[[#This Row],[Socio comercial]],"00000000"),[1]Clientes!$A:$E,3,0)</f>
        <v>ES/23</v>
      </c>
      <c r="D189" t="str">
        <f>+VLOOKUP(TEXT(Tabla1[[#This Row],[Socio comercial]],"00000000"),[1]Clientes!$A:$E,4,0)</f>
        <v>Jaén (46)</v>
      </c>
      <c r="E189" s="1">
        <v>24460950</v>
      </c>
      <c r="F189" s="1" t="s">
        <v>98</v>
      </c>
      <c r="G189" s="1">
        <v>209233305</v>
      </c>
      <c r="H189" s="1">
        <v>558</v>
      </c>
      <c r="I189" s="2">
        <v>17709.05</v>
      </c>
      <c r="J189" s="1" t="s">
        <v>43</v>
      </c>
      <c r="K189" s="2">
        <v>458000</v>
      </c>
      <c r="L189" s="1" t="s">
        <v>43</v>
      </c>
      <c r="M189" s="1" t="s">
        <v>44</v>
      </c>
      <c r="N189" s="2">
        <v>160602.99</v>
      </c>
      <c r="O189" s="2">
        <v>26986.59</v>
      </c>
      <c r="P189" s="1" t="s">
        <v>45</v>
      </c>
      <c r="Q189" s="2">
        <v>161136.72</v>
      </c>
      <c r="R189" s="3">
        <v>35.200000000000003</v>
      </c>
      <c r="S189" s="1" t="s">
        <v>472</v>
      </c>
      <c r="T189" s="1"/>
      <c r="U189" s="1" t="s">
        <v>473</v>
      </c>
      <c r="V189" s="1" t="b">
        <v>1</v>
      </c>
      <c r="W189" s="1" t="b">
        <v>0</v>
      </c>
      <c r="X189" s="1" t="b">
        <v>0</v>
      </c>
      <c r="Y189" s="1" t="b">
        <v>0</v>
      </c>
      <c r="Z189" s="1" t="b">
        <v>0</v>
      </c>
      <c r="AA189" s="1" t="s">
        <v>474</v>
      </c>
      <c r="AB189" s="2">
        <v>29748.15</v>
      </c>
      <c r="AC189" s="2">
        <v>17162.580000000002</v>
      </c>
      <c r="AD189" s="2">
        <v>1717.05</v>
      </c>
      <c r="AE189" s="2">
        <v>111975.21</v>
      </c>
      <c r="AF189" s="1">
        <v>0</v>
      </c>
      <c r="AG189" s="1"/>
      <c r="AH189" s="1" t="s">
        <v>49</v>
      </c>
      <c r="AI189" s="1">
        <v>1</v>
      </c>
      <c r="AJ189" s="1"/>
      <c r="AK189" s="2">
        <v>420.7</v>
      </c>
      <c r="AL189" s="2">
        <v>0</v>
      </c>
    </row>
    <row r="190" spans="1:38" x14ac:dyDescent="0.2">
      <c r="A190" t="str">
        <f>+VLOOKUP(Tabla1[[#This Row],[Código de provincia]],[1]Zona!$A:$N,14,0)</f>
        <v>Zona 8</v>
      </c>
      <c r="B190" t="str">
        <f>+VLOOKUP(Tabla1[[#This Row],[Código de provincia]],[1]Zona!$A:$N,8,0)</f>
        <v>Andalucía</v>
      </c>
      <c r="C190" t="str">
        <f>+VLOOKUP(TEXT(Tabla1[[#This Row],[Socio comercial]],"00000000"),[1]Clientes!$A:$E,3,0)</f>
        <v>ES/23</v>
      </c>
      <c r="D190" t="str">
        <f>+VLOOKUP(TEXT(Tabla1[[#This Row],[Socio comercial]],"00000000"),[1]Clientes!$A:$E,4,0)</f>
        <v>Jaén (46)</v>
      </c>
      <c r="E190" s="1">
        <v>24460980</v>
      </c>
      <c r="F190" s="1" t="s">
        <v>99</v>
      </c>
      <c r="G190" s="1">
        <v>209434958</v>
      </c>
      <c r="H190" s="1" t="s">
        <v>475</v>
      </c>
      <c r="I190" s="2">
        <v>2762.87</v>
      </c>
      <c r="J190" s="1" t="s">
        <v>43</v>
      </c>
      <c r="K190" s="2">
        <v>323000</v>
      </c>
      <c r="L190" s="1" t="s">
        <v>43</v>
      </c>
      <c r="M190" s="1" t="s">
        <v>44</v>
      </c>
      <c r="N190" s="2">
        <v>180684.48</v>
      </c>
      <c r="O190" s="2">
        <v>20750.89</v>
      </c>
      <c r="P190" s="1" t="s">
        <v>45</v>
      </c>
      <c r="Q190" s="2">
        <v>185081.1</v>
      </c>
      <c r="R190" s="3">
        <v>57.3</v>
      </c>
      <c r="S190" s="1" t="s">
        <v>476</v>
      </c>
      <c r="T190" s="1"/>
      <c r="U190" s="1" t="s">
        <v>155</v>
      </c>
      <c r="V190" s="1" t="b">
        <v>1</v>
      </c>
      <c r="W190" s="1" t="b">
        <v>0</v>
      </c>
      <c r="X190" s="1" t="b">
        <v>0</v>
      </c>
      <c r="Y190" s="1" t="b">
        <v>0</v>
      </c>
      <c r="Z190" s="1" t="b">
        <v>0</v>
      </c>
      <c r="AA190" s="1" t="s">
        <v>156</v>
      </c>
      <c r="AB190" s="2">
        <v>65224.35</v>
      </c>
      <c r="AC190" s="2">
        <v>37133.769999999997</v>
      </c>
      <c r="AD190" s="2">
        <v>9531.31</v>
      </c>
      <c r="AE190" s="2">
        <v>68795.05</v>
      </c>
      <c r="AF190" s="1">
        <v>0</v>
      </c>
      <c r="AG190" s="1"/>
      <c r="AH190" s="1" t="s">
        <v>49</v>
      </c>
      <c r="AI190" s="1">
        <v>1</v>
      </c>
      <c r="AJ190" s="1"/>
      <c r="AK190" s="2">
        <v>414.31</v>
      </c>
      <c r="AL190" s="2">
        <v>0</v>
      </c>
    </row>
    <row r="191" spans="1:38" x14ac:dyDescent="0.2">
      <c r="A191" t="str">
        <f>+VLOOKUP(Tabla1[[#This Row],[Código de provincia]],[1]Zona!$A:$N,14,0)</f>
        <v>Zona 8</v>
      </c>
      <c r="B191" t="str">
        <f>+VLOOKUP(Tabla1[[#This Row],[Código de provincia]],[1]Zona!$A:$N,8,0)</f>
        <v>Andalucía</v>
      </c>
      <c r="C191" t="str">
        <f>+VLOOKUP(TEXT(Tabla1[[#This Row],[Socio comercial]],"00000000"),[1]Clientes!$A:$E,3,0)</f>
        <v>ES/23</v>
      </c>
      <c r="D191" t="str">
        <f>+VLOOKUP(TEXT(Tabla1[[#This Row],[Socio comercial]],"00000000"),[1]Clientes!$A:$E,4,0)</f>
        <v>Jaén (46)</v>
      </c>
      <c r="E191" s="1">
        <v>24460980</v>
      </c>
      <c r="F191" s="1" t="s">
        <v>99</v>
      </c>
      <c r="G191" s="1">
        <v>209435615</v>
      </c>
      <c r="H191" s="1" t="s">
        <v>477</v>
      </c>
      <c r="I191" s="2">
        <v>1118.56</v>
      </c>
      <c r="J191" s="1" t="s">
        <v>43</v>
      </c>
      <c r="K191" s="2">
        <v>323000</v>
      </c>
      <c r="L191" s="1" t="s">
        <v>43</v>
      </c>
      <c r="M191" s="1" t="s">
        <v>44</v>
      </c>
      <c r="N191" s="2">
        <v>180684.48</v>
      </c>
      <c r="O191" s="2">
        <v>20750.89</v>
      </c>
      <c r="P191" s="1" t="s">
        <v>45</v>
      </c>
      <c r="Q191" s="2">
        <v>185081.1</v>
      </c>
      <c r="R191" s="3">
        <v>57.3</v>
      </c>
      <c r="S191" s="1" t="s">
        <v>478</v>
      </c>
      <c r="T191" s="1"/>
      <c r="U191" s="1" t="s">
        <v>155</v>
      </c>
      <c r="V191" s="1" t="b">
        <v>1</v>
      </c>
      <c r="W191" s="1" t="b">
        <v>0</v>
      </c>
      <c r="X191" s="1" t="b">
        <v>0</v>
      </c>
      <c r="Y191" s="1" t="b">
        <v>0</v>
      </c>
      <c r="Z191" s="1" t="b">
        <v>0</v>
      </c>
      <c r="AA191" s="1" t="s">
        <v>156</v>
      </c>
      <c r="AB191" s="2">
        <v>65224.35</v>
      </c>
      <c r="AC191" s="2">
        <v>37133.769999999997</v>
      </c>
      <c r="AD191" s="2">
        <v>9531.31</v>
      </c>
      <c r="AE191" s="2">
        <v>68795.05</v>
      </c>
      <c r="AF191" s="1">
        <v>0</v>
      </c>
      <c r="AG191" s="1"/>
      <c r="AH191" s="1" t="s">
        <v>49</v>
      </c>
      <c r="AI191" s="1">
        <v>1</v>
      </c>
      <c r="AJ191" s="1"/>
      <c r="AK191" s="2">
        <v>414.31</v>
      </c>
      <c r="AL191" s="2">
        <v>0</v>
      </c>
    </row>
    <row r="192" spans="1:38" x14ac:dyDescent="0.2">
      <c r="A192" t="str">
        <f>+VLOOKUP(Tabla1[[#This Row],[Código de provincia]],[1]Zona!$A:$N,14,0)</f>
        <v>Zona 4</v>
      </c>
      <c r="B192" t="str">
        <f>+VLOOKUP(Tabla1[[#This Row],[Código de provincia]],[1]Zona!$A:$N,8,0)</f>
        <v>Andalucía</v>
      </c>
      <c r="C192" t="str">
        <f>+VLOOKUP(TEXT(Tabla1[[#This Row],[Socio comercial]],"00000000"),[1]Clientes!$A:$E,3,0)</f>
        <v>ES/29</v>
      </c>
      <c r="D192" t="str">
        <f>+VLOOKUP(TEXT(Tabla1[[#This Row],[Socio comercial]],"00000000"),[1]Clientes!$A:$E,4,0)</f>
        <v>Málaga (47)</v>
      </c>
      <c r="E192" s="1">
        <v>24470790</v>
      </c>
      <c r="F192" s="1" t="s">
        <v>479</v>
      </c>
      <c r="G192" s="1">
        <v>209307565</v>
      </c>
      <c r="H192" s="1" t="s">
        <v>480</v>
      </c>
      <c r="I192" s="2">
        <v>2318.19</v>
      </c>
      <c r="J192" s="1" t="s">
        <v>43</v>
      </c>
      <c r="K192" s="2">
        <v>78000</v>
      </c>
      <c r="L192" s="1" t="s">
        <v>43</v>
      </c>
      <c r="M192" s="1" t="s">
        <v>44</v>
      </c>
      <c r="N192" s="2">
        <v>46779.18</v>
      </c>
      <c r="O192" s="2">
        <v>353.04</v>
      </c>
      <c r="P192" s="1" t="s">
        <v>45</v>
      </c>
      <c r="Q192" s="2">
        <v>46779.18</v>
      </c>
      <c r="R192" s="3">
        <v>60</v>
      </c>
      <c r="S192" s="1" t="s">
        <v>481</v>
      </c>
      <c r="T192" s="1"/>
      <c r="U192" s="1" t="s">
        <v>216</v>
      </c>
      <c r="V192" s="1" t="b">
        <v>1</v>
      </c>
      <c r="W192" s="1" t="b">
        <v>0</v>
      </c>
      <c r="X192" s="1" t="b">
        <v>0</v>
      </c>
      <c r="Y192" s="1" t="b">
        <v>0</v>
      </c>
      <c r="Z192" s="1" t="b">
        <v>0</v>
      </c>
      <c r="AA192" s="1" t="s">
        <v>217</v>
      </c>
      <c r="AB192" s="2">
        <v>26492.65</v>
      </c>
      <c r="AC192" s="2">
        <v>6789.38</v>
      </c>
      <c r="AD192" s="2">
        <v>0</v>
      </c>
      <c r="AE192" s="2">
        <v>13497.15</v>
      </c>
      <c r="AF192" s="1">
        <v>1</v>
      </c>
      <c r="AG192" s="1"/>
      <c r="AH192" s="1" t="s">
        <v>49</v>
      </c>
      <c r="AI192" s="1">
        <v>1</v>
      </c>
      <c r="AJ192" s="1"/>
      <c r="AK192" s="2">
        <v>0</v>
      </c>
      <c r="AL192" s="2">
        <v>0</v>
      </c>
    </row>
    <row r="193" spans="1:38" x14ac:dyDescent="0.2">
      <c r="A193" t="str">
        <f>+VLOOKUP(Tabla1[[#This Row],[Código de provincia]],[1]Zona!$A:$N,14,0)</f>
        <v>Zona 4</v>
      </c>
      <c r="B193" t="str">
        <f>+VLOOKUP(Tabla1[[#This Row],[Código de provincia]],[1]Zona!$A:$N,8,0)</f>
        <v>Andalucía</v>
      </c>
      <c r="C193" t="str">
        <f>+VLOOKUP(TEXT(Tabla1[[#This Row],[Socio comercial]],"00000000"),[1]Clientes!$A:$E,3,0)</f>
        <v>ES/29</v>
      </c>
      <c r="D193" t="str">
        <f>+VLOOKUP(TEXT(Tabla1[[#This Row],[Socio comercial]],"00000000"),[1]Clientes!$A:$E,4,0)</f>
        <v>Málaga (47)</v>
      </c>
      <c r="E193" s="1">
        <v>24470790</v>
      </c>
      <c r="F193" s="1" t="s">
        <v>479</v>
      </c>
      <c r="G193" s="1">
        <v>209440243</v>
      </c>
      <c r="H193" s="10">
        <v>45963</v>
      </c>
      <c r="I193" s="2">
        <v>853.78</v>
      </c>
      <c r="J193" s="1" t="s">
        <v>43</v>
      </c>
      <c r="K193" s="2">
        <v>78000</v>
      </c>
      <c r="L193" s="1" t="s">
        <v>43</v>
      </c>
      <c r="M193" s="1" t="s">
        <v>44</v>
      </c>
      <c r="N193" s="2">
        <v>46779.18</v>
      </c>
      <c r="O193" s="2">
        <v>353.04</v>
      </c>
      <c r="P193" s="1" t="s">
        <v>45</v>
      </c>
      <c r="Q193" s="2">
        <v>46779.18</v>
      </c>
      <c r="R193" s="3">
        <v>60</v>
      </c>
      <c r="S193" s="1" t="s">
        <v>482</v>
      </c>
      <c r="T193" s="1"/>
      <c r="U193" s="1" t="s">
        <v>155</v>
      </c>
      <c r="V193" s="1" t="b">
        <v>1</v>
      </c>
      <c r="W193" s="1" t="b">
        <v>0</v>
      </c>
      <c r="X193" s="1" t="b">
        <v>0</v>
      </c>
      <c r="Y193" s="1" t="b">
        <v>0</v>
      </c>
      <c r="Z193" s="1" t="b">
        <v>0</v>
      </c>
      <c r="AA193" s="1" t="s">
        <v>156</v>
      </c>
      <c r="AB193" s="2">
        <v>26492.65</v>
      </c>
      <c r="AC193" s="2">
        <v>6789.38</v>
      </c>
      <c r="AD193" s="2">
        <v>0</v>
      </c>
      <c r="AE193" s="2">
        <v>13497.15</v>
      </c>
      <c r="AF193" s="1">
        <v>1</v>
      </c>
      <c r="AG193" s="1"/>
      <c r="AH193" s="1" t="s">
        <v>49</v>
      </c>
      <c r="AI193" s="1">
        <v>1</v>
      </c>
      <c r="AJ193" s="1"/>
      <c r="AK193" s="2">
        <v>0</v>
      </c>
      <c r="AL193" s="2">
        <v>0</v>
      </c>
    </row>
    <row r="194" spans="1:38" x14ac:dyDescent="0.2">
      <c r="A194" t="str">
        <f>+VLOOKUP(Tabla1[[#This Row],[Código de provincia]],[1]Zona!$A:$N,14,0)</f>
        <v>Zona 4</v>
      </c>
      <c r="B194" t="str">
        <f>+VLOOKUP(Tabla1[[#This Row],[Código de provincia]],[1]Zona!$A:$N,8,0)</f>
        <v>Andalucía</v>
      </c>
      <c r="C194" t="str">
        <f>+VLOOKUP(TEXT(Tabla1[[#This Row],[Socio comercial]],"00000000"),[1]Clientes!$A:$E,3,0)</f>
        <v>ES/29</v>
      </c>
      <c r="D194" t="str">
        <f>+VLOOKUP(TEXT(Tabla1[[#This Row],[Socio comercial]],"00000000"),[1]Clientes!$A:$E,4,0)</f>
        <v>Málaga (47)</v>
      </c>
      <c r="E194" s="1">
        <v>24470800</v>
      </c>
      <c r="F194" s="1" t="s">
        <v>483</v>
      </c>
      <c r="G194" s="1">
        <v>209389350</v>
      </c>
      <c r="H194" s="1">
        <v>1</v>
      </c>
      <c r="I194" s="2">
        <v>1006.6</v>
      </c>
      <c r="J194" s="1" t="s">
        <v>43</v>
      </c>
      <c r="K194" s="2">
        <v>69000</v>
      </c>
      <c r="L194" s="1" t="s">
        <v>43</v>
      </c>
      <c r="M194" s="1" t="s">
        <v>44</v>
      </c>
      <c r="N194" s="2">
        <v>28666.639999999999</v>
      </c>
      <c r="O194" s="2">
        <v>663.66</v>
      </c>
      <c r="P194" s="1" t="s">
        <v>45</v>
      </c>
      <c r="Q194" s="2">
        <v>28666.639999999999</v>
      </c>
      <c r="R194" s="3">
        <v>41.5</v>
      </c>
      <c r="S194" s="1" t="s">
        <v>484</v>
      </c>
      <c r="T194" s="1"/>
      <c r="U194" s="1" t="s">
        <v>216</v>
      </c>
      <c r="V194" s="1" t="b">
        <v>1</v>
      </c>
      <c r="W194" s="1" t="b">
        <v>0</v>
      </c>
      <c r="X194" s="1" t="b">
        <v>0</v>
      </c>
      <c r="Y194" s="1" t="b">
        <v>0</v>
      </c>
      <c r="Z194" s="1" t="b">
        <v>0</v>
      </c>
      <c r="AA194" s="1" t="s">
        <v>217</v>
      </c>
      <c r="AB194" s="2">
        <v>5867.44</v>
      </c>
      <c r="AC194" s="2">
        <v>7429.89</v>
      </c>
      <c r="AD194" s="2">
        <v>0</v>
      </c>
      <c r="AE194" s="2">
        <v>15369.31</v>
      </c>
      <c r="AF194" s="1">
        <v>1</v>
      </c>
      <c r="AG194" s="1"/>
      <c r="AH194" s="1" t="s">
        <v>49</v>
      </c>
      <c r="AI194" s="1">
        <v>1</v>
      </c>
      <c r="AJ194" s="1"/>
      <c r="AK194" s="2">
        <v>0</v>
      </c>
      <c r="AL194" s="2">
        <v>0</v>
      </c>
    </row>
    <row r="195" spans="1:38" x14ac:dyDescent="0.2">
      <c r="A195" t="str">
        <f>+VLOOKUP(Tabla1[[#This Row],[Código de provincia]],[1]Zona!$A:$N,14,0)</f>
        <v>Zona 4</v>
      </c>
      <c r="B195" t="str">
        <f>+VLOOKUP(Tabla1[[#This Row],[Código de provincia]],[1]Zona!$A:$N,8,0)</f>
        <v>Andalucía</v>
      </c>
      <c r="C195" t="str">
        <f>+VLOOKUP(TEXT(Tabla1[[#This Row],[Socio comercial]],"00000000"),[1]Clientes!$A:$E,3,0)</f>
        <v>ES/29</v>
      </c>
      <c r="D195" t="str">
        <f>+VLOOKUP(TEXT(Tabla1[[#This Row],[Socio comercial]],"00000000"),[1]Clientes!$A:$E,4,0)</f>
        <v>Málaga (47)</v>
      </c>
      <c r="E195" s="1">
        <v>24470830</v>
      </c>
      <c r="F195" s="1" t="s">
        <v>485</v>
      </c>
      <c r="G195" s="1">
        <v>209667637</v>
      </c>
      <c r="H195" s="1" t="s">
        <v>486</v>
      </c>
      <c r="I195" s="2">
        <v>1683.92</v>
      </c>
      <c r="J195" s="1" t="s">
        <v>43</v>
      </c>
      <c r="K195" s="2">
        <v>47000</v>
      </c>
      <c r="L195" s="1" t="s">
        <v>43</v>
      </c>
      <c r="M195" s="1" t="s">
        <v>44</v>
      </c>
      <c r="N195" s="2">
        <v>35764.74</v>
      </c>
      <c r="O195" s="2">
        <v>6849.15</v>
      </c>
      <c r="P195" s="1" t="s">
        <v>45</v>
      </c>
      <c r="Q195" s="2">
        <v>37103.31</v>
      </c>
      <c r="R195" s="3">
        <v>78.900000000000006</v>
      </c>
      <c r="S195" s="1" t="s">
        <v>487</v>
      </c>
      <c r="T195" s="1"/>
      <c r="U195" s="1" t="s">
        <v>155</v>
      </c>
      <c r="V195" s="1" t="b">
        <v>1</v>
      </c>
      <c r="W195" s="1" t="b">
        <v>0</v>
      </c>
      <c r="X195" s="1" t="b">
        <v>0</v>
      </c>
      <c r="Y195" s="1" t="b">
        <v>0</v>
      </c>
      <c r="Z195" s="1" t="b">
        <v>0</v>
      </c>
      <c r="AA195" s="1" t="s">
        <v>156</v>
      </c>
      <c r="AB195" s="2">
        <v>13474.93</v>
      </c>
      <c r="AC195" s="2">
        <v>13857.47</v>
      </c>
      <c r="AD195" s="2">
        <v>159.22</v>
      </c>
      <c r="AE195" s="2">
        <v>8273.1200000000008</v>
      </c>
      <c r="AF195" s="1">
        <v>0</v>
      </c>
      <c r="AG195" s="1"/>
      <c r="AH195" s="1" t="s">
        <v>49</v>
      </c>
      <c r="AI195" s="1">
        <v>1</v>
      </c>
      <c r="AJ195" s="1"/>
      <c r="AK195" s="2">
        <v>915.81</v>
      </c>
      <c r="AL195" s="2">
        <v>0</v>
      </c>
    </row>
    <row r="196" spans="1:38" x14ac:dyDescent="0.2">
      <c r="A196" t="str">
        <f>+VLOOKUP(Tabla1[[#This Row],[Código de provincia]],[1]Zona!$A:$N,14,0)</f>
        <v>Zona 4</v>
      </c>
      <c r="B196" t="str">
        <f>+VLOOKUP(Tabla1[[#This Row],[Código de provincia]],[1]Zona!$A:$N,8,0)</f>
        <v>Andalucía</v>
      </c>
      <c r="C196" t="str">
        <f>+VLOOKUP(TEXT(Tabla1[[#This Row],[Socio comercial]],"00000000"),[1]Clientes!$A:$E,3,0)</f>
        <v>ES/29</v>
      </c>
      <c r="D196" t="str">
        <f>+VLOOKUP(TEXT(Tabla1[[#This Row],[Socio comercial]],"00000000"),[1]Clientes!$A:$E,4,0)</f>
        <v>Málaga (47)</v>
      </c>
      <c r="E196" s="1">
        <v>24470920</v>
      </c>
      <c r="F196" s="1" t="s">
        <v>100</v>
      </c>
      <c r="G196" s="1">
        <v>209421349</v>
      </c>
      <c r="H196" s="1">
        <v>802</v>
      </c>
      <c r="I196" s="2">
        <v>2330.36</v>
      </c>
      <c r="J196" s="1" t="s">
        <v>43</v>
      </c>
      <c r="K196" s="2">
        <v>243000</v>
      </c>
      <c r="L196" s="1" t="s">
        <v>43</v>
      </c>
      <c r="M196" s="1" t="s">
        <v>44</v>
      </c>
      <c r="N196" s="2">
        <v>106447.49</v>
      </c>
      <c r="O196" s="2">
        <v>2483.2800000000002</v>
      </c>
      <c r="P196" s="1" t="s">
        <v>45</v>
      </c>
      <c r="Q196" s="2">
        <v>107029.35</v>
      </c>
      <c r="R196" s="3">
        <v>44</v>
      </c>
      <c r="S196" s="1" t="s">
        <v>488</v>
      </c>
      <c r="T196" s="1"/>
      <c r="U196" s="1" t="s">
        <v>155</v>
      </c>
      <c r="V196" s="1" t="b">
        <v>1</v>
      </c>
      <c r="W196" s="1" t="b">
        <v>0</v>
      </c>
      <c r="X196" s="1" t="b">
        <v>0</v>
      </c>
      <c r="Y196" s="1" t="b">
        <v>0</v>
      </c>
      <c r="Z196" s="1" t="b">
        <v>0</v>
      </c>
      <c r="AA196" s="1" t="s">
        <v>156</v>
      </c>
      <c r="AB196" s="2">
        <v>30862.77</v>
      </c>
      <c r="AC196" s="2">
        <v>13544.42</v>
      </c>
      <c r="AD196" s="2">
        <v>7587.26</v>
      </c>
      <c r="AE196" s="2">
        <v>54453.04</v>
      </c>
      <c r="AF196" s="1">
        <v>0</v>
      </c>
      <c r="AG196" s="1"/>
      <c r="AH196" s="1" t="s">
        <v>49</v>
      </c>
      <c r="AI196" s="1">
        <v>1</v>
      </c>
      <c r="AJ196" s="1"/>
      <c r="AK196" s="2">
        <v>285.88</v>
      </c>
      <c r="AL196" s="2">
        <v>0</v>
      </c>
    </row>
    <row r="197" spans="1:38" x14ac:dyDescent="0.2">
      <c r="A197" t="str">
        <f>+VLOOKUP(Tabla1[[#This Row],[Código de provincia]],[1]Zona!$A:$N,14,0)</f>
        <v>Zona 4</v>
      </c>
      <c r="B197" t="str">
        <f>+VLOOKUP(Tabla1[[#This Row],[Código de provincia]],[1]Zona!$A:$N,8,0)</f>
        <v>Andalucía</v>
      </c>
      <c r="C197" t="str">
        <f>+VLOOKUP(TEXT(Tabla1[[#This Row],[Socio comercial]],"00000000"),[1]Clientes!$A:$E,3,0)</f>
        <v>ES/29</v>
      </c>
      <c r="D197" t="str">
        <f>+VLOOKUP(TEXT(Tabla1[[#This Row],[Socio comercial]],"00000000"),[1]Clientes!$A:$E,4,0)</f>
        <v>Málaga (47)</v>
      </c>
      <c r="E197" s="1">
        <v>24470930</v>
      </c>
      <c r="F197" s="1" t="s">
        <v>489</v>
      </c>
      <c r="G197" s="1">
        <v>209587062</v>
      </c>
      <c r="H197" s="1">
        <v>164</v>
      </c>
      <c r="I197" s="2">
        <v>275.91000000000003</v>
      </c>
      <c r="J197" s="1" t="s">
        <v>43</v>
      </c>
      <c r="K197" s="2">
        <v>1</v>
      </c>
      <c r="L197" s="1" t="s">
        <v>43</v>
      </c>
      <c r="M197" s="1" t="s">
        <v>44</v>
      </c>
      <c r="N197" s="2">
        <v>10427.18</v>
      </c>
      <c r="O197" s="2">
        <v>0</v>
      </c>
      <c r="P197" s="1" t="s">
        <v>45</v>
      </c>
      <c r="Q197" s="2">
        <v>10427.18</v>
      </c>
      <c r="R197" s="3">
        <v>1042718</v>
      </c>
      <c r="S197" s="1" t="s">
        <v>490</v>
      </c>
      <c r="T197" s="1"/>
      <c r="U197" s="1"/>
      <c r="V197" s="1" t="b">
        <v>1</v>
      </c>
      <c r="W197" s="1" t="b">
        <v>0</v>
      </c>
      <c r="X197" s="1" t="b">
        <v>0</v>
      </c>
      <c r="Y197" s="1" t="b">
        <v>1</v>
      </c>
      <c r="Z197" s="1" t="b">
        <v>0</v>
      </c>
      <c r="AA197" s="1"/>
      <c r="AB197" s="2">
        <v>10427.18</v>
      </c>
      <c r="AC197" s="2">
        <v>0</v>
      </c>
      <c r="AD197" s="2">
        <v>0</v>
      </c>
      <c r="AE197" s="2">
        <v>0</v>
      </c>
      <c r="AF197" s="1">
        <v>0</v>
      </c>
      <c r="AG197" s="1"/>
      <c r="AH197" s="1" t="s">
        <v>49</v>
      </c>
      <c r="AI197" s="1">
        <v>1</v>
      </c>
      <c r="AJ197" s="1"/>
      <c r="AK197" s="2">
        <v>0</v>
      </c>
      <c r="AL197" s="2">
        <v>0</v>
      </c>
    </row>
    <row r="198" spans="1:38" x14ac:dyDescent="0.2">
      <c r="A198" t="str">
        <f>+VLOOKUP(Tabla1[[#This Row],[Código de provincia]],[1]Zona!$A:$N,14,0)</f>
        <v>Zona 4</v>
      </c>
      <c r="B198" t="str">
        <f>+VLOOKUP(Tabla1[[#This Row],[Código de provincia]],[1]Zona!$A:$N,8,0)</f>
        <v>Andalucía</v>
      </c>
      <c r="C198" t="str">
        <f>+VLOOKUP(TEXT(Tabla1[[#This Row],[Socio comercial]],"00000000"),[1]Clientes!$A:$E,3,0)</f>
        <v>ES/29</v>
      </c>
      <c r="D198" t="str">
        <f>+VLOOKUP(TEXT(Tabla1[[#This Row],[Socio comercial]],"00000000"),[1]Clientes!$A:$E,4,0)</f>
        <v>Málaga (47)</v>
      </c>
      <c r="E198" s="1">
        <v>24470930</v>
      </c>
      <c r="F198" s="1" t="s">
        <v>489</v>
      </c>
      <c r="G198" s="1">
        <v>209693725</v>
      </c>
      <c r="H198" s="1">
        <v>174</v>
      </c>
      <c r="I198" s="2">
        <v>221.86</v>
      </c>
      <c r="J198" s="1" t="s">
        <v>43</v>
      </c>
      <c r="K198" s="2">
        <v>1</v>
      </c>
      <c r="L198" s="1" t="s">
        <v>43</v>
      </c>
      <c r="M198" s="1" t="s">
        <v>44</v>
      </c>
      <c r="N198" s="2">
        <v>10427.18</v>
      </c>
      <c r="O198" s="2">
        <v>0</v>
      </c>
      <c r="P198" s="1" t="s">
        <v>45</v>
      </c>
      <c r="Q198" s="2">
        <v>10427.18</v>
      </c>
      <c r="R198" s="3">
        <v>1042718</v>
      </c>
      <c r="S198" s="1" t="s">
        <v>491</v>
      </c>
      <c r="T198" s="1"/>
      <c r="U198" s="1"/>
      <c r="V198" s="1" t="b">
        <v>1</v>
      </c>
      <c r="W198" s="1" t="b">
        <v>0</v>
      </c>
      <c r="X198" s="1" t="b">
        <v>0</v>
      </c>
      <c r="Y198" s="1" t="b">
        <v>0</v>
      </c>
      <c r="Z198" s="1" t="b">
        <v>0</v>
      </c>
      <c r="AA198" s="1"/>
      <c r="AB198" s="2">
        <v>10427.18</v>
      </c>
      <c r="AC198" s="2">
        <v>0</v>
      </c>
      <c r="AD198" s="2">
        <v>0</v>
      </c>
      <c r="AE198" s="2">
        <v>0</v>
      </c>
      <c r="AF198" s="1">
        <v>0</v>
      </c>
      <c r="AG198" s="1"/>
      <c r="AH198" s="1" t="s">
        <v>49</v>
      </c>
      <c r="AI198" s="1">
        <v>1</v>
      </c>
      <c r="AJ198" s="1"/>
      <c r="AK198" s="2">
        <v>0</v>
      </c>
      <c r="AL198" s="2">
        <v>0</v>
      </c>
    </row>
    <row r="199" spans="1:38" x14ac:dyDescent="0.2">
      <c r="A199" t="str">
        <f>+VLOOKUP(Tabla1[[#This Row],[Código de provincia]],[1]Zona!$A:$N,14,0)</f>
        <v>Zona 4</v>
      </c>
      <c r="B199" t="str">
        <f>+VLOOKUP(Tabla1[[#This Row],[Código de provincia]],[1]Zona!$A:$N,8,0)</f>
        <v>Andalucía</v>
      </c>
      <c r="C199" t="str">
        <f>+VLOOKUP(TEXT(Tabla1[[#This Row],[Socio comercial]],"00000000"),[1]Clientes!$A:$E,3,0)</f>
        <v>ES/29</v>
      </c>
      <c r="D199" t="str">
        <f>+VLOOKUP(TEXT(Tabla1[[#This Row],[Socio comercial]],"00000000"),[1]Clientes!$A:$E,4,0)</f>
        <v>Málaga (47)</v>
      </c>
      <c r="E199" s="1">
        <v>24470930</v>
      </c>
      <c r="F199" s="1" t="s">
        <v>489</v>
      </c>
      <c r="G199" s="1">
        <v>209595175</v>
      </c>
      <c r="H199" s="1" t="s">
        <v>282</v>
      </c>
      <c r="I199" s="2">
        <v>560.62</v>
      </c>
      <c r="J199" s="1" t="s">
        <v>43</v>
      </c>
      <c r="K199" s="2">
        <v>1</v>
      </c>
      <c r="L199" s="1" t="s">
        <v>43</v>
      </c>
      <c r="M199" s="1" t="s">
        <v>44</v>
      </c>
      <c r="N199" s="2">
        <v>10427.18</v>
      </c>
      <c r="O199" s="2">
        <v>0</v>
      </c>
      <c r="P199" s="1" t="s">
        <v>45</v>
      </c>
      <c r="Q199" s="2">
        <v>10427.18</v>
      </c>
      <c r="R199" s="3">
        <v>1042718</v>
      </c>
      <c r="S199" s="1" t="s">
        <v>492</v>
      </c>
      <c r="T199" s="1"/>
      <c r="U199" s="1"/>
      <c r="V199" s="1" t="b">
        <v>1</v>
      </c>
      <c r="W199" s="1" t="b">
        <v>0</v>
      </c>
      <c r="X199" s="1" t="b">
        <v>0</v>
      </c>
      <c r="Y199" s="1" t="b">
        <v>0</v>
      </c>
      <c r="Z199" s="1" t="b">
        <v>0</v>
      </c>
      <c r="AA199" s="1"/>
      <c r="AB199" s="2">
        <v>10427.18</v>
      </c>
      <c r="AC199" s="2">
        <v>0</v>
      </c>
      <c r="AD199" s="2">
        <v>0</v>
      </c>
      <c r="AE199" s="2">
        <v>0</v>
      </c>
      <c r="AF199" s="1">
        <v>0</v>
      </c>
      <c r="AG199" s="1"/>
      <c r="AH199" s="1"/>
      <c r="AI199" s="1">
        <v>2</v>
      </c>
      <c r="AJ199" s="1"/>
      <c r="AK199" s="2">
        <v>0</v>
      </c>
      <c r="AL199" s="2">
        <v>0</v>
      </c>
    </row>
    <row r="200" spans="1:38" x14ac:dyDescent="0.2">
      <c r="A200" t="str">
        <f>+VLOOKUP(Tabla1[[#This Row],[Código de provincia]],[1]Zona!$A:$N,14,0)</f>
        <v>Zona 4</v>
      </c>
      <c r="B200" t="str">
        <f>+VLOOKUP(Tabla1[[#This Row],[Código de provincia]],[1]Zona!$A:$N,8,0)</f>
        <v>Andalucía</v>
      </c>
      <c r="C200" t="str">
        <f>+VLOOKUP(TEXT(Tabla1[[#This Row],[Socio comercial]],"00000000"),[1]Clientes!$A:$E,3,0)</f>
        <v>ES/29</v>
      </c>
      <c r="D200" t="str">
        <f>+VLOOKUP(TEXT(Tabla1[[#This Row],[Socio comercial]],"00000000"),[1]Clientes!$A:$E,4,0)</f>
        <v>Málaga (47)</v>
      </c>
      <c r="E200" s="1">
        <v>24470930</v>
      </c>
      <c r="F200" s="1" t="s">
        <v>489</v>
      </c>
      <c r="G200" s="1">
        <v>209430186</v>
      </c>
      <c r="H200" s="1">
        <v>152</v>
      </c>
      <c r="I200" s="2">
        <v>2.19</v>
      </c>
      <c r="J200" s="1" t="s">
        <v>43</v>
      </c>
      <c r="K200" s="2">
        <v>1</v>
      </c>
      <c r="L200" s="1" t="s">
        <v>43</v>
      </c>
      <c r="M200" s="1" t="s">
        <v>44</v>
      </c>
      <c r="N200" s="2">
        <v>10427.18</v>
      </c>
      <c r="O200" s="2">
        <v>0</v>
      </c>
      <c r="P200" s="1" t="s">
        <v>45</v>
      </c>
      <c r="Q200" s="2">
        <v>10427.18</v>
      </c>
      <c r="R200" s="3">
        <v>1042718</v>
      </c>
      <c r="S200" s="1" t="s">
        <v>493</v>
      </c>
      <c r="T200" s="1"/>
      <c r="U200" s="1"/>
      <c r="V200" s="1" t="b">
        <v>1</v>
      </c>
      <c r="W200" s="1" t="b">
        <v>0</v>
      </c>
      <c r="X200" s="1" t="b">
        <v>0</v>
      </c>
      <c r="Y200" s="1" t="b">
        <v>0</v>
      </c>
      <c r="Z200" s="1" t="b">
        <v>0</v>
      </c>
      <c r="AA200" s="1"/>
      <c r="AB200" s="2">
        <v>10427.18</v>
      </c>
      <c r="AC200" s="2">
        <v>0</v>
      </c>
      <c r="AD200" s="2">
        <v>0</v>
      </c>
      <c r="AE200" s="2">
        <v>0</v>
      </c>
      <c r="AF200" s="1">
        <v>0</v>
      </c>
      <c r="AG200" s="1"/>
      <c r="AH200" s="1" t="s">
        <v>49</v>
      </c>
      <c r="AI200" s="1">
        <v>1</v>
      </c>
      <c r="AJ200" s="1"/>
      <c r="AK200" s="2">
        <v>0</v>
      </c>
      <c r="AL200" s="2">
        <v>0</v>
      </c>
    </row>
    <row r="201" spans="1:38" x14ac:dyDescent="0.2">
      <c r="A201" t="str">
        <f>+VLOOKUP(Tabla1[[#This Row],[Código de provincia]],[1]Zona!$A:$N,14,0)</f>
        <v>Zona 4</v>
      </c>
      <c r="B201" t="str">
        <f>+VLOOKUP(Tabla1[[#This Row],[Código de provincia]],[1]Zona!$A:$N,8,0)</f>
        <v>Andalucía</v>
      </c>
      <c r="C201" t="str">
        <f>+VLOOKUP(TEXT(Tabla1[[#This Row],[Socio comercial]],"00000000"),[1]Clientes!$A:$E,3,0)</f>
        <v>ES/29</v>
      </c>
      <c r="D201" t="str">
        <f>+VLOOKUP(TEXT(Tabla1[[#This Row],[Socio comercial]],"00000000"),[1]Clientes!$A:$E,4,0)</f>
        <v>Málaga (47)</v>
      </c>
      <c r="E201" s="1">
        <v>24470930</v>
      </c>
      <c r="F201" s="1" t="s">
        <v>489</v>
      </c>
      <c r="G201" s="1">
        <v>209695472</v>
      </c>
      <c r="H201" s="1">
        <v>164</v>
      </c>
      <c r="I201" s="2">
        <v>178.13</v>
      </c>
      <c r="J201" s="1" t="s">
        <v>43</v>
      </c>
      <c r="K201" s="2">
        <v>1</v>
      </c>
      <c r="L201" s="1" t="s">
        <v>43</v>
      </c>
      <c r="M201" s="1" t="s">
        <v>44</v>
      </c>
      <c r="N201" s="2">
        <v>10427.18</v>
      </c>
      <c r="O201" s="2">
        <v>0</v>
      </c>
      <c r="P201" s="1" t="s">
        <v>45</v>
      </c>
      <c r="Q201" s="2">
        <v>10427.18</v>
      </c>
      <c r="R201" s="3">
        <v>1042718</v>
      </c>
      <c r="S201" s="1" t="s">
        <v>494</v>
      </c>
      <c r="T201" s="1"/>
      <c r="U201" s="1"/>
      <c r="V201" s="1" t="b">
        <v>1</v>
      </c>
      <c r="W201" s="1" t="b">
        <v>0</v>
      </c>
      <c r="X201" s="1" t="b">
        <v>0</v>
      </c>
      <c r="Y201" s="1" t="b">
        <v>0</v>
      </c>
      <c r="Z201" s="1" t="b">
        <v>0</v>
      </c>
      <c r="AA201" s="1"/>
      <c r="AB201" s="2">
        <v>10427.18</v>
      </c>
      <c r="AC201" s="2">
        <v>0</v>
      </c>
      <c r="AD201" s="2">
        <v>0</v>
      </c>
      <c r="AE201" s="2">
        <v>0</v>
      </c>
      <c r="AF201" s="1">
        <v>0</v>
      </c>
      <c r="AG201" s="1"/>
      <c r="AH201" s="1" t="s">
        <v>49</v>
      </c>
      <c r="AI201" s="1">
        <v>1</v>
      </c>
      <c r="AJ201" s="1"/>
      <c r="AK201" s="2">
        <v>0</v>
      </c>
      <c r="AL201" s="2">
        <v>0</v>
      </c>
    </row>
    <row r="202" spans="1:38" x14ac:dyDescent="0.2">
      <c r="A202" t="str">
        <f>+VLOOKUP(Tabla1[[#This Row],[Código de provincia]],[1]Zona!$A:$N,14,0)</f>
        <v>Zona 4</v>
      </c>
      <c r="B202" t="str">
        <f>+VLOOKUP(Tabla1[[#This Row],[Código de provincia]],[1]Zona!$A:$N,8,0)</f>
        <v>Andalucía</v>
      </c>
      <c r="C202" t="str">
        <f>+VLOOKUP(TEXT(Tabla1[[#This Row],[Socio comercial]],"00000000"),[1]Clientes!$A:$E,3,0)</f>
        <v>ES/29</v>
      </c>
      <c r="D202" t="str">
        <f>+VLOOKUP(TEXT(Tabla1[[#This Row],[Socio comercial]],"00000000"),[1]Clientes!$A:$E,4,0)</f>
        <v>Málaga (47)</v>
      </c>
      <c r="E202" s="1">
        <v>24470960</v>
      </c>
      <c r="F202" s="1" t="s">
        <v>101</v>
      </c>
      <c r="G202" s="1">
        <v>209274321</v>
      </c>
      <c r="H202" s="1">
        <v>1</v>
      </c>
      <c r="I202" s="2">
        <v>1631.36</v>
      </c>
      <c r="J202" s="1" t="s">
        <v>43</v>
      </c>
      <c r="K202" s="2">
        <v>81000</v>
      </c>
      <c r="L202" s="1" t="s">
        <v>43</v>
      </c>
      <c r="M202" s="1" t="s">
        <v>44</v>
      </c>
      <c r="N202" s="2">
        <v>43395.16</v>
      </c>
      <c r="O202" s="2">
        <v>364.82</v>
      </c>
      <c r="P202" s="1" t="s">
        <v>45</v>
      </c>
      <c r="Q202" s="2">
        <v>43624.73</v>
      </c>
      <c r="R202" s="3">
        <v>53.9</v>
      </c>
      <c r="S202" s="1" t="s">
        <v>495</v>
      </c>
      <c r="T202" s="1"/>
      <c r="U202" s="1" t="s">
        <v>155</v>
      </c>
      <c r="V202" s="1" t="b">
        <v>1</v>
      </c>
      <c r="W202" s="1" t="b">
        <v>0</v>
      </c>
      <c r="X202" s="1" t="b">
        <v>0</v>
      </c>
      <c r="Y202" s="1" t="b">
        <v>0</v>
      </c>
      <c r="Z202" s="1" t="b">
        <v>0</v>
      </c>
      <c r="AA202" s="1" t="s">
        <v>156</v>
      </c>
      <c r="AB202" s="2">
        <v>11482.26</v>
      </c>
      <c r="AC202" s="2">
        <v>2962.07</v>
      </c>
      <c r="AD202" s="2">
        <v>2140.61</v>
      </c>
      <c r="AE202" s="2">
        <v>26810.22</v>
      </c>
      <c r="AF202" s="1">
        <v>0</v>
      </c>
      <c r="AG202" s="1"/>
      <c r="AH202" s="1" t="s">
        <v>218</v>
      </c>
      <c r="AI202" s="1">
        <v>1</v>
      </c>
      <c r="AJ202" s="1"/>
      <c r="AK202" s="2">
        <v>229.57</v>
      </c>
      <c r="AL202" s="2">
        <v>0</v>
      </c>
    </row>
    <row r="203" spans="1:38" x14ac:dyDescent="0.2">
      <c r="A203" t="str">
        <f>+VLOOKUP(Tabla1[[#This Row],[Código de provincia]],[1]Zona!$A:$N,14,0)</f>
        <v>Zona 4</v>
      </c>
      <c r="B203" t="str">
        <f>+VLOOKUP(Tabla1[[#This Row],[Código de provincia]],[1]Zona!$A:$N,8,0)</f>
        <v>Andalucía</v>
      </c>
      <c r="C203" t="str">
        <f>+VLOOKUP(TEXT(Tabla1[[#This Row],[Socio comercial]],"00000000"),[1]Clientes!$A:$E,3,0)</f>
        <v>ES/41</v>
      </c>
      <c r="D203" t="str">
        <f>+VLOOKUP(TEXT(Tabla1[[#This Row],[Socio comercial]],"00000000"),[1]Clientes!$A:$E,4,0)</f>
        <v>Sevilla (48)</v>
      </c>
      <c r="E203" s="1">
        <v>24480410</v>
      </c>
      <c r="F203" s="1" t="s">
        <v>102</v>
      </c>
      <c r="G203" s="1">
        <v>209090183</v>
      </c>
      <c r="H203" s="1" t="s">
        <v>496</v>
      </c>
      <c r="I203" s="2">
        <v>9341.1299999999992</v>
      </c>
      <c r="J203" s="1" t="s">
        <v>43</v>
      </c>
      <c r="K203" s="2">
        <v>1137000</v>
      </c>
      <c r="L203" s="1" t="s">
        <v>43</v>
      </c>
      <c r="M203" s="1" t="s">
        <v>44</v>
      </c>
      <c r="N203" s="2">
        <v>442099.86</v>
      </c>
      <c r="O203" s="2">
        <v>18162.82</v>
      </c>
      <c r="P203" s="1" t="s">
        <v>45</v>
      </c>
      <c r="Q203" s="2">
        <v>450605.24</v>
      </c>
      <c r="R203" s="3">
        <v>39.6</v>
      </c>
      <c r="S203" s="1" t="s">
        <v>497</v>
      </c>
      <c r="T203" s="1"/>
      <c r="U203" s="1" t="s">
        <v>155</v>
      </c>
      <c r="V203" s="1" t="b">
        <v>1</v>
      </c>
      <c r="W203" s="1" t="b">
        <v>0</v>
      </c>
      <c r="X203" s="1" t="b">
        <v>0</v>
      </c>
      <c r="Y203" s="1" t="b">
        <v>0</v>
      </c>
      <c r="Z203" s="1" t="b">
        <v>0</v>
      </c>
      <c r="AA203" s="1" t="s">
        <v>156</v>
      </c>
      <c r="AB203" s="2">
        <v>186884.45</v>
      </c>
      <c r="AC203" s="2">
        <v>122162.14</v>
      </c>
      <c r="AD203" s="2">
        <v>21740.38</v>
      </c>
      <c r="AE203" s="2">
        <v>111312.89</v>
      </c>
      <c r="AF203" s="1">
        <v>1</v>
      </c>
      <c r="AG203" s="1"/>
      <c r="AH203" s="1" t="s">
        <v>49</v>
      </c>
      <c r="AI203" s="1">
        <v>1</v>
      </c>
      <c r="AJ203" s="1"/>
      <c r="AK203" s="2">
        <v>2379.58</v>
      </c>
      <c r="AL203" s="2">
        <v>0</v>
      </c>
    </row>
    <row r="204" spans="1:38" x14ac:dyDescent="0.2">
      <c r="A204" t="str">
        <f>+VLOOKUP(Tabla1[[#This Row],[Código de provincia]],[1]Zona!$A:$N,14,0)</f>
        <v>Zona 4</v>
      </c>
      <c r="B204" t="str">
        <f>+VLOOKUP(Tabla1[[#This Row],[Código de provincia]],[1]Zona!$A:$N,8,0)</f>
        <v>Andalucía</v>
      </c>
      <c r="C204" t="str">
        <f>+VLOOKUP(TEXT(Tabla1[[#This Row],[Socio comercial]],"00000000"),[1]Clientes!$A:$E,3,0)</f>
        <v>ES/41</v>
      </c>
      <c r="D204" t="str">
        <f>+VLOOKUP(TEXT(Tabla1[[#This Row],[Socio comercial]],"00000000"),[1]Clientes!$A:$E,4,0)</f>
        <v>Sevilla (48)</v>
      </c>
      <c r="E204" s="1">
        <v>24480560</v>
      </c>
      <c r="F204" s="1" t="s">
        <v>103</v>
      </c>
      <c r="G204" s="1">
        <v>209182682</v>
      </c>
      <c r="H204" s="1" t="s">
        <v>358</v>
      </c>
      <c r="I204" s="2">
        <v>18167.61</v>
      </c>
      <c r="J204" s="1" t="s">
        <v>43</v>
      </c>
      <c r="K204" s="2">
        <v>703000</v>
      </c>
      <c r="L204" s="1" t="s">
        <v>43</v>
      </c>
      <c r="M204" s="1" t="s">
        <v>44</v>
      </c>
      <c r="N204" s="2">
        <v>456895.63</v>
      </c>
      <c r="O204" s="2">
        <v>29985.279999999999</v>
      </c>
      <c r="P204" s="1" t="s">
        <v>45</v>
      </c>
      <c r="Q204" s="2">
        <v>462301.94</v>
      </c>
      <c r="R204" s="3">
        <v>65.8</v>
      </c>
      <c r="S204" s="1" t="s">
        <v>498</v>
      </c>
      <c r="T204" s="1"/>
      <c r="U204" s="1" t="s">
        <v>155</v>
      </c>
      <c r="V204" s="1" t="b">
        <v>1</v>
      </c>
      <c r="W204" s="1" t="b">
        <v>0</v>
      </c>
      <c r="X204" s="1" t="b">
        <v>0</v>
      </c>
      <c r="Y204" s="1" t="b">
        <v>0</v>
      </c>
      <c r="Z204" s="1" t="b">
        <v>0</v>
      </c>
      <c r="AA204" s="1" t="s">
        <v>156</v>
      </c>
      <c r="AB204" s="2">
        <v>114075.26</v>
      </c>
      <c r="AC204" s="2">
        <v>52193.97</v>
      </c>
      <c r="AD204" s="2">
        <v>17471.8</v>
      </c>
      <c r="AE204" s="2">
        <v>273154.59999999998</v>
      </c>
      <c r="AF204" s="1">
        <v>0</v>
      </c>
      <c r="AG204" s="1"/>
      <c r="AH204" s="1"/>
      <c r="AI204" s="1">
        <v>1</v>
      </c>
      <c r="AJ204" s="1" t="s">
        <v>499</v>
      </c>
      <c r="AK204" s="2">
        <v>827.06</v>
      </c>
      <c r="AL204" s="2">
        <v>0</v>
      </c>
    </row>
    <row r="205" spans="1:38" x14ac:dyDescent="0.2">
      <c r="A205" t="str">
        <f>+VLOOKUP(Tabla1[[#This Row],[Código de provincia]],[1]Zona!$A:$N,14,0)</f>
        <v>Zona 4</v>
      </c>
      <c r="B205" t="str">
        <f>+VLOOKUP(Tabla1[[#This Row],[Código de provincia]],[1]Zona!$A:$N,8,0)</f>
        <v>Andalucía</v>
      </c>
      <c r="C205" t="str">
        <f>+VLOOKUP(TEXT(Tabla1[[#This Row],[Socio comercial]],"00000000"),[1]Clientes!$A:$E,3,0)</f>
        <v>ES/41</v>
      </c>
      <c r="D205" t="str">
        <f>+VLOOKUP(TEXT(Tabla1[[#This Row],[Socio comercial]],"00000000"),[1]Clientes!$A:$E,4,0)</f>
        <v>Sevilla (48)</v>
      </c>
      <c r="E205" s="1">
        <v>24480650</v>
      </c>
      <c r="F205" s="1" t="s">
        <v>500</v>
      </c>
      <c r="G205" s="1">
        <v>209110099</v>
      </c>
      <c r="H205" s="1" t="s">
        <v>501</v>
      </c>
      <c r="I205" s="2">
        <v>609.09</v>
      </c>
      <c r="J205" s="1" t="s">
        <v>43</v>
      </c>
      <c r="K205" s="2">
        <v>153000</v>
      </c>
      <c r="L205" s="1" t="s">
        <v>43</v>
      </c>
      <c r="M205" s="1" t="s">
        <v>44</v>
      </c>
      <c r="N205" s="2">
        <v>72912.990000000005</v>
      </c>
      <c r="O205" s="2">
        <v>1419.83</v>
      </c>
      <c r="P205" s="1" t="s">
        <v>45</v>
      </c>
      <c r="Q205" s="2">
        <v>72700.259999999995</v>
      </c>
      <c r="R205" s="3">
        <v>47.5</v>
      </c>
      <c r="S205" s="1" t="s">
        <v>502</v>
      </c>
      <c r="T205" s="1"/>
      <c r="U205" s="1"/>
      <c r="V205" s="1" t="b">
        <v>1</v>
      </c>
      <c r="W205" s="1" t="b">
        <v>0</v>
      </c>
      <c r="X205" s="1" t="b">
        <v>0</v>
      </c>
      <c r="Y205" s="1" t="b">
        <v>0</v>
      </c>
      <c r="Z205" s="1" t="b">
        <v>0</v>
      </c>
      <c r="AA205" s="1"/>
      <c r="AB205" s="2">
        <v>41418.230000000003</v>
      </c>
      <c r="AC205" s="2">
        <v>15122.06</v>
      </c>
      <c r="AD205" s="2">
        <v>0</v>
      </c>
      <c r="AE205" s="2">
        <v>16372.7</v>
      </c>
      <c r="AF205" s="1">
        <v>0</v>
      </c>
      <c r="AG205" s="1"/>
      <c r="AH205" s="1" t="s">
        <v>49</v>
      </c>
      <c r="AI205" s="1">
        <v>1</v>
      </c>
      <c r="AJ205" s="1"/>
      <c r="AK205" s="2">
        <v>925.77</v>
      </c>
      <c r="AL205" s="2">
        <v>0</v>
      </c>
    </row>
    <row r="206" spans="1:38" x14ac:dyDescent="0.2">
      <c r="A206" t="str">
        <f>+VLOOKUP(Tabla1[[#This Row],[Código de provincia]],[1]Zona!$A:$N,14,0)</f>
        <v>Zona 4</v>
      </c>
      <c r="B206" t="str">
        <f>+VLOOKUP(Tabla1[[#This Row],[Código de provincia]],[1]Zona!$A:$N,8,0)</f>
        <v>Andalucía</v>
      </c>
      <c r="C206" t="str">
        <f>+VLOOKUP(TEXT(Tabla1[[#This Row],[Socio comercial]],"00000000"),[1]Clientes!$A:$E,3,0)</f>
        <v>ES/41</v>
      </c>
      <c r="D206" t="str">
        <f>+VLOOKUP(TEXT(Tabla1[[#This Row],[Socio comercial]],"00000000"),[1]Clientes!$A:$E,4,0)</f>
        <v>Sevilla (48)</v>
      </c>
      <c r="E206" s="1">
        <v>24480650</v>
      </c>
      <c r="F206" s="1" t="s">
        <v>500</v>
      </c>
      <c r="G206" s="1">
        <v>209439918</v>
      </c>
      <c r="H206" s="10">
        <v>45963</v>
      </c>
      <c r="I206" s="2">
        <v>296</v>
      </c>
      <c r="J206" s="1" t="s">
        <v>43</v>
      </c>
      <c r="K206" s="2">
        <v>153000</v>
      </c>
      <c r="L206" s="1" t="s">
        <v>43</v>
      </c>
      <c r="M206" s="1" t="s">
        <v>44</v>
      </c>
      <c r="N206" s="2">
        <v>72912.990000000005</v>
      </c>
      <c r="O206" s="2">
        <v>1419.83</v>
      </c>
      <c r="P206" s="1" t="s">
        <v>45</v>
      </c>
      <c r="Q206" s="2">
        <v>72700.259999999995</v>
      </c>
      <c r="R206" s="3">
        <v>47.5</v>
      </c>
      <c r="S206" s="1" t="s">
        <v>503</v>
      </c>
      <c r="T206" s="1"/>
      <c r="U206" s="1" t="s">
        <v>155</v>
      </c>
      <c r="V206" s="1" t="b">
        <v>1</v>
      </c>
      <c r="W206" s="1" t="b">
        <v>0</v>
      </c>
      <c r="X206" s="1" t="b">
        <v>0</v>
      </c>
      <c r="Y206" s="1" t="b">
        <v>0</v>
      </c>
      <c r="Z206" s="1" t="b">
        <v>0</v>
      </c>
      <c r="AA206" s="1" t="s">
        <v>156</v>
      </c>
      <c r="AB206" s="2">
        <v>41418.230000000003</v>
      </c>
      <c r="AC206" s="2">
        <v>15122.06</v>
      </c>
      <c r="AD206" s="2">
        <v>0</v>
      </c>
      <c r="AE206" s="2">
        <v>16372.7</v>
      </c>
      <c r="AF206" s="1">
        <v>0</v>
      </c>
      <c r="AG206" s="1"/>
      <c r="AH206" s="1" t="s">
        <v>49</v>
      </c>
      <c r="AI206" s="1">
        <v>1</v>
      </c>
      <c r="AJ206" s="1"/>
      <c r="AK206" s="2">
        <v>925.77</v>
      </c>
      <c r="AL206" s="2">
        <v>0</v>
      </c>
    </row>
    <row r="207" spans="1:38" x14ac:dyDescent="0.2">
      <c r="A207" t="str">
        <f>+VLOOKUP(Tabla1[[#This Row],[Código de provincia]],[1]Zona!$A:$N,14,0)</f>
        <v>Zona 4</v>
      </c>
      <c r="B207" t="str">
        <f>+VLOOKUP(Tabla1[[#This Row],[Código de provincia]],[1]Zona!$A:$N,8,0)</f>
        <v>Andalucía</v>
      </c>
      <c r="C207" t="str">
        <f>+VLOOKUP(TEXT(Tabla1[[#This Row],[Socio comercial]],"00000000"),[1]Clientes!$A:$E,3,0)</f>
        <v>ES/41</v>
      </c>
      <c r="D207" t="str">
        <f>+VLOOKUP(TEXT(Tabla1[[#This Row],[Socio comercial]],"00000000"),[1]Clientes!$A:$E,4,0)</f>
        <v>Sevilla (48)</v>
      </c>
      <c r="E207" s="1">
        <v>24480650</v>
      </c>
      <c r="F207" s="1" t="s">
        <v>500</v>
      </c>
      <c r="G207" s="1">
        <v>209504940</v>
      </c>
      <c r="H207" s="1" t="s">
        <v>504</v>
      </c>
      <c r="I207" s="2">
        <v>994.55</v>
      </c>
      <c r="J207" s="1" t="s">
        <v>43</v>
      </c>
      <c r="K207" s="2">
        <v>153000</v>
      </c>
      <c r="L207" s="1" t="s">
        <v>43</v>
      </c>
      <c r="M207" s="1" t="s">
        <v>44</v>
      </c>
      <c r="N207" s="2">
        <v>72912.990000000005</v>
      </c>
      <c r="O207" s="2">
        <v>1419.83</v>
      </c>
      <c r="P207" s="1" t="s">
        <v>45</v>
      </c>
      <c r="Q207" s="2">
        <v>72700.259999999995</v>
      </c>
      <c r="R207" s="3">
        <v>47.5</v>
      </c>
      <c r="S207" s="1" t="s">
        <v>505</v>
      </c>
      <c r="T207" s="1"/>
      <c r="U207" s="1"/>
      <c r="V207" s="1" t="b">
        <v>1</v>
      </c>
      <c r="W207" s="1" t="b">
        <v>0</v>
      </c>
      <c r="X207" s="1" t="b">
        <v>0</v>
      </c>
      <c r="Y207" s="1" t="b">
        <v>0</v>
      </c>
      <c r="Z207" s="1" t="b">
        <v>0</v>
      </c>
      <c r="AA207" s="1"/>
      <c r="AB207" s="2">
        <v>41418.230000000003</v>
      </c>
      <c r="AC207" s="2">
        <v>15122.06</v>
      </c>
      <c r="AD207" s="2">
        <v>0</v>
      </c>
      <c r="AE207" s="2">
        <v>16372.7</v>
      </c>
      <c r="AF207" s="1">
        <v>0</v>
      </c>
      <c r="AG207" s="1"/>
      <c r="AH207" s="1" t="s">
        <v>49</v>
      </c>
      <c r="AI207" s="1">
        <v>1</v>
      </c>
      <c r="AJ207" s="1"/>
      <c r="AK207" s="2">
        <v>925.77</v>
      </c>
      <c r="AL207" s="2">
        <v>0</v>
      </c>
    </row>
    <row r="208" spans="1:38" x14ac:dyDescent="0.2">
      <c r="A208" t="str">
        <f>+VLOOKUP(Tabla1[[#This Row],[Código de provincia]],[1]Zona!$A:$N,14,0)</f>
        <v>Zona 4</v>
      </c>
      <c r="B208" t="str">
        <f>+VLOOKUP(Tabla1[[#This Row],[Código de provincia]],[1]Zona!$A:$N,8,0)</f>
        <v>Andalucía</v>
      </c>
      <c r="C208" t="str">
        <f>+VLOOKUP(TEXT(Tabla1[[#This Row],[Socio comercial]],"00000000"),[1]Clientes!$A:$E,3,0)</f>
        <v>ES/41</v>
      </c>
      <c r="D208" t="str">
        <f>+VLOOKUP(TEXT(Tabla1[[#This Row],[Socio comercial]],"00000000"),[1]Clientes!$A:$E,4,0)</f>
        <v>Sevilla (48)</v>
      </c>
      <c r="E208" s="1">
        <v>24480650</v>
      </c>
      <c r="F208" s="1" t="s">
        <v>500</v>
      </c>
      <c r="G208" s="1">
        <v>209527108</v>
      </c>
      <c r="H208" s="1" t="s">
        <v>506</v>
      </c>
      <c r="I208" s="2">
        <v>15441.6</v>
      </c>
      <c r="J208" s="1" t="s">
        <v>43</v>
      </c>
      <c r="K208" s="2">
        <v>153000</v>
      </c>
      <c r="L208" s="1" t="s">
        <v>43</v>
      </c>
      <c r="M208" s="1" t="s">
        <v>44</v>
      </c>
      <c r="N208" s="2">
        <v>72912.990000000005</v>
      </c>
      <c r="O208" s="2">
        <v>1419.83</v>
      </c>
      <c r="P208" s="1" t="s">
        <v>45</v>
      </c>
      <c r="Q208" s="2">
        <v>72700.259999999995</v>
      </c>
      <c r="R208" s="3">
        <v>47.5</v>
      </c>
      <c r="S208" s="1" t="s">
        <v>507</v>
      </c>
      <c r="T208" s="1"/>
      <c r="U208" s="1" t="s">
        <v>155</v>
      </c>
      <c r="V208" s="1" t="b">
        <v>1</v>
      </c>
      <c r="W208" s="1" t="b">
        <v>0</v>
      </c>
      <c r="X208" s="1" t="b">
        <v>0</v>
      </c>
      <c r="Y208" s="1" t="b">
        <v>0</v>
      </c>
      <c r="Z208" s="1" t="b">
        <v>0</v>
      </c>
      <c r="AA208" s="1" t="s">
        <v>156</v>
      </c>
      <c r="AB208" s="2">
        <v>41418.230000000003</v>
      </c>
      <c r="AC208" s="2">
        <v>15122.06</v>
      </c>
      <c r="AD208" s="2">
        <v>0</v>
      </c>
      <c r="AE208" s="2">
        <v>16372.7</v>
      </c>
      <c r="AF208" s="1">
        <v>0</v>
      </c>
      <c r="AG208" s="1"/>
      <c r="AH208" s="1" t="s">
        <v>49</v>
      </c>
      <c r="AI208" s="1">
        <v>1</v>
      </c>
      <c r="AJ208" s="1"/>
      <c r="AK208" s="2">
        <v>925.77</v>
      </c>
      <c r="AL208" s="2">
        <v>0</v>
      </c>
    </row>
    <row r="209" spans="1:38" x14ac:dyDescent="0.2">
      <c r="A209" t="str">
        <f>+VLOOKUP(Tabla1[[#This Row],[Código de provincia]],[1]Zona!$A:$N,14,0)</f>
        <v>Zona 9</v>
      </c>
      <c r="B209" t="str">
        <f>+VLOOKUP(Tabla1[[#This Row],[Código de provincia]],[1]Zona!$A:$N,8,0)</f>
        <v>Islas Canarias</v>
      </c>
      <c r="C209" t="str">
        <f>+VLOOKUP(TEXT(Tabla1[[#This Row],[Socio comercial]],"00000000"),[1]Clientes!$A:$E,3,0)</f>
        <v>ES/38</v>
      </c>
      <c r="D209" t="str">
        <f>+VLOOKUP(TEXT(Tabla1[[#This Row],[Socio comercial]],"00000000"),[1]Clientes!$A:$E,4,0)</f>
        <v>Islas Canarias (50)</v>
      </c>
      <c r="E209" s="1">
        <v>24500130</v>
      </c>
      <c r="F209" s="1" t="s">
        <v>104</v>
      </c>
      <c r="G209" s="1">
        <v>207381716</v>
      </c>
      <c r="H209" s="1" t="s">
        <v>508</v>
      </c>
      <c r="I209" s="2">
        <v>370.88</v>
      </c>
      <c r="J209" s="1" t="s">
        <v>43</v>
      </c>
      <c r="K209" s="2">
        <v>805000</v>
      </c>
      <c r="L209" s="1" t="s">
        <v>43</v>
      </c>
      <c r="M209" s="1" t="s">
        <v>44</v>
      </c>
      <c r="N209" s="2">
        <v>1025679.87</v>
      </c>
      <c r="O209" s="2">
        <v>17963.599999999999</v>
      </c>
      <c r="P209" s="1" t="s">
        <v>45</v>
      </c>
      <c r="Q209" s="2">
        <v>1035092.05</v>
      </c>
      <c r="R209" s="3">
        <v>128.6</v>
      </c>
      <c r="S209" s="1" t="s">
        <v>509</v>
      </c>
      <c r="T209" s="1"/>
      <c r="U209" s="1"/>
      <c r="V209" s="1" t="b">
        <v>1</v>
      </c>
      <c r="W209" s="1" t="b">
        <v>0</v>
      </c>
      <c r="X209" s="1" t="b">
        <v>0</v>
      </c>
      <c r="Y209" s="1" t="b">
        <v>0</v>
      </c>
      <c r="Z209" s="1" t="b">
        <v>0</v>
      </c>
      <c r="AA209" s="1"/>
      <c r="AB209" s="2">
        <v>121170.45</v>
      </c>
      <c r="AC209" s="2">
        <v>376234.58</v>
      </c>
      <c r="AD209" s="2">
        <v>212052.17</v>
      </c>
      <c r="AE209" s="2">
        <v>316222.67</v>
      </c>
      <c r="AF209" s="1">
        <v>2</v>
      </c>
      <c r="AG209" s="1"/>
      <c r="AH209" s="1" t="s">
        <v>49</v>
      </c>
      <c r="AI209" s="1">
        <v>31</v>
      </c>
      <c r="AJ209" s="1"/>
      <c r="AK209" s="2">
        <v>5275.92</v>
      </c>
      <c r="AL209" s="2">
        <v>0</v>
      </c>
    </row>
    <row r="210" spans="1:38" x14ac:dyDescent="0.2">
      <c r="A210" t="str">
        <f>+VLOOKUP(Tabla1[[#This Row],[Código de provincia]],[1]Zona!$A:$N,14,0)</f>
        <v>Zona 9</v>
      </c>
      <c r="B210" t="str">
        <f>+VLOOKUP(Tabla1[[#This Row],[Código de provincia]],[1]Zona!$A:$N,8,0)</f>
        <v>Islas Canarias</v>
      </c>
      <c r="C210" t="str">
        <f>+VLOOKUP(TEXT(Tabla1[[#This Row],[Socio comercial]],"00000000"),[1]Clientes!$A:$E,3,0)</f>
        <v>ES/38</v>
      </c>
      <c r="D210" t="str">
        <f>+VLOOKUP(TEXT(Tabla1[[#This Row],[Socio comercial]],"00000000"),[1]Clientes!$A:$E,4,0)</f>
        <v>Islas Canarias (50)</v>
      </c>
      <c r="E210" s="1">
        <v>24500130</v>
      </c>
      <c r="F210" s="1" t="s">
        <v>104</v>
      </c>
      <c r="G210" s="1">
        <v>207408115</v>
      </c>
      <c r="H210" s="1" t="s">
        <v>510</v>
      </c>
      <c r="I210" s="2">
        <v>129.81</v>
      </c>
      <c r="J210" s="1" t="s">
        <v>43</v>
      </c>
      <c r="K210" s="2">
        <v>805000</v>
      </c>
      <c r="L210" s="1" t="s">
        <v>43</v>
      </c>
      <c r="M210" s="1" t="s">
        <v>44</v>
      </c>
      <c r="N210" s="2">
        <v>1025679.87</v>
      </c>
      <c r="O210" s="2">
        <v>17963.599999999999</v>
      </c>
      <c r="P210" s="1" t="s">
        <v>45</v>
      </c>
      <c r="Q210" s="2">
        <v>1035092.05</v>
      </c>
      <c r="R210" s="3">
        <v>128.6</v>
      </c>
      <c r="S210" s="1" t="s">
        <v>511</v>
      </c>
      <c r="T210" s="1"/>
      <c r="U210" s="1"/>
      <c r="V210" s="1" t="b">
        <v>1</v>
      </c>
      <c r="W210" s="1" t="b">
        <v>0</v>
      </c>
      <c r="X210" s="1" t="b">
        <v>0</v>
      </c>
      <c r="Y210" s="1" t="b">
        <v>0</v>
      </c>
      <c r="Z210" s="1" t="b">
        <v>0</v>
      </c>
      <c r="AA210" s="1"/>
      <c r="AB210" s="2">
        <v>121170.45</v>
      </c>
      <c r="AC210" s="2">
        <v>376234.58</v>
      </c>
      <c r="AD210" s="2">
        <v>212052.17</v>
      </c>
      <c r="AE210" s="2">
        <v>316222.67</v>
      </c>
      <c r="AF210" s="1">
        <v>2</v>
      </c>
      <c r="AG210" s="1"/>
      <c r="AH210" s="1" t="s">
        <v>49</v>
      </c>
      <c r="AI210" s="1">
        <v>31</v>
      </c>
      <c r="AJ210" s="1"/>
      <c r="AK210" s="2">
        <v>5275.92</v>
      </c>
      <c r="AL210" s="2">
        <v>0</v>
      </c>
    </row>
    <row r="211" spans="1:38" x14ac:dyDescent="0.2">
      <c r="A211" t="str">
        <f>+VLOOKUP(Tabla1[[#This Row],[Código de provincia]],[1]Zona!$A:$N,14,0)</f>
        <v>Zona 9</v>
      </c>
      <c r="B211" t="str">
        <f>+VLOOKUP(Tabla1[[#This Row],[Código de provincia]],[1]Zona!$A:$N,8,0)</f>
        <v>Islas Canarias</v>
      </c>
      <c r="C211" t="str">
        <f>+VLOOKUP(TEXT(Tabla1[[#This Row],[Socio comercial]],"00000000"),[1]Clientes!$A:$E,3,0)</f>
        <v>ES/38</v>
      </c>
      <c r="D211" t="str">
        <f>+VLOOKUP(TEXT(Tabla1[[#This Row],[Socio comercial]],"00000000"),[1]Clientes!$A:$E,4,0)</f>
        <v>Islas Canarias (50)</v>
      </c>
      <c r="E211" s="1">
        <v>24500130</v>
      </c>
      <c r="F211" s="1" t="s">
        <v>104</v>
      </c>
      <c r="G211" s="1">
        <v>207449325</v>
      </c>
      <c r="H211" s="1" t="s">
        <v>512</v>
      </c>
      <c r="I211" s="2">
        <v>443.97</v>
      </c>
      <c r="J211" s="1" t="s">
        <v>43</v>
      </c>
      <c r="K211" s="2">
        <v>805000</v>
      </c>
      <c r="L211" s="1" t="s">
        <v>43</v>
      </c>
      <c r="M211" s="1" t="s">
        <v>44</v>
      </c>
      <c r="N211" s="2">
        <v>1025679.87</v>
      </c>
      <c r="O211" s="2">
        <v>17963.599999999999</v>
      </c>
      <c r="P211" s="1" t="s">
        <v>45</v>
      </c>
      <c r="Q211" s="2">
        <v>1035092.05</v>
      </c>
      <c r="R211" s="3">
        <v>128.6</v>
      </c>
      <c r="S211" s="1" t="s">
        <v>513</v>
      </c>
      <c r="T211" s="1"/>
      <c r="U211" s="1"/>
      <c r="V211" s="1" t="b">
        <v>1</v>
      </c>
      <c r="W211" s="1" t="b">
        <v>0</v>
      </c>
      <c r="X211" s="1" t="b">
        <v>0</v>
      </c>
      <c r="Y211" s="1" t="b">
        <v>0</v>
      </c>
      <c r="Z211" s="1" t="b">
        <v>0</v>
      </c>
      <c r="AA211" s="1"/>
      <c r="AB211" s="2">
        <v>121170.45</v>
      </c>
      <c r="AC211" s="2">
        <v>376234.58</v>
      </c>
      <c r="AD211" s="2">
        <v>212052.17</v>
      </c>
      <c r="AE211" s="2">
        <v>316222.67</v>
      </c>
      <c r="AF211" s="1">
        <v>2</v>
      </c>
      <c r="AG211" s="1"/>
      <c r="AH211" s="1" t="s">
        <v>49</v>
      </c>
      <c r="AI211" s="1">
        <v>31</v>
      </c>
      <c r="AJ211" s="1"/>
      <c r="AK211" s="2">
        <v>5275.92</v>
      </c>
      <c r="AL211" s="2">
        <v>0</v>
      </c>
    </row>
    <row r="212" spans="1:38" x14ac:dyDescent="0.2">
      <c r="A212" t="str">
        <f>+VLOOKUP(Tabla1[[#This Row],[Código de provincia]],[1]Zona!$A:$N,14,0)</f>
        <v>Zona 9</v>
      </c>
      <c r="B212" t="str">
        <f>+VLOOKUP(Tabla1[[#This Row],[Código de provincia]],[1]Zona!$A:$N,8,0)</f>
        <v>Islas Canarias</v>
      </c>
      <c r="C212" t="str">
        <f>+VLOOKUP(TEXT(Tabla1[[#This Row],[Socio comercial]],"00000000"),[1]Clientes!$A:$E,3,0)</f>
        <v>ES/38</v>
      </c>
      <c r="D212" t="str">
        <f>+VLOOKUP(TEXT(Tabla1[[#This Row],[Socio comercial]],"00000000"),[1]Clientes!$A:$E,4,0)</f>
        <v>Islas Canarias (50)</v>
      </c>
      <c r="E212" s="1">
        <v>24500130</v>
      </c>
      <c r="F212" s="1" t="s">
        <v>104</v>
      </c>
      <c r="G212" s="1">
        <v>207566330</v>
      </c>
      <c r="H212" s="1" t="s">
        <v>514</v>
      </c>
      <c r="I212" s="2">
        <v>185.44</v>
      </c>
      <c r="J212" s="1" t="s">
        <v>43</v>
      </c>
      <c r="K212" s="2">
        <v>805000</v>
      </c>
      <c r="L212" s="1" t="s">
        <v>43</v>
      </c>
      <c r="M212" s="1" t="s">
        <v>44</v>
      </c>
      <c r="N212" s="2">
        <v>1025679.87</v>
      </c>
      <c r="O212" s="2">
        <v>17963.599999999999</v>
      </c>
      <c r="P212" s="1" t="s">
        <v>45</v>
      </c>
      <c r="Q212" s="2">
        <v>1035092.05</v>
      </c>
      <c r="R212" s="3">
        <v>128.6</v>
      </c>
      <c r="S212" s="1" t="s">
        <v>515</v>
      </c>
      <c r="T212" s="1"/>
      <c r="U212" s="1"/>
      <c r="V212" s="1" t="b">
        <v>1</v>
      </c>
      <c r="W212" s="1" t="b">
        <v>0</v>
      </c>
      <c r="X212" s="1" t="b">
        <v>0</v>
      </c>
      <c r="Y212" s="1" t="b">
        <v>0</v>
      </c>
      <c r="Z212" s="1" t="b">
        <v>0</v>
      </c>
      <c r="AA212" s="1"/>
      <c r="AB212" s="2">
        <v>121170.45</v>
      </c>
      <c r="AC212" s="2">
        <v>376234.58</v>
      </c>
      <c r="AD212" s="2">
        <v>212052.17</v>
      </c>
      <c r="AE212" s="2">
        <v>316222.67</v>
      </c>
      <c r="AF212" s="1">
        <v>2</v>
      </c>
      <c r="AG212" s="1"/>
      <c r="AH212" s="1" t="s">
        <v>49</v>
      </c>
      <c r="AI212" s="1">
        <v>31</v>
      </c>
      <c r="AJ212" s="1"/>
      <c r="AK212" s="2">
        <v>5275.92</v>
      </c>
      <c r="AL212" s="2">
        <v>0</v>
      </c>
    </row>
    <row r="213" spans="1:38" x14ac:dyDescent="0.2">
      <c r="A213" t="str">
        <f>+VLOOKUP(Tabla1[[#This Row],[Código de provincia]],[1]Zona!$A:$N,14,0)</f>
        <v>Zona 9</v>
      </c>
      <c r="B213" t="str">
        <f>+VLOOKUP(Tabla1[[#This Row],[Código de provincia]],[1]Zona!$A:$N,8,0)</f>
        <v>Islas Canarias</v>
      </c>
      <c r="C213" t="str">
        <f>+VLOOKUP(TEXT(Tabla1[[#This Row],[Socio comercial]],"00000000"),[1]Clientes!$A:$E,3,0)</f>
        <v>ES/38</v>
      </c>
      <c r="D213" t="str">
        <f>+VLOOKUP(TEXT(Tabla1[[#This Row],[Socio comercial]],"00000000"),[1]Clientes!$A:$E,4,0)</f>
        <v>Islas Canarias (50)</v>
      </c>
      <c r="E213" s="1">
        <v>24500130</v>
      </c>
      <c r="F213" s="1" t="s">
        <v>104</v>
      </c>
      <c r="G213" s="1">
        <v>207650520</v>
      </c>
      <c r="H213" s="1" t="s">
        <v>516</v>
      </c>
      <c r="I213" s="2">
        <v>443.97</v>
      </c>
      <c r="J213" s="1" t="s">
        <v>43</v>
      </c>
      <c r="K213" s="2">
        <v>805000</v>
      </c>
      <c r="L213" s="1" t="s">
        <v>43</v>
      </c>
      <c r="M213" s="1" t="s">
        <v>44</v>
      </c>
      <c r="N213" s="2">
        <v>1025679.87</v>
      </c>
      <c r="O213" s="2">
        <v>17963.599999999999</v>
      </c>
      <c r="P213" s="1" t="s">
        <v>45</v>
      </c>
      <c r="Q213" s="2">
        <v>1035092.05</v>
      </c>
      <c r="R213" s="3">
        <v>128.6</v>
      </c>
      <c r="S213" s="1" t="s">
        <v>517</v>
      </c>
      <c r="T213" s="1"/>
      <c r="U213" s="1"/>
      <c r="V213" s="1" t="b">
        <v>1</v>
      </c>
      <c r="W213" s="1" t="b">
        <v>0</v>
      </c>
      <c r="X213" s="1" t="b">
        <v>0</v>
      </c>
      <c r="Y213" s="1" t="b">
        <v>0</v>
      </c>
      <c r="Z213" s="1" t="b">
        <v>0</v>
      </c>
      <c r="AA213" s="1"/>
      <c r="AB213" s="2">
        <v>121170.45</v>
      </c>
      <c r="AC213" s="2">
        <v>376234.58</v>
      </c>
      <c r="AD213" s="2">
        <v>212052.17</v>
      </c>
      <c r="AE213" s="2">
        <v>316222.67</v>
      </c>
      <c r="AF213" s="1">
        <v>2</v>
      </c>
      <c r="AG213" s="1"/>
      <c r="AH213" s="1" t="s">
        <v>49</v>
      </c>
      <c r="AI213" s="1">
        <v>31</v>
      </c>
      <c r="AJ213" s="1"/>
      <c r="AK213" s="2">
        <v>5275.92</v>
      </c>
      <c r="AL213" s="2">
        <v>0</v>
      </c>
    </row>
    <row r="214" spans="1:38" x14ac:dyDescent="0.2">
      <c r="A214" t="str">
        <f>+VLOOKUP(Tabla1[[#This Row],[Código de provincia]],[1]Zona!$A:$N,14,0)</f>
        <v>Zona 9</v>
      </c>
      <c r="B214" t="str">
        <f>+VLOOKUP(Tabla1[[#This Row],[Código de provincia]],[1]Zona!$A:$N,8,0)</f>
        <v>Islas Canarias</v>
      </c>
      <c r="C214" t="str">
        <f>+VLOOKUP(TEXT(Tabla1[[#This Row],[Socio comercial]],"00000000"),[1]Clientes!$A:$E,3,0)</f>
        <v>ES/38</v>
      </c>
      <c r="D214" t="str">
        <f>+VLOOKUP(TEXT(Tabla1[[#This Row],[Socio comercial]],"00000000"),[1]Clientes!$A:$E,4,0)</f>
        <v>Islas Canarias (50)</v>
      </c>
      <c r="E214" s="1">
        <v>24500130</v>
      </c>
      <c r="F214" s="1" t="s">
        <v>104</v>
      </c>
      <c r="G214" s="1">
        <v>207893560</v>
      </c>
      <c r="H214" s="1" t="s">
        <v>518</v>
      </c>
      <c r="I214" s="2">
        <v>132.05000000000001</v>
      </c>
      <c r="J214" s="1" t="s">
        <v>43</v>
      </c>
      <c r="K214" s="2">
        <v>805000</v>
      </c>
      <c r="L214" s="1" t="s">
        <v>43</v>
      </c>
      <c r="M214" s="1" t="s">
        <v>44</v>
      </c>
      <c r="N214" s="2">
        <v>1025679.87</v>
      </c>
      <c r="O214" s="2">
        <v>17963.599999999999</v>
      </c>
      <c r="P214" s="1" t="s">
        <v>45</v>
      </c>
      <c r="Q214" s="2">
        <v>1035092.05</v>
      </c>
      <c r="R214" s="3">
        <v>128.6</v>
      </c>
      <c r="S214" s="1" t="s">
        <v>519</v>
      </c>
      <c r="T214" s="1"/>
      <c r="U214" s="1"/>
      <c r="V214" s="1" t="b">
        <v>1</v>
      </c>
      <c r="W214" s="1" t="b">
        <v>0</v>
      </c>
      <c r="X214" s="1" t="b">
        <v>0</v>
      </c>
      <c r="Y214" s="1" t="b">
        <v>0</v>
      </c>
      <c r="Z214" s="1" t="b">
        <v>0</v>
      </c>
      <c r="AA214" s="1"/>
      <c r="AB214" s="2">
        <v>121170.45</v>
      </c>
      <c r="AC214" s="2">
        <v>376234.58</v>
      </c>
      <c r="AD214" s="2">
        <v>212052.17</v>
      </c>
      <c r="AE214" s="2">
        <v>316222.67</v>
      </c>
      <c r="AF214" s="1">
        <v>2</v>
      </c>
      <c r="AG214" s="1"/>
      <c r="AH214" s="1" t="s">
        <v>49</v>
      </c>
      <c r="AI214" s="1">
        <v>31</v>
      </c>
      <c r="AJ214" s="1"/>
      <c r="AK214" s="2">
        <v>5275.92</v>
      </c>
      <c r="AL214" s="2">
        <v>0</v>
      </c>
    </row>
    <row r="215" spans="1:38" x14ac:dyDescent="0.2">
      <c r="A215" t="str">
        <f>+VLOOKUP(Tabla1[[#This Row],[Código de provincia]],[1]Zona!$A:$N,14,0)</f>
        <v>Zona 9</v>
      </c>
      <c r="B215" t="str">
        <f>+VLOOKUP(Tabla1[[#This Row],[Código de provincia]],[1]Zona!$A:$N,8,0)</f>
        <v>Islas Canarias</v>
      </c>
      <c r="C215" t="str">
        <f>+VLOOKUP(TEXT(Tabla1[[#This Row],[Socio comercial]],"00000000"),[1]Clientes!$A:$E,3,0)</f>
        <v>ES/38</v>
      </c>
      <c r="D215" t="str">
        <f>+VLOOKUP(TEXT(Tabla1[[#This Row],[Socio comercial]],"00000000"),[1]Clientes!$A:$E,4,0)</f>
        <v>Islas Canarias (50)</v>
      </c>
      <c r="E215" s="1">
        <v>24500130</v>
      </c>
      <c r="F215" s="1" t="s">
        <v>104</v>
      </c>
      <c r="G215" s="1">
        <v>207911625</v>
      </c>
      <c r="H215" s="1" t="s">
        <v>520</v>
      </c>
      <c r="I215" s="2">
        <v>158.46</v>
      </c>
      <c r="J215" s="1" t="s">
        <v>43</v>
      </c>
      <c r="K215" s="2">
        <v>805000</v>
      </c>
      <c r="L215" s="1" t="s">
        <v>43</v>
      </c>
      <c r="M215" s="1" t="s">
        <v>44</v>
      </c>
      <c r="N215" s="2">
        <v>1025679.87</v>
      </c>
      <c r="O215" s="2">
        <v>17963.599999999999</v>
      </c>
      <c r="P215" s="1" t="s">
        <v>45</v>
      </c>
      <c r="Q215" s="2">
        <v>1035092.05</v>
      </c>
      <c r="R215" s="3">
        <v>128.6</v>
      </c>
      <c r="S215" s="1" t="s">
        <v>521</v>
      </c>
      <c r="T215" s="1"/>
      <c r="U215" s="1"/>
      <c r="V215" s="1" t="b">
        <v>1</v>
      </c>
      <c r="W215" s="1" t="b">
        <v>0</v>
      </c>
      <c r="X215" s="1" t="b">
        <v>0</v>
      </c>
      <c r="Y215" s="1" t="b">
        <v>0</v>
      </c>
      <c r="Z215" s="1" t="b">
        <v>0</v>
      </c>
      <c r="AA215" s="1"/>
      <c r="AB215" s="2">
        <v>121170.45</v>
      </c>
      <c r="AC215" s="2">
        <v>376234.58</v>
      </c>
      <c r="AD215" s="2">
        <v>212052.17</v>
      </c>
      <c r="AE215" s="2">
        <v>316222.67</v>
      </c>
      <c r="AF215" s="1">
        <v>2</v>
      </c>
      <c r="AG215" s="1"/>
      <c r="AH215" s="1" t="s">
        <v>49</v>
      </c>
      <c r="AI215" s="1">
        <v>31</v>
      </c>
      <c r="AJ215" s="1"/>
      <c r="AK215" s="2">
        <v>5275.92</v>
      </c>
      <c r="AL215" s="2">
        <v>0</v>
      </c>
    </row>
    <row r="216" spans="1:38" x14ac:dyDescent="0.2">
      <c r="A216" t="str">
        <f>+VLOOKUP(Tabla1[[#This Row],[Código de provincia]],[1]Zona!$A:$N,14,0)</f>
        <v>Zona 9</v>
      </c>
      <c r="B216" t="str">
        <f>+VLOOKUP(Tabla1[[#This Row],[Código de provincia]],[1]Zona!$A:$N,8,0)</f>
        <v>Islas Canarias</v>
      </c>
      <c r="C216" t="str">
        <f>+VLOOKUP(TEXT(Tabla1[[#This Row],[Socio comercial]],"00000000"),[1]Clientes!$A:$E,3,0)</f>
        <v>ES/38</v>
      </c>
      <c r="D216" t="str">
        <f>+VLOOKUP(TEXT(Tabla1[[#This Row],[Socio comercial]],"00000000"),[1]Clientes!$A:$E,4,0)</f>
        <v>Islas Canarias (50)</v>
      </c>
      <c r="E216" s="1">
        <v>24500130</v>
      </c>
      <c r="F216" s="1" t="s">
        <v>104</v>
      </c>
      <c r="G216" s="1">
        <v>208115321</v>
      </c>
      <c r="H216" s="1" t="s">
        <v>522</v>
      </c>
      <c r="I216" s="2">
        <v>134.87</v>
      </c>
      <c r="J216" s="1" t="s">
        <v>43</v>
      </c>
      <c r="K216" s="2">
        <v>805000</v>
      </c>
      <c r="L216" s="1" t="s">
        <v>43</v>
      </c>
      <c r="M216" s="1" t="s">
        <v>44</v>
      </c>
      <c r="N216" s="2">
        <v>1025679.87</v>
      </c>
      <c r="O216" s="2">
        <v>17963.599999999999</v>
      </c>
      <c r="P216" s="1" t="s">
        <v>45</v>
      </c>
      <c r="Q216" s="2">
        <v>1035092.05</v>
      </c>
      <c r="R216" s="3">
        <v>128.6</v>
      </c>
      <c r="S216" s="1" t="s">
        <v>523</v>
      </c>
      <c r="T216" s="1"/>
      <c r="U216" s="1"/>
      <c r="V216" s="1" t="b">
        <v>1</v>
      </c>
      <c r="W216" s="1" t="b">
        <v>0</v>
      </c>
      <c r="X216" s="1" t="b">
        <v>0</v>
      </c>
      <c r="Y216" s="1" t="b">
        <v>0</v>
      </c>
      <c r="Z216" s="1" t="b">
        <v>0</v>
      </c>
      <c r="AA216" s="1"/>
      <c r="AB216" s="2">
        <v>121170.45</v>
      </c>
      <c r="AC216" s="2">
        <v>376234.58</v>
      </c>
      <c r="AD216" s="2">
        <v>212052.17</v>
      </c>
      <c r="AE216" s="2">
        <v>316222.67</v>
      </c>
      <c r="AF216" s="1">
        <v>2</v>
      </c>
      <c r="AG216" s="1"/>
      <c r="AH216" s="1" t="s">
        <v>49</v>
      </c>
      <c r="AI216" s="1">
        <v>31</v>
      </c>
      <c r="AJ216" s="1"/>
      <c r="AK216" s="2">
        <v>5275.92</v>
      </c>
      <c r="AL216" s="2">
        <v>0</v>
      </c>
    </row>
    <row r="217" spans="1:38" x14ac:dyDescent="0.2">
      <c r="A217" t="str">
        <f>+VLOOKUP(Tabla1[[#This Row],[Código de provincia]],[1]Zona!$A:$N,14,0)</f>
        <v>Zona 9</v>
      </c>
      <c r="B217" t="str">
        <f>+VLOOKUP(Tabla1[[#This Row],[Código de provincia]],[1]Zona!$A:$N,8,0)</f>
        <v>Islas Canarias</v>
      </c>
      <c r="C217" t="str">
        <f>+VLOOKUP(TEXT(Tabla1[[#This Row],[Socio comercial]],"00000000"),[1]Clientes!$A:$E,3,0)</f>
        <v>ES/38</v>
      </c>
      <c r="D217" t="str">
        <f>+VLOOKUP(TEXT(Tabla1[[#This Row],[Socio comercial]],"00000000"),[1]Clientes!$A:$E,4,0)</f>
        <v>Islas Canarias (50)</v>
      </c>
      <c r="E217" s="1">
        <v>24500130</v>
      </c>
      <c r="F217" s="1" t="s">
        <v>104</v>
      </c>
      <c r="G217" s="1">
        <v>208222495</v>
      </c>
      <c r="H217" s="1" t="s">
        <v>524</v>
      </c>
      <c r="I217" s="2">
        <v>741.74</v>
      </c>
      <c r="J217" s="1" t="s">
        <v>43</v>
      </c>
      <c r="K217" s="2">
        <v>805000</v>
      </c>
      <c r="L217" s="1" t="s">
        <v>43</v>
      </c>
      <c r="M217" s="1" t="s">
        <v>44</v>
      </c>
      <c r="N217" s="2">
        <v>1025679.87</v>
      </c>
      <c r="O217" s="2">
        <v>17963.599999999999</v>
      </c>
      <c r="P217" s="1" t="s">
        <v>45</v>
      </c>
      <c r="Q217" s="2">
        <v>1035092.05</v>
      </c>
      <c r="R217" s="3">
        <v>128.6</v>
      </c>
      <c r="S217" s="1" t="s">
        <v>525</v>
      </c>
      <c r="T217" s="1"/>
      <c r="U217" s="1"/>
      <c r="V217" s="1" t="b">
        <v>1</v>
      </c>
      <c r="W217" s="1" t="b">
        <v>0</v>
      </c>
      <c r="X217" s="1" t="b">
        <v>0</v>
      </c>
      <c r="Y217" s="1" t="b">
        <v>0</v>
      </c>
      <c r="Z217" s="1" t="b">
        <v>0</v>
      </c>
      <c r="AA217" s="1"/>
      <c r="AB217" s="2">
        <v>121170.45</v>
      </c>
      <c r="AC217" s="2">
        <v>376234.58</v>
      </c>
      <c r="AD217" s="2">
        <v>212052.17</v>
      </c>
      <c r="AE217" s="2">
        <v>316222.67</v>
      </c>
      <c r="AF217" s="1">
        <v>2</v>
      </c>
      <c r="AG217" s="1"/>
      <c r="AH217" s="1"/>
      <c r="AI217" s="1">
        <v>31</v>
      </c>
      <c r="AJ217" s="1"/>
      <c r="AK217" s="2">
        <v>5275.92</v>
      </c>
      <c r="AL217" s="2">
        <v>0</v>
      </c>
    </row>
    <row r="218" spans="1:38" x14ac:dyDescent="0.2">
      <c r="A218" t="str">
        <f>+VLOOKUP(Tabla1[[#This Row],[Código de provincia]],[1]Zona!$A:$N,14,0)</f>
        <v>Zona 9</v>
      </c>
      <c r="B218" t="str">
        <f>+VLOOKUP(Tabla1[[#This Row],[Código de provincia]],[1]Zona!$A:$N,8,0)</f>
        <v>Islas Canarias</v>
      </c>
      <c r="C218" t="str">
        <f>+VLOOKUP(TEXT(Tabla1[[#This Row],[Socio comercial]],"00000000"),[1]Clientes!$A:$E,3,0)</f>
        <v>ES/38</v>
      </c>
      <c r="D218" t="str">
        <f>+VLOOKUP(TEXT(Tabla1[[#This Row],[Socio comercial]],"00000000"),[1]Clientes!$A:$E,4,0)</f>
        <v>Islas Canarias (50)</v>
      </c>
      <c r="E218" s="1">
        <v>24500130</v>
      </c>
      <c r="F218" s="1" t="s">
        <v>104</v>
      </c>
      <c r="G218" s="1">
        <v>208783112</v>
      </c>
      <c r="H218" s="1" t="s">
        <v>526</v>
      </c>
      <c r="I218" s="2">
        <v>110.14</v>
      </c>
      <c r="J218" s="1" t="s">
        <v>43</v>
      </c>
      <c r="K218" s="2">
        <v>805000</v>
      </c>
      <c r="L218" s="1" t="s">
        <v>43</v>
      </c>
      <c r="M218" s="1" t="s">
        <v>44</v>
      </c>
      <c r="N218" s="2">
        <v>1025679.87</v>
      </c>
      <c r="O218" s="2">
        <v>17963.599999999999</v>
      </c>
      <c r="P218" s="1" t="s">
        <v>45</v>
      </c>
      <c r="Q218" s="2">
        <v>1035092.05</v>
      </c>
      <c r="R218" s="3">
        <v>128.6</v>
      </c>
      <c r="S218" s="1" t="s">
        <v>527</v>
      </c>
      <c r="T218" s="1"/>
      <c r="U218" s="1"/>
      <c r="V218" s="1" t="b">
        <v>1</v>
      </c>
      <c r="W218" s="1" t="b">
        <v>0</v>
      </c>
      <c r="X218" s="1" t="b">
        <v>0</v>
      </c>
      <c r="Y218" s="1" t="b">
        <v>0</v>
      </c>
      <c r="Z218" s="1" t="b">
        <v>0</v>
      </c>
      <c r="AA218" s="1"/>
      <c r="AB218" s="2">
        <v>121170.45</v>
      </c>
      <c r="AC218" s="2">
        <v>376234.58</v>
      </c>
      <c r="AD218" s="2">
        <v>212052.17</v>
      </c>
      <c r="AE218" s="2">
        <v>316222.67</v>
      </c>
      <c r="AF218" s="1">
        <v>2</v>
      </c>
      <c r="AG218" s="1"/>
      <c r="AH218" s="1" t="s">
        <v>49</v>
      </c>
      <c r="AI218" s="1">
        <v>31</v>
      </c>
      <c r="AJ218" s="1"/>
      <c r="AK218" s="2">
        <v>5275.92</v>
      </c>
      <c r="AL218" s="2">
        <v>0</v>
      </c>
    </row>
    <row r="219" spans="1:38" x14ac:dyDescent="0.2">
      <c r="A219" t="str">
        <f>+VLOOKUP(Tabla1[[#This Row],[Código de provincia]],[1]Zona!$A:$N,14,0)</f>
        <v>Zona 9</v>
      </c>
      <c r="B219" t="str">
        <f>+VLOOKUP(Tabla1[[#This Row],[Código de provincia]],[1]Zona!$A:$N,8,0)</f>
        <v>Islas Canarias</v>
      </c>
      <c r="C219" t="str">
        <f>+VLOOKUP(TEXT(Tabla1[[#This Row],[Socio comercial]],"00000000"),[1]Clientes!$A:$E,3,0)</f>
        <v>ES/38</v>
      </c>
      <c r="D219" t="str">
        <f>+VLOOKUP(TEXT(Tabla1[[#This Row],[Socio comercial]],"00000000"),[1]Clientes!$A:$E,4,0)</f>
        <v>Islas Canarias (50)</v>
      </c>
      <c r="E219" s="1">
        <v>24500130</v>
      </c>
      <c r="F219" s="1" t="s">
        <v>104</v>
      </c>
      <c r="G219" s="1">
        <v>208807575</v>
      </c>
      <c r="H219" s="1" t="s">
        <v>528</v>
      </c>
      <c r="I219" s="2">
        <v>148.34</v>
      </c>
      <c r="J219" s="1" t="s">
        <v>43</v>
      </c>
      <c r="K219" s="2">
        <v>805000</v>
      </c>
      <c r="L219" s="1" t="s">
        <v>43</v>
      </c>
      <c r="M219" s="1" t="s">
        <v>44</v>
      </c>
      <c r="N219" s="2">
        <v>1025679.87</v>
      </c>
      <c r="O219" s="2">
        <v>17963.599999999999</v>
      </c>
      <c r="P219" s="1" t="s">
        <v>45</v>
      </c>
      <c r="Q219" s="2">
        <v>1035092.05</v>
      </c>
      <c r="R219" s="3">
        <v>128.6</v>
      </c>
      <c r="S219" s="1" t="s">
        <v>529</v>
      </c>
      <c r="T219" s="1"/>
      <c r="U219" s="1"/>
      <c r="V219" s="1" t="b">
        <v>1</v>
      </c>
      <c r="W219" s="1" t="b">
        <v>0</v>
      </c>
      <c r="X219" s="1" t="b">
        <v>0</v>
      </c>
      <c r="Y219" s="1" t="b">
        <v>0</v>
      </c>
      <c r="Z219" s="1" t="b">
        <v>0</v>
      </c>
      <c r="AA219" s="1"/>
      <c r="AB219" s="2">
        <v>121170.45</v>
      </c>
      <c r="AC219" s="2">
        <v>376234.58</v>
      </c>
      <c r="AD219" s="2">
        <v>212052.17</v>
      </c>
      <c r="AE219" s="2">
        <v>316222.67</v>
      </c>
      <c r="AF219" s="1">
        <v>2</v>
      </c>
      <c r="AG219" s="1"/>
      <c r="AH219" s="1" t="s">
        <v>49</v>
      </c>
      <c r="AI219" s="1">
        <v>31</v>
      </c>
      <c r="AJ219" s="1"/>
      <c r="AK219" s="2">
        <v>5275.92</v>
      </c>
      <c r="AL219" s="2">
        <v>0</v>
      </c>
    </row>
    <row r="220" spans="1:38" x14ac:dyDescent="0.2">
      <c r="A220" t="str">
        <f>+VLOOKUP(Tabla1[[#This Row],[Código de provincia]],[1]Zona!$A:$N,14,0)</f>
        <v>Zona 9</v>
      </c>
      <c r="B220" t="str">
        <f>+VLOOKUP(Tabla1[[#This Row],[Código de provincia]],[1]Zona!$A:$N,8,0)</f>
        <v>Islas Canarias</v>
      </c>
      <c r="C220" t="str">
        <f>+VLOOKUP(TEXT(Tabla1[[#This Row],[Socio comercial]],"00000000"),[1]Clientes!$A:$E,3,0)</f>
        <v>ES/38</v>
      </c>
      <c r="D220" t="str">
        <f>+VLOOKUP(TEXT(Tabla1[[#This Row],[Socio comercial]],"00000000"),[1]Clientes!$A:$E,4,0)</f>
        <v>Islas Canarias (50)</v>
      </c>
      <c r="E220" s="1">
        <v>24500130</v>
      </c>
      <c r="F220" s="1" t="s">
        <v>104</v>
      </c>
      <c r="G220" s="1">
        <v>209123479</v>
      </c>
      <c r="H220" s="1" t="s">
        <v>530</v>
      </c>
      <c r="I220" s="2">
        <v>391.12</v>
      </c>
      <c r="J220" s="1" t="s">
        <v>43</v>
      </c>
      <c r="K220" s="2">
        <v>805000</v>
      </c>
      <c r="L220" s="1" t="s">
        <v>43</v>
      </c>
      <c r="M220" s="1" t="s">
        <v>44</v>
      </c>
      <c r="N220" s="2">
        <v>1025679.87</v>
      </c>
      <c r="O220" s="2">
        <v>17963.599999999999</v>
      </c>
      <c r="P220" s="1" t="s">
        <v>45</v>
      </c>
      <c r="Q220" s="2">
        <v>1035092.05</v>
      </c>
      <c r="R220" s="3">
        <v>128.6</v>
      </c>
      <c r="S220" s="1" t="s">
        <v>531</v>
      </c>
      <c r="T220" s="1"/>
      <c r="U220" s="1"/>
      <c r="V220" s="1" t="b">
        <v>1</v>
      </c>
      <c r="W220" s="1" t="b">
        <v>0</v>
      </c>
      <c r="X220" s="1" t="b">
        <v>0</v>
      </c>
      <c r="Y220" s="1" t="b">
        <v>0</v>
      </c>
      <c r="Z220" s="1" t="b">
        <v>0</v>
      </c>
      <c r="AA220" s="1"/>
      <c r="AB220" s="2">
        <v>121170.45</v>
      </c>
      <c r="AC220" s="2">
        <v>376234.58</v>
      </c>
      <c r="AD220" s="2">
        <v>212052.17</v>
      </c>
      <c r="AE220" s="2">
        <v>316222.67</v>
      </c>
      <c r="AF220" s="1">
        <v>2</v>
      </c>
      <c r="AG220" s="1"/>
      <c r="AH220" s="1" t="s">
        <v>218</v>
      </c>
      <c r="AI220" s="1">
        <v>31</v>
      </c>
      <c r="AJ220" s="1"/>
      <c r="AK220" s="2">
        <v>5275.92</v>
      </c>
      <c r="AL220" s="2">
        <v>0</v>
      </c>
    </row>
    <row r="221" spans="1:38" x14ac:dyDescent="0.2">
      <c r="A221" t="str">
        <f>+VLOOKUP(Tabla1[[#This Row],[Código de provincia]],[1]Zona!$A:$N,14,0)</f>
        <v>Zona 9</v>
      </c>
      <c r="B221" t="str">
        <f>+VLOOKUP(Tabla1[[#This Row],[Código de provincia]],[1]Zona!$A:$N,8,0)</f>
        <v>Islas Canarias</v>
      </c>
      <c r="C221" t="str">
        <f>+VLOOKUP(TEXT(Tabla1[[#This Row],[Socio comercial]],"00000000"),[1]Clientes!$A:$E,3,0)</f>
        <v>ES/38</v>
      </c>
      <c r="D221" t="str">
        <f>+VLOOKUP(TEXT(Tabla1[[#This Row],[Socio comercial]],"00000000"),[1]Clientes!$A:$E,4,0)</f>
        <v>Islas Canarias (50)</v>
      </c>
      <c r="E221" s="1">
        <v>24500130</v>
      </c>
      <c r="F221" s="1" t="s">
        <v>104</v>
      </c>
      <c r="G221" s="1">
        <v>209135709</v>
      </c>
      <c r="H221" s="1" t="s">
        <v>532</v>
      </c>
      <c r="I221" s="2">
        <v>132.06</v>
      </c>
      <c r="J221" s="1" t="s">
        <v>43</v>
      </c>
      <c r="K221" s="2">
        <v>805000</v>
      </c>
      <c r="L221" s="1" t="s">
        <v>43</v>
      </c>
      <c r="M221" s="1" t="s">
        <v>44</v>
      </c>
      <c r="N221" s="2">
        <v>1025679.87</v>
      </c>
      <c r="O221" s="2">
        <v>17963.599999999999</v>
      </c>
      <c r="P221" s="1" t="s">
        <v>45</v>
      </c>
      <c r="Q221" s="2">
        <v>1035092.05</v>
      </c>
      <c r="R221" s="3">
        <v>128.6</v>
      </c>
      <c r="S221" s="1" t="s">
        <v>533</v>
      </c>
      <c r="T221" s="1"/>
      <c r="U221" s="1"/>
      <c r="V221" s="1" t="b">
        <v>1</v>
      </c>
      <c r="W221" s="1" t="b">
        <v>0</v>
      </c>
      <c r="X221" s="1" t="b">
        <v>0</v>
      </c>
      <c r="Y221" s="1" t="b">
        <v>0</v>
      </c>
      <c r="Z221" s="1" t="b">
        <v>0</v>
      </c>
      <c r="AA221" s="1"/>
      <c r="AB221" s="2">
        <v>121170.45</v>
      </c>
      <c r="AC221" s="2">
        <v>376234.58</v>
      </c>
      <c r="AD221" s="2">
        <v>212052.17</v>
      </c>
      <c r="AE221" s="2">
        <v>316222.67</v>
      </c>
      <c r="AF221" s="1">
        <v>2</v>
      </c>
      <c r="AG221" s="1"/>
      <c r="AH221" s="1" t="s">
        <v>49</v>
      </c>
      <c r="AI221" s="1">
        <v>31</v>
      </c>
      <c r="AJ221" s="1"/>
      <c r="AK221" s="2">
        <v>5275.92</v>
      </c>
      <c r="AL221" s="2">
        <v>0</v>
      </c>
    </row>
    <row r="222" spans="1:38" x14ac:dyDescent="0.2">
      <c r="A222" t="str">
        <f>+VLOOKUP(Tabla1[[#This Row],[Código de provincia]],[1]Zona!$A:$N,14,0)</f>
        <v>Zona 9</v>
      </c>
      <c r="B222" t="str">
        <f>+VLOOKUP(Tabla1[[#This Row],[Código de provincia]],[1]Zona!$A:$N,8,0)</f>
        <v>Islas Canarias</v>
      </c>
      <c r="C222" t="str">
        <f>+VLOOKUP(TEXT(Tabla1[[#This Row],[Socio comercial]],"00000000"),[1]Clientes!$A:$E,3,0)</f>
        <v>ES/38</v>
      </c>
      <c r="D222" t="str">
        <f>+VLOOKUP(TEXT(Tabla1[[#This Row],[Socio comercial]],"00000000"),[1]Clientes!$A:$E,4,0)</f>
        <v>Islas Canarias (50)</v>
      </c>
      <c r="E222" s="1">
        <v>24500130</v>
      </c>
      <c r="F222" s="1" t="s">
        <v>104</v>
      </c>
      <c r="G222" s="1">
        <v>209168393</v>
      </c>
      <c r="H222" s="1" t="s">
        <v>534</v>
      </c>
      <c r="I222" s="2">
        <v>396.16</v>
      </c>
      <c r="J222" s="1" t="s">
        <v>43</v>
      </c>
      <c r="K222" s="2">
        <v>805000</v>
      </c>
      <c r="L222" s="1" t="s">
        <v>43</v>
      </c>
      <c r="M222" s="1" t="s">
        <v>44</v>
      </c>
      <c r="N222" s="2">
        <v>1025679.87</v>
      </c>
      <c r="O222" s="2">
        <v>17963.599999999999</v>
      </c>
      <c r="P222" s="1" t="s">
        <v>45</v>
      </c>
      <c r="Q222" s="2">
        <v>1035092.05</v>
      </c>
      <c r="R222" s="3">
        <v>128.6</v>
      </c>
      <c r="S222" s="1" t="s">
        <v>535</v>
      </c>
      <c r="T222" s="1"/>
      <c r="U222" s="1"/>
      <c r="V222" s="1" t="b">
        <v>1</v>
      </c>
      <c r="W222" s="1" t="b">
        <v>0</v>
      </c>
      <c r="X222" s="1" t="b">
        <v>0</v>
      </c>
      <c r="Y222" s="1" t="b">
        <v>0</v>
      </c>
      <c r="Z222" s="1" t="b">
        <v>0</v>
      </c>
      <c r="AA222" s="1"/>
      <c r="AB222" s="2">
        <v>121170.45</v>
      </c>
      <c r="AC222" s="2">
        <v>376234.58</v>
      </c>
      <c r="AD222" s="2">
        <v>212052.17</v>
      </c>
      <c r="AE222" s="2">
        <v>316222.67</v>
      </c>
      <c r="AF222" s="1">
        <v>2</v>
      </c>
      <c r="AG222" s="1"/>
      <c r="AH222" s="1" t="s">
        <v>49</v>
      </c>
      <c r="AI222" s="1">
        <v>31</v>
      </c>
      <c r="AJ222" s="1"/>
      <c r="AK222" s="2">
        <v>5275.92</v>
      </c>
      <c r="AL222" s="2">
        <v>0</v>
      </c>
    </row>
    <row r="223" spans="1:38" x14ac:dyDescent="0.2">
      <c r="A223" t="str">
        <f>+VLOOKUP(Tabla1[[#This Row],[Código de provincia]],[1]Zona!$A:$N,14,0)</f>
        <v>Zona 9</v>
      </c>
      <c r="B223" t="str">
        <f>+VLOOKUP(Tabla1[[#This Row],[Código de provincia]],[1]Zona!$A:$N,8,0)</f>
        <v>Islas Canarias</v>
      </c>
      <c r="C223" t="str">
        <f>+VLOOKUP(TEXT(Tabla1[[#This Row],[Socio comercial]],"00000000"),[1]Clientes!$A:$E,3,0)</f>
        <v>ES/38</v>
      </c>
      <c r="D223" t="str">
        <f>+VLOOKUP(TEXT(Tabla1[[#This Row],[Socio comercial]],"00000000"),[1]Clientes!$A:$E,4,0)</f>
        <v>Islas Canarias (50)</v>
      </c>
      <c r="E223" s="1">
        <v>24500130</v>
      </c>
      <c r="F223" s="1" t="s">
        <v>104</v>
      </c>
      <c r="G223" s="1">
        <v>209188427</v>
      </c>
      <c r="H223" s="1" t="s">
        <v>536</v>
      </c>
      <c r="I223" s="2">
        <v>195.3</v>
      </c>
      <c r="J223" s="1" t="s">
        <v>43</v>
      </c>
      <c r="K223" s="2">
        <v>805000</v>
      </c>
      <c r="L223" s="1" t="s">
        <v>43</v>
      </c>
      <c r="M223" s="1" t="s">
        <v>44</v>
      </c>
      <c r="N223" s="2">
        <v>1025679.87</v>
      </c>
      <c r="O223" s="2">
        <v>17963.599999999999</v>
      </c>
      <c r="P223" s="1" t="s">
        <v>45</v>
      </c>
      <c r="Q223" s="2">
        <v>1035092.05</v>
      </c>
      <c r="R223" s="3">
        <v>128.6</v>
      </c>
      <c r="S223" s="1" t="s">
        <v>537</v>
      </c>
      <c r="T223" s="1"/>
      <c r="U223" s="1"/>
      <c r="V223" s="1" t="b">
        <v>1</v>
      </c>
      <c r="W223" s="1" t="b">
        <v>0</v>
      </c>
      <c r="X223" s="1" t="b">
        <v>0</v>
      </c>
      <c r="Y223" s="1" t="b">
        <v>0</v>
      </c>
      <c r="Z223" s="1" t="b">
        <v>0</v>
      </c>
      <c r="AA223" s="1"/>
      <c r="AB223" s="2">
        <v>121170.45</v>
      </c>
      <c r="AC223" s="2">
        <v>376234.58</v>
      </c>
      <c r="AD223" s="2">
        <v>212052.17</v>
      </c>
      <c r="AE223" s="2">
        <v>316222.67</v>
      </c>
      <c r="AF223" s="1">
        <v>2</v>
      </c>
      <c r="AG223" s="1"/>
      <c r="AH223" s="1" t="s">
        <v>49</v>
      </c>
      <c r="AI223" s="1">
        <v>31</v>
      </c>
      <c r="AJ223" s="1"/>
      <c r="AK223" s="2">
        <v>5275.92</v>
      </c>
      <c r="AL223" s="2">
        <v>0</v>
      </c>
    </row>
    <row r="224" spans="1:38" x14ac:dyDescent="0.2">
      <c r="A224" t="str">
        <f>+VLOOKUP(Tabla1[[#This Row],[Código de provincia]],[1]Zona!$A:$N,14,0)</f>
        <v>Zona 9</v>
      </c>
      <c r="B224" t="str">
        <f>+VLOOKUP(Tabla1[[#This Row],[Código de provincia]],[1]Zona!$A:$N,8,0)</f>
        <v>Islas Canarias</v>
      </c>
      <c r="C224" t="str">
        <f>+VLOOKUP(TEXT(Tabla1[[#This Row],[Socio comercial]],"00000000"),[1]Clientes!$A:$E,3,0)</f>
        <v>ES/38</v>
      </c>
      <c r="D224" t="str">
        <f>+VLOOKUP(TEXT(Tabla1[[#This Row],[Socio comercial]],"00000000"),[1]Clientes!$A:$E,4,0)</f>
        <v>Islas Canarias (50)</v>
      </c>
      <c r="E224" s="1">
        <v>24500130</v>
      </c>
      <c r="F224" s="1" t="s">
        <v>104</v>
      </c>
      <c r="G224" s="1">
        <v>209223221</v>
      </c>
      <c r="H224" s="1" t="s">
        <v>167</v>
      </c>
      <c r="I224" s="2">
        <v>185.44</v>
      </c>
      <c r="J224" s="1" t="s">
        <v>43</v>
      </c>
      <c r="K224" s="2">
        <v>805000</v>
      </c>
      <c r="L224" s="1" t="s">
        <v>43</v>
      </c>
      <c r="M224" s="1" t="s">
        <v>44</v>
      </c>
      <c r="N224" s="2">
        <v>1025679.87</v>
      </c>
      <c r="O224" s="2">
        <v>17963.599999999999</v>
      </c>
      <c r="P224" s="1" t="s">
        <v>45</v>
      </c>
      <c r="Q224" s="2">
        <v>1035092.05</v>
      </c>
      <c r="R224" s="3">
        <v>128.6</v>
      </c>
      <c r="S224" s="1" t="s">
        <v>538</v>
      </c>
      <c r="T224" s="1"/>
      <c r="U224" s="1"/>
      <c r="V224" s="1" t="b">
        <v>1</v>
      </c>
      <c r="W224" s="1" t="b">
        <v>0</v>
      </c>
      <c r="X224" s="1" t="b">
        <v>0</v>
      </c>
      <c r="Y224" s="1" t="b">
        <v>0</v>
      </c>
      <c r="Z224" s="1" t="b">
        <v>0</v>
      </c>
      <c r="AA224" s="1"/>
      <c r="AB224" s="2">
        <v>121170.45</v>
      </c>
      <c r="AC224" s="2">
        <v>376234.58</v>
      </c>
      <c r="AD224" s="2">
        <v>212052.17</v>
      </c>
      <c r="AE224" s="2">
        <v>316222.67</v>
      </c>
      <c r="AF224" s="1">
        <v>2</v>
      </c>
      <c r="AG224" s="1"/>
      <c r="AH224" s="1"/>
      <c r="AI224" s="1">
        <v>31</v>
      </c>
      <c r="AJ224" s="1"/>
      <c r="AK224" s="2">
        <v>5275.92</v>
      </c>
      <c r="AL224" s="2">
        <v>0</v>
      </c>
    </row>
    <row r="225" spans="1:38" x14ac:dyDescent="0.2">
      <c r="A225" t="str">
        <f>+VLOOKUP(Tabla1[[#This Row],[Código de provincia]],[1]Zona!$A:$N,14,0)</f>
        <v>Zona 9</v>
      </c>
      <c r="B225" t="str">
        <f>+VLOOKUP(Tabla1[[#This Row],[Código de provincia]],[1]Zona!$A:$N,8,0)</f>
        <v>Islas Canarias</v>
      </c>
      <c r="C225" t="str">
        <f>+VLOOKUP(TEXT(Tabla1[[#This Row],[Socio comercial]],"00000000"),[1]Clientes!$A:$E,3,0)</f>
        <v>ES/38</v>
      </c>
      <c r="D225" t="str">
        <f>+VLOOKUP(TEXT(Tabla1[[#This Row],[Socio comercial]],"00000000"),[1]Clientes!$A:$E,4,0)</f>
        <v>Islas Canarias (50)</v>
      </c>
      <c r="E225" s="1">
        <v>24500130</v>
      </c>
      <c r="F225" s="1" t="s">
        <v>104</v>
      </c>
      <c r="G225" s="1">
        <v>209285615</v>
      </c>
      <c r="H225" s="1" t="s">
        <v>539</v>
      </c>
      <c r="I225" s="2">
        <v>101.15</v>
      </c>
      <c r="J225" s="1" t="s">
        <v>43</v>
      </c>
      <c r="K225" s="2">
        <v>805000</v>
      </c>
      <c r="L225" s="1" t="s">
        <v>43</v>
      </c>
      <c r="M225" s="1" t="s">
        <v>44</v>
      </c>
      <c r="N225" s="2">
        <v>1025679.87</v>
      </c>
      <c r="O225" s="2">
        <v>17963.599999999999</v>
      </c>
      <c r="P225" s="1" t="s">
        <v>45</v>
      </c>
      <c r="Q225" s="2">
        <v>1035092.05</v>
      </c>
      <c r="R225" s="3">
        <v>128.6</v>
      </c>
      <c r="S225" s="1" t="s">
        <v>540</v>
      </c>
      <c r="T225" s="1"/>
      <c r="U225" s="1"/>
      <c r="V225" s="1" t="b">
        <v>1</v>
      </c>
      <c r="W225" s="1" t="b">
        <v>0</v>
      </c>
      <c r="X225" s="1" t="b">
        <v>0</v>
      </c>
      <c r="Y225" s="1" t="b">
        <v>0</v>
      </c>
      <c r="Z225" s="1" t="b">
        <v>0</v>
      </c>
      <c r="AA225" s="1"/>
      <c r="AB225" s="2">
        <v>121170.45</v>
      </c>
      <c r="AC225" s="2">
        <v>376234.58</v>
      </c>
      <c r="AD225" s="2">
        <v>212052.17</v>
      </c>
      <c r="AE225" s="2">
        <v>316222.67</v>
      </c>
      <c r="AF225" s="1">
        <v>2</v>
      </c>
      <c r="AG225" s="1"/>
      <c r="AH225" s="1" t="s">
        <v>49</v>
      </c>
      <c r="AI225" s="1">
        <v>31</v>
      </c>
      <c r="AJ225" s="1"/>
      <c r="AK225" s="2">
        <v>5275.92</v>
      </c>
      <c r="AL225" s="2">
        <v>0</v>
      </c>
    </row>
    <row r="226" spans="1:38" x14ac:dyDescent="0.2">
      <c r="A226" t="str">
        <f>+VLOOKUP(Tabla1[[#This Row],[Código de provincia]],[1]Zona!$A:$N,14,0)</f>
        <v>Zona 9</v>
      </c>
      <c r="B226" t="str">
        <f>+VLOOKUP(Tabla1[[#This Row],[Código de provincia]],[1]Zona!$A:$N,8,0)</f>
        <v>Islas Canarias</v>
      </c>
      <c r="C226" t="str">
        <f>+VLOOKUP(TEXT(Tabla1[[#This Row],[Socio comercial]],"00000000"),[1]Clientes!$A:$E,3,0)</f>
        <v>ES/38</v>
      </c>
      <c r="D226" t="str">
        <f>+VLOOKUP(TEXT(Tabla1[[#This Row],[Socio comercial]],"00000000"),[1]Clientes!$A:$E,4,0)</f>
        <v>Islas Canarias (50)</v>
      </c>
      <c r="E226" s="1">
        <v>24500130</v>
      </c>
      <c r="F226" s="1" t="s">
        <v>104</v>
      </c>
      <c r="G226" s="1">
        <v>209298037</v>
      </c>
      <c r="H226" s="1" t="s">
        <v>207</v>
      </c>
      <c r="I226" s="2">
        <v>2926.8</v>
      </c>
      <c r="J226" s="1" t="s">
        <v>43</v>
      </c>
      <c r="K226" s="2">
        <v>805000</v>
      </c>
      <c r="L226" s="1" t="s">
        <v>43</v>
      </c>
      <c r="M226" s="1" t="s">
        <v>44</v>
      </c>
      <c r="N226" s="2">
        <v>1025679.87</v>
      </c>
      <c r="O226" s="2">
        <v>17963.599999999999</v>
      </c>
      <c r="P226" s="1" t="s">
        <v>45</v>
      </c>
      <c r="Q226" s="2">
        <v>1035092.05</v>
      </c>
      <c r="R226" s="3">
        <v>128.6</v>
      </c>
      <c r="S226" s="1" t="s">
        <v>541</v>
      </c>
      <c r="T226" s="1"/>
      <c r="U226" s="1"/>
      <c r="V226" s="1" t="b">
        <v>1</v>
      </c>
      <c r="W226" s="1" t="b">
        <v>0</v>
      </c>
      <c r="X226" s="1" t="b">
        <v>0</v>
      </c>
      <c r="Y226" s="1" t="b">
        <v>0</v>
      </c>
      <c r="Z226" s="1" t="b">
        <v>0</v>
      </c>
      <c r="AA226" s="1"/>
      <c r="AB226" s="2">
        <v>121170.45</v>
      </c>
      <c r="AC226" s="2">
        <v>376234.58</v>
      </c>
      <c r="AD226" s="2">
        <v>212052.17</v>
      </c>
      <c r="AE226" s="2">
        <v>316222.67</v>
      </c>
      <c r="AF226" s="1">
        <v>2</v>
      </c>
      <c r="AG226" s="1"/>
      <c r="AH226" s="1"/>
      <c r="AI226" s="1">
        <v>31</v>
      </c>
      <c r="AJ226" s="1"/>
      <c r="AK226" s="2">
        <v>5275.92</v>
      </c>
      <c r="AL226" s="2">
        <v>0</v>
      </c>
    </row>
    <row r="227" spans="1:38" x14ac:dyDescent="0.2">
      <c r="A227" t="str">
        <f>+VLOOKUP(Tabla1[[#This Row],[Código de provincia]],[1]Zona!$A:$N,14,0)</f>
        <v>Zona 9</v>
      </c>
      <c r="B227" t="str">
        <f>+VLOOKUP(Tabla1[[#This Row],[Código de provincia]],[1]Zona!$A:$N,8,0)</f>
        <v>Islas Canarias</v>
      </c>
      <c r="C227" t="str">
        <f>+VLOOKUP(TEXT(Tabla1[[#This Row],[Socio comercial]],"00000000"),[1]Clientes!$A:$E,3,0)</f>
        <v>ES/38</v>
      </c>
      <c r="D227" t="str">
        <f>+VLOOKUP(TEXT(Tabla1[[#This Row],[Socio comercial]],"00000000"),[1]Clientes!$A:$E,4,0)</f>
        <v>Islas Canarias (50)</v>
      </c>
      <c r="E227" s="1">
        <v>24500130</v>
      </c>
      <c r="F227" s="1" t="s">
        <v>104</v>
      </c>
      <c r="G227" s="1">
        <v>209305397</v>
      </c>
      <c r="H227" s="1" t="s">
        <v>542</v>
      </c>
      <c r="I227" s="2">
        <v>427.76</v>
      </c>
      <c r="J227" s="1" t="s">
        <v>43</v>
      </c>
      <c r="K227" s="2">
        <v>805000</v>
      </c>
      <c r="L227" s="1" t="s">
        <v>43</v>
      </c>
      <c r="M227" s="1" t="s">
        <v>44</v>
      </c>
      <c r="N227" s="2">
        <v>1025679.87</v>
      </c>
      <c r="O227" s="2">
        <v>17963.599999999999</v>
      </c>
      <c r="P227" s="1" t="s">
        <v>45</v>
      </c>
      <c r="Q227" s="2">
        <v>1035092.05</v>
      </c>
      <c r="R227" s="3">
        <v>128.6</v>
      </c>
      <c r="S227" s="1" t="s">
        <v>543</v>
      </c>
      <c r="T227" s="1"/>
      <c r="U227" s="1"/>
      <c r="V227" s="1" t="b">
        <v>1</v>
      </c>
      <c r="W227" s="1" t="b">
        <v>0</v>
      </c>
      <c r="X227" s="1" t="b">
        <v>0</v>
      </c>
      <c r="Y227" s="1" t="b">
        <v>0</v>
      </c>
      <c r="Z227" s="1" t="b">
        <v>0</v>
      </c>
      <c r="AA227" s="1"/>
      <c r="AB227" s="2">
        <v>121170.45</v>
      </c>
      <c r="AC227" s="2">
        <v>376234.58</v>
      </c>
      <c r="AD227" s="2">
        <v>212052.17</v>
      </c>
      <c r="AE227" s="2">
        <v>316222.67</v>
      </c>
      <c r="AF227" s="1">
        <v>2</v>
      </c>
      <c r="AG227" s="1"/>
      <c r="AH227" s="1" t="s">
        <v>49</v>
      </c>
      <c r="AI227" s="1">
        <v>31</v>
      </c>
      <c r="AJ227" s="1"/>
      <c r="AK227" s="2">
        <v>5275.92</v>
      </c>
      <c r="AL227" s="2">
        <v>0</v>
      </c>
    </row>
    <row r="228" spans="1:38" x14ac:dyDescent="0.2">
      <c r="A228" t="str">
        <f>+VLOOKUP(Tabla1[[#This Row],[Código de provincia]],[1]Zona!$A:$N,14,0)</f>
        <v>Zona 9</v>
      </c>
      <c r="B228" t="str">
        <f>+VLOOKUP(Tabla1[[#This Row],[Código de provincia]],[1]Zona!$A:$N,8,0)</f>
        <v>Islas Canarias</v>
      </c>
      <c r="C228" t="str">
        <f>+VLOOKUP(TEXT(Tabla1[[#This Row],[Socio comercial]],"00000000"),[1]Clientes!$A:$E,3,0)</f>
        <v>ES/38</v>
      </c>
      <c r="D228" t="str">
        <f>+VLOOKUP(TEXT(Tabla1[[#This Row],[Socio comercial]],"00000000"),[1]Clientes!$A:$E,4,0)</f>
        <v>Islas Canarias (50)</v>
      </c>
      <c r="E228" s="1">
        <v>24500130</v>
      </c>
      <c r="F228" s="1" t="s">
        <v>104</v>
      </c>
      <c r="G228" s="1">
        <v>209535611</v>
      </c>
      <c r="H228" s="1" t="s">
        <v>544</v>
      </c>
      <c r="I228" s="2">
        <v>413.82</v>
      </c>
      <c r="J228" s="1" t="s">
        <v>43</v>
      </c>
      <c r="K228" s="2">
        <v>805000</v>
      </c>
      <c r="L228" s="1" t="s">
        <v>43</v>
      </c>
      <c r="M228" s="1" t="s">
        <v>44</v>
      </c>
      <c r="N228" s="2">
        <v>1025679.87</v>
      </c>
      <c r="O228" s="2">
        <v>17963.599999999999</v>
      </c>
      <c r="P228" s="1" t="s">
        <v>45</v>
      </c>
      <c r="Q228" s="2">
        <v>1035092.05</v>
      </c>
      <c r="R228" s="3">
        <v>128.6</v>
      </c>
      <c r="S228" s="1" t="s">
        <v>545</v>
      </c>
      <c r="T228" s="1"/>
      <c r="U228" s="1"/>
      <c r="V228" s="1" t="b">
        <v>1</v>
      </c>
      <c r="W228" s="1" t="b">
        <v>0</v>
      </c>
      <c r="X228" s="1" t="b">
        <v>0</v>
      </c>
      <c r="Y228" s="1" t="b">
        <v>0</v>
      </c>
      <c r="Z228" s="1" t="b">
        <v>0</v>
      </c>
      <c r="AA228" s="1"/>
      <c r="AB228" s="2">
        <v>121170.45</v>
      </c>
      <c r="AC228" s="2">
        <v>376234.58</v>
      </c>
      <c r="AD228" s="2">
        <v>212052.17</v>
      </c>
      <c r="AE228" s="2">
        <v>316222.67</v>
      </c>
      <c r="AF228" s="1">
        <v>2</v>
      </c>
      <c r="AG228" s="1"/>
      <c r="AH228" s="1" t="s">
        <v>49</v>
      </c>
      <c r="AI228" s="1">
        <v>31</v>
      </c>
      <c r="AJ228" s="1"/>
      <c r="AK228" s="2">
        <v>5275.92</v>
      </c>
      <c r="AL228" s="2">
        <v>0</v>
      </c>
    </row>
    <row r="229" spans="1:38" x14ac:dyDescent="0.2">
      <c r="A229" t="str">
        <f>+VLOOKUP(Tabla1[[#This Row],[Código de provincia]],[1]Zona!$A:$N,14,0)</f>
        <v>Zona 9</v>
      </c>
      <c r="B229" t="str">
        <f>+VLOOKUP(Tabla1[[#This Row],[Código de provincia]],[1]Zona!$A:$N,8,0)</f>
        <v>Islas Canarias</v>
      </c>
      <c r="C229" t="str">
        <f>+VLOOKUP(TEXT(Tabla1[[#This Row],[Socio comercial]],"00000000"),[1]Clientes!$A:$E,3,0)</f>
        <v>ES/38</v>
      </c>
      <c r="D229" t="str">
        <f>+VLOOKUP(TEXT(Tabla1[[#This Row],[Socio comercial]],"00000000"),[1]Clientes!$A:$E,4,0)</f>
        <v>Islas Canarias (50)</v>
      </c>
      <c r="E229" s="1">
        <v>24500130</v>
      </c>
      <c r="F229" s="1" t="s">
        <v>104</v>
      </c>
      <c r="G229" s="1">
        <v>209592310</v>
      </c>
      <c r="H229" s="1" t="s">
        <v>546</v>
      </c>
      <c r="I229" s="2">
        <v>125.44</v>
      </c>
      <c r="J229" s="1" t="s">
        <v>43</v>
      </c>
      <c r="K229" s="2">
        <v>805000</v>
      </c>
      <c r="L229" s="1" t="s">
        <v>43</v>
      </c>
      <c r="M229" s="1" t="s">
        <v>44</v>
      </c>
      <c r="N229" s="2">
        <v>1025679.87</v>
      </c>
      <c r="O229" s="2">
        <v>17963.599999999999</v>
      </c>
      <c r="P229" s="1" t="s">
        <v>45</v>
      </c>
      <c r="Q229" s="2">
        <v>1035092.05</v>
      </c>
      <c r="R229" s="3">
        <v>128.6</v>
      </c>
      <c r="S229" s="1" t="s">
        <v>547</v>
      </c>
      <c r="T229" s="1"/>
      <c r="U229" s="1"/>
      <c r="V229" s="1" t="b">
        <v>1</v>
      </c>
      <c r="W229" s="1" t="b">
        <v>0</v>
      </c>
      <c r="X229" s="1" t="b">
        <v>0</v>
      </c>
      <c r="Y229" s="1" t="b">
        <v>0</v>
      </c>
      <c r="Z229" s="1" t="b">
        <v>0</v>
      </c>
      <c r="AA229" s="1"/>
      <c r="AB229" s="2">
        <v>121170.45</v>
      </c>
      <c r="AC229" s="2">
        <v>376234.58</v>
      </c>
      <c r="AD229" s="2">
        <v>212052.17</v>
      </c>
      <c r="AE229" s="2">
        <v>316222.67</v>
      </c>
      <c r="AF229" s="1">
        <v>2</v>
      </c>
      <c r="AG229" s="1"/>
      <c r="AH229" s="1" t="s">
        <v>49</v>
      </c>
      <c r="AI229" s="1">
        <v>31</v>
      </c>
      <c r="AJ229" s="1"/>
      <c r="AK229" s="2">
        <v>5275.92</v>
      </c>
      <c r="AL229" s="2">
        <v>0</v>
      </c>
    </row>
    <row r="230" spans="1:38" x14ac:dyDescent="0.2">
      <c r="A230" t="str">
        <f>+VLOOKUP(Tabla1[[#This Row],[Código de provincia]],[1]Zona!$A:$N,14,0)</f>
        <v>Zona 9</v>
      </c>
      <c r="B230" t="str">
        <f>+VLOOKUP(Tabla1[[#This Row],[Código de provincia]],[1]Zona!$A:$N,8,0)</f>
        <v>Islas Canarias</v>
      </c>
      <c r="C230" t="str">
        <f>+VLOOKUP(TEXT(Tabla1[[#This Row],[Socio comercial]],"00000000"),[1]Clientes!$A:$E,3,0)</f>
        <v>ES/38</v>
      </c>
      <c r="D230" t="str">
        <f>+VLOOKUP(TEXT(Tabla1[[#This Row],[Socio comercial]],"00000000"),[1]Clientes!$A:$E,4,0)</f>
        <v>Islas Canarias (50)</v>
      </c>
      <c r="E230" s="1">
        <v>24500130</v>
      </c>
      <c r="F230" s="1" t="s">
        <v>104</v>
      </c>
      <c r="G230" s="1">
        <v>209602569</v>
      </c>
      <c r="H230" s="1" t="s">
        <v>548</v>
      </c>
      <c r="I230" s="2">
        <v>287.64</v>
      </c>
      <c r="J230" s="1" t="s">
        <v>43</v>
      </c>
      <c r="K230" s="2">
        <v>805000</v>
      </c>
      <c r="L230" s="1" t="s">
        <v>43</v>
      </c>
      <c r="M230" s="1" t="s">
        <v>44</v>
      </c>
      <c r="N230" s="2">
        <v>1025679.87</v>
      </c>
      <c r="O230" s="2">
        <v>17963.599999999999</v>
      </c>
      <c r="P230" s="1" t="s">
        <v>45</v>
      </c>
      <c r="Q230" s="2">
        <v>1035092.05</v>
      </c>
      <c r="R230" s="3">
        <v>128.6</v>
      </c>
      <c r="S230" s="1" t="s">
        <v>549</v>
      </c>
      <c r="T230" s="1"/>
      <c r="U230" s="1"/>
      <c r="V230" s="1" t="b">
        <v>1</v>
      </c>
      <c r="W230" s="1" t="b">
        <v>0</v>
      </c>
      <c r="X230" s="1" t="b">
        <v>0</v>
      </c>
      <c r="Y230" s="1" t="b">
        <v>0</v>
      </c>
      <c r="Z230" s="1" t="b">
        <v>0</v>
      </c>
      <c r="AA230" s="1"/>
      <c r="AB230" s="2">
        <v>121170.45</v>
      </c>
      <c r="AC230" s="2">
        <v>376234.58</v>
      </c>
      <c r="AD230" s="2">
        <v>212052.17</v>
      </c>
      <c r="AE230" s="2">
        <v>316222.67</v>
      </c>
      <c r="AF230" s="1">
        <v>2</v>
      </c>
      <c r="AG230" s="1"/>
      <c r="AH230" s="1" t="s">
        <v>218</v>
      </c>
      <c r="AI230" s="1">
        <v>31</v>
      </c>
      <c r="AJ230" s="1"/>
      <c r="AK230" s="2">
        <v>5275.92</v>
      </c>
      <c r="AL230" s="2">
        <v>0</v>
      </c>
    </row>
    <row r="231" spans="1:38" x14ac:dyDescent="0.2">
      <c r="A231" t="str">
        <f>+VLOOKUP(Tabla1[[#This Row],[Código de provincia]],[1]Zona!$A:$N,14,0)</f>
        <v>Zona 9</v>
      </c>
      <c r="B231" t="str">
        <f>+VLOOKUP(Tabla1[[#This Row],[Código de provincia]],[1]Zona!$A:$N,8,0)</f>
        <v>Islas Canarias</v>
      </c>
      <c r="C231" t="str">
        <f>+VLOOKUP(TEXT(Tabla1[[#This Row],[Socio comercial]],"00000000"),[1]Clientes!$A:$E,3,0)</f>
        <v>ES/38</v>
      </c>
      <c r="D231" t="str">
        <f>+VLOOKUP(TEXT(Tabla1[[#This Row],[Socio comercial]],"00000000"),[1]Clientes!$A:$E,4,0)</f>
        <v>Islas Canarias (50)</v>
      </c>
      <c r="E231" s="1">
        <v>24500130</v>
      </c>
      <c r="F231" s="1" t="s">
        <v>104</v>
      </c>
      <c r="G231" s="1">
        <v>209628052</v>
      </c>
      <c r="H231" s="1" t="s">
        <v>550</v>
      </c>
      <c r="I231" s="2">
        <v>968.45</v>
      </c>
      <c r="J231" s="1" t="s">
        <v>43</v>
      </c>
      <c r="K231" s="2">
        <v>805000</v>
      </c>
      <c r="L231" s="1" t="s">
        <v>43</v>
      </c>
      <c r="M231" s="1" t="s">
        <v>44</v>
      </c>
      <c r="N231" s="2">
        <v>1025679.87</v>
      </c>
      <c r="O231" s="2">
        <v>17963.599999999999</v>
      </c>
      <c r="P231" s="1" t="s">
        <v>45</v>
      </c>
      <c r="Q231" s="2">
        <v>1035092.05</v>
      </c>
      <c r="R231" s="3">
        <v>128.6</v>
      </c>
      <c r="S231" s="1" t="s">
        <v>551</v>
      </c>
      <c r="T231" s="1"/>
      <c r="U231" s="1"/>
      <c r="V231" s="1" t="b">
        <v>1</v>
      </c>
      <c r="W231" s="1" t="b">
        <v>0</v>
      </c>
      <c r="X231" s="1" t="b">
        <v>0</v>
      </c>
      <c r="Y231" s="1" t="b">
        <v>0</v>
      </c>
      <c r="Z231" s="1" t="b">
        <v>0</v>
      </c>
      <c r="AA231" s="1"/>
      <c r="AB231" s="2">
        <v>121170.45</v>
      </c>
      <c r="AC231" s="2">
        <v>376234.58</v>
      </c>
      <c r="AD231" s="2">
        <v>212052.17</v>
      </c>
      <c r="AE231" s="2">
        <v>316222.67</v>
      </c>
      <c r="AF231" s="1">
        <v>2</v>
      </c>
      <c r="AG231" s="1"/>
      <c r="AH231" s="1" t="s">
        <v>227</v>
      </c>
      <c r="AI231" s="1">
        <v>31</v>
      </c>
      <c r="AJ231" s="1"/>
      <c r="AK231" s="2">
        <v>5275.92</v>
      </c>
      <c r="AL231" s="2">
        <v>0</v>
      </c>
    </row>
    <row r="232" spans="1:38" x14ac:dyDescent="0.2">
      <c r="A232" t="str">
        <f>+VLOOKUP(Tabla1[[#This Row],[Código de provincia]],[1]Zona!$A:$N,14,0)</f>
        <v>Zona 9</v>
      </c>
      <c r="B232" t="str">
        <f>+VLOOKUP(Tabla1[[#This Row],[Código de provincia]],[1]Zona!$A:$N,8,0)</f>
        <v>Islas Canarias</v>
      </c>
      <c r="C232" t="str">
        <f>+VLOOKUP(TEXT(Tabla1[[#This Row],[Socio comercial]],"00000000"),[1]Clientes!$A:$E,3,0)</f>
        <v>ES/38</v>
      </c>
      <c r="D232" t="str">
        <f>+VLOOKUP(TEXT(Tabla1[[#This Row],[Socio comercial]],"00000000"),[1]Clientes!$A:$E,4,0)</f>
        <v>Islas Canarias (50)</v>
      </c>
      <c r="E232" s="1">
        <v>24500130</v>
      </c>
      <c r="F232" s="1" t="s">
        <v>104</v>
      </c>
      <c r="G232" s="1">
        <v>209628361</v>
      </c>
      <c r="H232" s="1" t="s">
        <v>552</v>
      </c>
      <c r="I232" s="2">
        <v>132.59</v>
      </c>
      <c r="J232" s="1" t="s">
        <v>43</v>
      </c>
      <c r="K232" s="2">
        <v>805000</v>
      </c>
      <c r="L232" s="1" t="s">
        <v>43</v>
      </c>
      <c r="M232" s="1" t="s">
        <v>44</v>
      </c>
      <c r="N232" s="2">
        <v>1025679.87</v>
      </c>
      <c r="O232" s="2">
        <v>17963.599999999999</v>
      </c>
      <c r="P232" s="1" t="s">
        <v>45</v>
      </c>
      <c r="Q232" s="2">
        <v>1035092.05</v>
      </c>
      <c r="R232" s="3">
        <v>128.6</v>
      </c>
      <c r="S232" s="1" t="s">
        <v>553</v>
      </c>
      <c r="T232" s="1"/>
      <c r="U232" s="1"/>
      <c r="V232" s="1" t="b">
        <v>1</v>
      </c>
      <c r="W232" s="1" t="b">
        <v>0</v>
      </c>
      <c r="X232" s="1" t="b">
        <v>0</v>
      </c>
      <c r="Y232" s="1" t="b">
        <v>0</v>
      </c>
      <c r="Z232" s="1" t="b">
        <v>0</v>
      </c>
      <c r="AA232" s="1"/>
      <c r="AB232" s="2">
        <v>121170.45</v>
      </c>
      <c r="AC232" s="2">
        <v>376234.58</v>
      </c>
      <c r="AD232" s="2">
        <v>212052.17</v>
      </c>
      <c r="AE232" s="2">
        <v>316222.67</v>
      </c>
      <c r="AF232" s="1">
        <v>2</v>
      </c>
      <c r="AG232" s="1"/>
      <c r="AH232" s="1" t="s">
        <v>49</v>
      </c>
      <c r="AI232" s="1">
        <v>31</v>
      </c>
      <c r="AJ232" s="1"/>
      <c r="AK232" s="2">
        <v>5275.92</v>
      </c>
      <c r="AL232" s="2">
        <v>0</v>
      </c>
    </row>
    <row r="233" spans="1:38" x14ac:dyDescent="0.2">
      <c r="A233" t="str">
        <f>+VLOOKUP(Tabla1[[#This Row],[Código de provincia]],[1]Zona!$A:$N,14,0)</f>
        <v>Zona 9</v>
      </c>
      <c r="B233" t="str">
        <f>+VLOOKUP(Tabla1[[#This Row],[Código de provincia]],[1]Zona!$A:$N,8,0)</f>
        <v>Islas Canarias</v>
      </c>
      <c r="C233" t="str">
        <f>+VLOOKUP(TEXT(Tabla1[[#This Row],[Socio comercial]],"00000000"),[1]Clientes!$A:$E,3,0)</f>
        <v>ES/38</v>
      </c>
      <c r="D233" t="str">
        <f>+VLOOKUP(TEXT(Tabla1[[#This Row],[Socio comercial]],"00000000"),[1]Clientes!$A:$E,4,0)</f>
        <v>Islas Canarias (50)</v>
      </c>
      <c r="E233" s="1">
        <v>24500130</v>
      </c>
      <c r="F233" s="1" t="s">
        <v>104</v>
      </c>
      <c r="G233" s="1">
        <v>206197116</v>
      </c>
      <c r="H233" s="1" t="s">
        <v>554</v>
      </c>
      <c r="I233" s="2">
        <v>914.02</v>
      </c>
      <c r="J233" s="1" t="s">
        <v>43</v>
      </c>
      <c r="K233" s="2">
        <v>805000</v>
      </c>
      <c r="L233" s="1" t="s">
        <v>43</v>
      </c>
      <c r="M233" s="1" t="s">
        <v>44</v>
      </c>
      <c r="N233" s="2">
        <v>1025679.87</v>
      </c>
      <c r="O233" s="2">
        <v>17963.599999999999</v>
      </c>
      <c r="P233" s="1" t="s">
        <v>45</v>
      </c>
      <c r="Q233" s="2">
        <v>1035092.05</v>
      </c>
      <c r="R233" s="3">
        <v>128.6</v>
      </c>
      <c r="S233" s="1" t="s">
        <v>555</v>
      </c>
      <c r="T233" s="1"/>
      <c r="U233" s="1"/>
      <c r="V233" s="1" t="b">
        <v>1</v>
      </c>
      <c r="W233" s="1" t="b">
        <v>0</v>
      </c>
      <c r="X233" s="1" t="b">
        <v>0</v>
      </c>
      <c r="Y233" s="1" t="b">
        <v>0</v>
      </c>
      <c r="Z233" s="1" t="b">
        <v>0</v>
      </c>
      <c r="AA233" s="1"/>
      <c r="AB233" s="2">
        <v>121170.45</v>
      </c>
      <c r="AC233" s="2">
        <v>376234.58</v>
      </c>
      <c r="AD233" s="2">
        <v>212052.17</v>
      </c>
      <c r="AE233" s="2">
        <v>316222.67</v>
      </c>
      <c r="AF233" s="1">
        <v>2</v>
      </c>
      <c r="AG233" s="1"/>
      <c r="AH233" s="1"/>
      <c r="AI233" s="1">
        <v>31</v>
      </c>
      <c r="AJ233" s="1"/>
      <c r="AK233" s="2">
        <v>5275.92</v>
      </c>
      <c r="AL233" s="2">
        <v>0</v>
      </c>
    </row>
    <row r="234" spans="1:38" x14ac:dyDescent="0.2">
      <c r="A234" t="str">
        <f>+VLOOKUP(Tabla1[[#This Row],[Código de provincia]],[1]Zona!$A:$N,14,0)</f>
        <v>Zona 9</v>
      </c>
      <c r="B234" t="str">
        <f>+VLOOKUP(Tabla1[[#This Row],[Código de provincia]],[1]Zona!$A:$N,8,0)</f>
        <v>Islas Canarias</v>
      </c>
      <c r="C234" t="str">
        <f>+VLOOKUP(TEXT(Tabla1[[#This Row],[Socio comercial]],"00000000"),[1]Clientes!$A:$E,3,0)</f>
        <v>ES/38</v>
      </c>
      <c r="D234" t="str">
        <f>+VLOOKUP(TEXT(Tabla1[[#This Row],[Socio comercial]],"00000000"),[1]Clientes!$A:$E,4,0)</f>
        <v>Islas Canarias (50)</v>
      </c>
      <c r="E234" s="1">
        <v>24500130</v>
      </c>
      <c r="F234" s="1" t="s">
        <v>104</v>
      </c>
      <c r="G234" s="1">
        <v>209708757</v>
      </c>
      <c r="H234" s="1" t="s">
        <v>556</v>
      </c>
      <c r="I234" s="2">
        <v>585.23</v>
      </c>
      <c r="J234" s="1" t="s">
        <v>43</v>
      </c>
      <c r="K234" s="2">
        <v>805000</v>
      </c>
      <c r="L234" s="1" t="s">
        <v>43</v>
      </c>
      <c r="M234" s="1" t="s">
        <v>44</v>
      </c>
      <c r="N234" s="2">
        <v>1025679.87</v>
      </c>
      <c r="O234" s="2">
        <v>17963.599999999999</v>
      </c>
      <c r="P234" s="1" t="s">
        <v>45</v>
      </c>
      <c r="Q234" s="2">
        <v>1035092.05</v>
      </c>
      <c r="R234" s="3">
        <v>128.6</v>
      </c>
      <c r="S234" s="1" t="s">
        <v>557</v>
      </c>
      <c r="T234" s="1"/>
      <c r="U234" s="1"/>
      <c r="V234" s="1" t="b">
        <v>1</v>
      </c>
      <c r="W234" s="1" t="b">
        <v>0</v>
      </c>
      <c r="X234" s="1" t="b">
        <v>0</v>
      </c>
      <c r="Y234" s="1" t="b">
        <v>0</v>
      </c>
      <c r="Z234" s="1" t="b">
        <v>0</v>
      </c>
      <c r="AA234" s="1"/>
      <c r="AB234" s="2">
        <v>121170.45</v>
      </c>
      <c r="AC234" s="2">
        <v>376234.58</v>
      </c>
      <c r="AD234" s="2">
        <v>212052.17</v>
      </c>
      <c r="AE234" s="2">
        <v>316222.67</v>
      </c>
      <c r="AF234" s="1">
        <v>2</v>
      </c>
      <c r="AG234" s="1"/>
      <c r="AH234" s="1" t="s">
        <v>49</v>
      </c>
      <c r="AI234" s="1">
        <v>31</v>
      </c>
      <c r="AJ234" s="1"/>
      <c r="AK234" s="2">
        <v>5275.92</v>
      </c>
      <c r="AL234" s="2">
        <v>0</v>
      </c>
    </row>
    <row r="235" spans="1:38" x14ac:dyDescent="0.2">
      <c r="A235" t="str">
        <f>+VLOOKUP(Tabla1[[#This Row],[Código de provincia]],[1]Zona!$A:$N,14,0)</f>
        <v>Zona 9</v>
      </c>
      <c r="B235" t="str">
        <f>+VLOOKUP(Tabla1[[#This Row],[Código de provincia]],[1]Zona!$A:$N,8,0)</f>
        <v>Islas Canarias</v>
      </c>
      <c r="C235" t="str">
        <f>+VLOOKUP(TEXT(Tabla1[[#This Row],[Socio comercial]],"00000000"),[1]Clientes!$A:$E,3,0)</f>
        <v>ES/38</v>
      </c>
      <c r="D235" t="str">
        <f>+VLOOKUP(TEXT(Tabla1[[#This Row],[Socio comercial]],"00000000"),[1]Clientes!$A:$E,4,0)</f>
        <v>Islas Canarias (50)</v>
      </c>
      <c r="E235" s="1">
        <v>24500130</v>
      </c>
      <c r="F235" s="1" t="s">
        <v>104</v>
      </c>
      <c r="G235" s="1">
        <v>209708791</v>
      </c>
      <c r="H235" s="1" t="s">
        <v>558</v>
      </c>
      <c r="I235" s="2">
        <v>475.64</v>
      </c>
      <c r="J235" s="1" t="s">
        <v>43</v>
      </c>
      <c r="K235" s="2">
        <v>805000</v>
      </c>
      <c r="L235" s="1" t="s">
        <v>43</v>
      </c>
      <c r="M235" s="1" t="s">
        <v>44</v>
      </c>
      <c r="N235" s="2">
        <v>1025679.87</v>
      </c>
      <c r="O235" s="2">
        <v>17963.599999999999</v>
      </c>
      <c r="P235" s="1" t="s">
        <v>45</v>
      </c>
      <c r="Q235" s="2">
        <v>1035092.05</v>
      </c>
      <c r="R235" s="3">
        <v>128.6</v>
      </c>
      <c r="S235" s="1" t="s">
        <v>559</v>
      </c>
      <c r="T235" s="1"/>
      <c r="U235" s="1"/>
      <c r="V235" s="1" t="b">
        <v>1</v>
      </c>
      <c r="W235" s="1" t="b">
        <v>0</v>
      </c>
      <c r="X235" s="1" t="b">
        <v>0</v>
      </c>
      <c r="Y235" s="1" t="b">
        <v>0</v>
      </c>
      <c r="Z235" s="1" t="b">
        <v>0</v>
      </c>
      <c r="AA235" s="1"/>
      <c r="AB235" s="2">
        <v>121170.45</v>
      </c>
      <c r="AC235" s="2">
        <v>376234.58</v>
      </c>
      <c r="AD235" s="2">
        <v>212052.17</v>
      </c>
      <c r="AE235" s="2">
        <v>316222.67</v>
      </c>
      <c r="AF235" s="1">
        <v>2</v>
      </c>
      <c r="AG235" s="1"/>
      <c r="AH235" s="1" t="s">
        <v>49</v>
      </c>
      <c r="AI235" s="1">
        <v>31</v>
      </c>
      <c r="AJ235" s="1"/>
      <c r="AK235" s="2">
        <v>5275.92</v>
      </c>
      <c r="AL235" s="2">
        <v>0</v>
      </c>
    </row>
    <row r="236" spans="1:38" x14ac:dyDescent="0.2">
      <c r="A236" t="str">
        <f>+VLOOKUP(Tabla1[[#This Row],[Código de provincia]],[1]Zona!$A:$N,14,0)</f>
        <v>Zona 9</v>
      </c>
      <c r="B236" t="str">
        <f>+VLOOKUP(Tabla1[[#This Row],[Código de provincia]],[1]Zona!$A:$N,8,0)</f>
        <v>Islas Canarias</v>
      </c>
      <c r="C236" t="str">
        <f>+VLOOKUP(TEXT(Tabla1[[#This Row],[Socio comercial]],"00000000"),[1]Clientes!$A:$E,3,0)</f>
        <v>ES/38</v>
      </c>
      <c r="D236" t="str">
        <f>+VLOOKUP(TEXT(Tabla1[[#This Row],[Socio comercial]],"00000000"),[1]Clientes!$A:$E,4,0)</f>
        <v>Islas Canarias (50)</v>
      </c>
      <c r="E236" s="1">
        <v>24500130</v>
      </c>
      <c r="F236" s="1" t="s">
        <v>104</v>
      </c>
      <c r="G236" s="1">
        <v>209708804</v>
      </c>
      <c r="H236" s="1" t="s">
        <v>560</v>
      </c>
      <c r="I236" s="2">
        <v>293.83999999999997</v>
      </c>
      <c r="J236" s="1" t="s">
        <v>43</v>
      </c>
      <c r="K236" s="2">
        <v>805000</v>
      </c>
      <c r="L236" s="1" t="s">
        <v>43</v>
      </c>
      <c r="M236" s="1" t="s">
        <v>44</v>
      </c>
      <c r="N236" s="2">
        <v>1025679.87</v>
      </c>
      <c r="O236" s="2">
        <v>17963.599999999999</v>
      </c>
      <c r="P236" s="1" t="s">
        <v>45</v>
      </c>
      <c r="Q236" s="2">
        <v>1035092.05</v>
      </c>
      <c r="R236" s="3">
        <v>128.6</v>
      </c>
      <c r="S236" s="1" t="s">
        <v>561</v>
      </c>
      <c r="T236" s="1"/>
      <c r="U236" s="1"/>
      <c r="V236" s="1" t="b">
        <v>1</v>
      </c>
      <c r="W236" s="1" t="b">
        <v>0</v>
      </c>
      <c r="X236" s="1" t="b">
        <v>0</v>
      </c>
      <c r="Y236" s="1" t="b">
        <v>0</v>
      </c>
      <c r="Z236" s="1" t="b">
        <v>0</v>
      </c>
      <c r="AA236" s="1"/>
      <c r="AB236" s="2">
        <v>121170.45</v>
      </c>
      <c r="AC236" s="2">
        <v>376234.58</v>
      </c>
      <c r="AD236" s="2">
        <v>212052.17</v>
      </c>
      <c r="AE236" s="2">
        <v>316222.67</v>
      </c>
      <c r="AF236" s="1">
        <v>2</v>
      </c>
      <c r="AG236" s="1"/>
      <c r="AH236" s="1" t="s">
        <v>49</v>
      </c>
      <c r="AI236" s="1">
        <v>31</v>
      </c>
      <c r="AJ236" s="1"/>
      <c r="AK236" s="2">
        <v>5275.92</v>
      </c>
      <c r="AL236" s="2">
        <v>0</v>
      </c>
    </row>
    <row r="237" spans="1:38" x14ac:dyDescent="0.2">
      <c r="A237" t="str">
        <f>+VLOOKUP(Tabla1[[#This Row],[Código de provincia]],[1]Zona!$A:$N,14,0)</f>
        <v>Zona 9</v>
      </c>
      <c r="B237" t="str">
        <f>+VLOOKUP(Tabla1[[#This Row],[Código de provincia]],[1]Zona!$A:$N,8,0)</f>
        <v>Islas Canarias</v>
      </c>
      <c r="C237" t="str">
        <f>+VLOOKUP(TEXT(Tabla1[[#This Row],[Socio comercial]],"00000000"),[1]Clientes!$A:$E,3,0)</f>
        <v>ES/38</v>
      </c>
      <c r="D237" t="str">
        <f>+VLOOKUP(TEXT(Tabla1[[#This Row],[Socio comercial]],"00000000"),[1]Clientes!$A:$E,4,0)</f>
        <v>Islas Canarias (50)</v>
      </c>
      <c r="E237" s="1">
        <v>24500130</v>
      </c>
      <c r="F237" s="1" t="s">
        <v>104</v>
      </c>
      <c r="G237" s="1">
        <v>209708811</v>
      </c>
      <c r="H237" s="1" t="s">
        <v>562</v>
      </c>
      <c r="I237" s="2">
        <v>143.13999999999999</v>
      </c>
      <c r="J237" s="1" t="s">
        <v>43</v>
      </c>
      <c r="K237" s="2">
        <v>805000</v>
      </c>
      <c r="L237" s="1" t="s">
        <v>43</v>
      </c>
      <c r="M237" s="1" t="s">
        <v>44</v>
      </c>
      <c r="N237" s="2">
        <v>1025679.87</v>
      </c>
      <c r="O237" s="2">
        <v>17963.599999999999</v>
      </c>
      <c r="P237" s="1" t="s">
        <v>45</v>
      </c>
      <c r="Q237" s="2">
        <v>1035092.05</v>
      </c>
      <c r="R237" s="3">
        <v>128.6</v>
      </c>
      <c r="S237" s="1" t="s">
        <v>563</v>
      </c>
      <c r="T237" s="1"/>
      <c r="U237" s="1"/>
      <c r="V237" s="1" t="b">
        <v>1</v>
      </c>
      <c r="W237" s="1" t="b">
        <v>0</v>
      </c>
      <c r="X237" s="1" t="b">
        <v>0</v>
      </c>
      <c r="Y237" s="1" t="b">
        <v>0</v>
      </c>
      <c r="Z237" s="1" t="b">
        <v>0</v>
      </c>
      <c r="AA237" s="1"/>
      <c r="AB237" s="2">
        <v>121170.45</v>
      </c>
      <c r="AC237" s="2">
        <v>376234.58</v>
      </c>
      <c r="AD237" s="2">
        <v>212052.17</v>
      </c>
      <c r="AE237" s="2">
        <v>316222.67</v>
      </c>
      <c r="AF237" s="1">
        <v>2</v>
      </c>
      <c r="AG237" s="1"/>
      <c r="AH237" s="1" t="s">
        <v>49</v>
      </c>
      <c r="AI237" s="1">
        <v>31</v>
      </c>
      <c r="AJ237" s="1"/>
      <c r="AK237" s="2">
        <v>5275.92</v>
      </c>
      <c r="AL237" s="2">
        <v>0</v>
      </c>
    </row>
    <row r="238" spans="1:38" x14ac:dyDescent="0.2">
      <c r="A238" t="str">
        <f>+VLOOKUP(Tabla1[[#This Row],[Código de provincia]],[1]Zona!$A:$N,14,0)</f>
        <v>Zona 9</v>
      </c>
      <c r="B238" t="str">
        <f>+VLOOKUP(Tabla1[[#This Row],[Código de provincia]],[1]Zona!$A:$N,8,0)</f>
        <v>Islas Canarias</v>
      </c>
      <c r="C238" t="str">
        <f>+VLOOKUP(TEXT(Tabla1[[#This Row],[Socio comercial]],"00000000"),[1]Clientes!$A:$E,3,0)</f>
        <v>ES/38</v>
      </c>
      <c r="D238" t="str">
        <f>+VLOOKUP(TEXT(Tabla1[[#This Row],[Socio comercial]],"00000000"),[1]Clientes!$A:$E,4,0)</f>
        <v>Islas Canarias (50)</v>
      </c>
      <c r="E238" s="1">
        <v>24500130</v>
      </c>
      <c r="F238" s="1" t="s">
        <v>104</v>
      </c>
      <c r="G238" s="1">
        <v>209708827</v>
      </c>
      <c r="H238" s="1" t="s">
        <v>564</v>
      </c>
      <c r="I238" s="2">
        <v>151.47</v>
      </c>
      <c r="J238" s="1" t="s">
        <v>43</v>
      </c>
      <c r="K238" s="2">
        <v>805000</v>
      </c>
      <c r="L238" s="1" t="s">
        <v>43</v>
      </c>
      <c r="M238" s="1" t="s">
        <v>44</v>
      </c>
      <c r="N238" s="2">
        <v>1025679.87</v>
      </c>
      <c r="O238" s="2">
        <v>17963.599999999999</v>
      </c>
      <c r="P238" s="1" t="s">
        <v>45</v>
      </c>
      <c r="Q238" s="2">
        <v>1035092.05</v>
      </c>
      <c r="R238" s="3">
        <v>128.6</v>
      </c>
      <c r="S238" s="1" t="s">
        <v>565</v>
      </c>
      <c r="T238" s="1"/>
      <c r="U238" s="1"/>
      <c r="V238" s="1" t="b">
        <v>1</v>
      </c>
      <c r="W238" s="1" t="b">
        <v>0</v>
      </c>
      <c r="X238" s="1" t="b">
        <v>0</v>
      </c>
      <c r="Y238" s="1" t="b">
        <v>0</v>
      </c>
      <c r="Z238" s="1" t="b">
        <v>0</v>
      </c>
      <c r="AA238" s="1"/>
      <c r="AB238" s="2">
        <v>121170.45</v>
      </c>
      <c r="AC238" s="2">
        <v>376234.58</v>
      </c>
      <c r="AD238" s="2">
        <v>212052.17</v>
      </c>
      <c r="AE238" s="2">
        <v>316222.67</v>
      </c>
      <c r="AF238" s="1">
        <v>2</v>
      </c>
      <c r="AG238" s="1"/>
      <c r="AH238" s="1" t="s">
        <v>49</v>
      </c>
      <c r="AI238" s="1">
        <v>31</v>
      </c>
      <c r="AJ238" s="1"/>
      <c r="AK238" s="2">
        <v>5275.92</v>
      </c>
      <c r="AL238" s="2">
        <v>0</v>
      </c>
    </row>
    <row r="239" spans="1:38" x14ac:dyDescent="0.2">
      <c r="A239" t="str">
        <f>+VLOOKUP(Tabla1[[#This Row],[Código de provincia]],[1]Zona!$A:$N,14,0)</f>
        <v>Zona 9</v>
      </c>
      <c r="B239" t="str">
        <f>+VLOOKUP(Tabla1[[#This Row],[Código de provincia]],[1]Zona!$A:$N,8,0)</f>
        <v>Islas Canarias</v>
      </c>
      <c r="C239" t="str">
        <f>+VLOOKUP(TEXT(Tabla1[[#This Row],[Socio comercial]],"00000000"),[1]Clientes!$A:$E,3,0)</f>
        <v>ES/38</v>
      </c>
      <c r="D239" t="str">
        <f>+VLOOKUP(TEXT(Tabla1[[#This Row],[Socio comercial]],"00000000"),[1]Clientes!$A:$E,4,0)</f>
        <v>Islas Canarias (50)</v>
      </c>
      <c r="E239" s="1">
        <v>24500130</v>
      </c>
      <c r="F239" s="1" t="s">
        <v>104</v>
      </c>
      <c r="G239" s="1">
        <v>209708830</v>
      </c>
      <c r="H239" s="1" t="s">
        <v>566</v>
      </c>
      <c r="I239" s="2">
        <v>214.41</v>
      </c>
      <c r="J239" s="1" t="s">
        <v>43</v>
      </c>
      <c r="K239" s="2">
        <v>805000</v>
      </c>
      <c r="L239" s="1" t="s">
        <v>43</v>
      </c>
      <c r="M239" s="1" t="s">
        <v>44</v>
      </c>
      <c r="N239" s="2">
        <v>1025679.87</v>
      </c>
      <c r="O239" s="2">
        <v>17963.599999999999</v>
      </c>
      <c r="P239" s="1" t="s">
        <v>45</v>
      </c>
      <c r="Q239" s="2">
        <v>1035092.05</v>
      </c>
      <c r="R239" s="3">
        <v>128.6</v>
      </c>
      <c r="S239" s="1" t="s">
        <v>567</v>
      </c>
      <c r="T239" s="1"/>
      <c r="U239" s="1"/>
      <c r="V239" s="1" t="b">
        <v>1</v>
      </c>
      <c r="W239" s="1" t="b">
        <v>0</v>
      </c>
      <c r="X239" s="1" t="b">
        <v>0</v>
      </c>
      <c r="Y239" s="1" t="b">
        <v>0</v>
      </c>
      <c r="Z239" s="1" t="b">
        <v>0</v>
      </c>
      <c r="AA239" s="1"/>
      <c r="AB239" s="2">
        <v>121170.45</v>
      </c>
      <c r="AC239" s="2">
        <v>376234.58</v>
      </c>
      <c r="AD239" s="2">
        <v>212052.17</v>
      </c>
      <c r="AE239" s="2">
        <v>316222.67</v>
      </c>
      <c r="AF239" s="1">
        <v>2</v>
      </c>
      <c r="AG239" s="1"/>
      <c r="AH239" s="1" t="s">
        <v>49</v>
      </c>
      <c r="AI239" s="1">
        <v>31</v>
      </c>
      <c r="AJ239" s="1"/>
      <c r="AK239" s="2">
        <v>5275.92</v>
      </c>
      <c r="AL239" s="2">
        <v>0</v>
      </c>
    </row>
    <row r="240" spans="1:38" x14ac:dyDescent="0.2">
      <c r="A240" t="str">
        <f>+VLOOKUP(Tabla1[[#This Row],[Código de provincia]],[1]Zona!$A:$N,14,0)</f>
        <v>Zona 9</v>
      </c>
      <c r="B240" t="str">
        <f>+VLOOKUP(Tabla1[[#This Row],[Código de provincia]],[1]Zona!$A:$N,8,0)</f>
        <v>Islas Canarias</v>
      </c>
      <c r="C240" t="str">
        <f>+VLOOKUP(TEXT(Tabla1[[#This Row],[Socio comercial]],"00000000"),[1]Clientes!$A:$E,3,0)</f>
        <v>ES/38</v>
      </c>
      <c r="D240" t="str">
        <f>+VLOOKUP(TEXT(Tabla1[[#This Row],[Socio comercial]],"00000000"),[1]Clientes!$A:$E,4,0)</f>
        <v>Islas Canarias (50)</v>
      </c>
      <c r="E240" s="1">
        <v>24500130</v>
      </c>
      <c r="F240" s="1" t="s">
        <v>104</v>
      </c>
      <c r="G240" s="1">
        <v>209708835</v>
      </c>
      <c r="H240" s="1" t="s">
        <v>568</v>
      </c>
      <c r="I240" s="2">
        <v>145.97999999999999</v>
      </c>
      <c r="J240" s="1" t="s">
        <v>43</v>
      </c>
      <c r="K240" s="2">
        <v>805000</v>
      </c>
      <c r="L240" s="1" t="s">
        <v>43</v>
      </c>
      <c r="M240" s="1" t="s">
        <v>44</v>
      </c>
      <c r="N240" s="2">
        <v>1025679.87</v>
      </c>
      <c r="O240" s="2">
        <v>17963.599999999999</v>
      </c>
      <c r="P240" s="1" t="s">
        <v>45</v>
      </c>
      <c r="Q240" s="2">
        <v>1035092.05</v>
      </c>
      <c r="R240" s="3">
        <v>128.6</v>
      </c>
      <c r="S240" s="1" t="s">
        <v>569</v>
      </c>
      <c r="T240" s="1"/>
      <c r="U240" s="1"/>
      <c r="V240" s="1" t="b">
        <v>1</v>
      </c>
      <c r="W240" s="1" t="b">
        <v>0</v>
      </c>
      <c r="X240" s="1" t="b">
        <v>0</v>
      </c>
      <c r="Y240" s="1" t="b">
        <v>0</v>
      </c>
      <c r="Z240" s="1" t="b">
        <v>0</v>
      </c>
      <c r="AA240" s="1"/>
      <c r="AB240" s="2">
        <v>121170.45</v>
      </c>
      <c r="AC240" s="2">
        <v>376234.58</v>
      </c>
      <c r="AD240" s="2">
        <v>212052.17</v>
      </c>
      <c r="AE240" s="2">
        <v>316222.67</v>
      </c>
      <c r="AF240" s="1">
        <v>2</v>
      </c>
      <c r="AG240" s="1"/>
      <c r="AH240" s="1" t="s">
        <v>49</v>
      </c>
      <c r="AI240" s="1">
        <v>31</v>
      </c>
      <c r="AJ240" s="1"/>
      <c r="AK240" s="2">
        <v>5275.92</v>
      </c>
      <c r="AL240" s="2">
        <v>0</v>
      </c>
    </row>
    <row r="241" spans="1:38" x14ac:dyDescent="0.2">
      <c r="A241" t="str">
        <f>+VLOOKUP(Tabla1[[#This Row],[Código de provincia]],[1]Zona!$A:$N,14,0)</f>
        <v>Zona 9</v>
      </c>
      <c r="B241" t="str">
        <f>+VLOOKUP(Tabla1[[#This Row],[Código de provincia]],[1]Zona!$A:$N,8,0)</f>
        <v>Islas Canarias</v>
      </c>
      <c r="C241" t="str">
        <f>+VLOOKUP(TEXT(Tabla1[[#This Row],[Socio comercial]],"00000000"),[1]Clientes!$A:$E,3,0)</f>
        <v>ES/38</v>
      </c>
      <c r="D241" t="str">
        <f>+VLOOKUP(TEXT(Tabla1[[#This Row],[Socio comercial]],"00000000"),[1]Clientes!$A:$E,4,0)</f>
        <v>Islas Canarias (50)</v>
      </c>
      <c r="E241" s="1">
        <v>24500130</v>
      </c>
      <c r="F241" s="1" t="s">
        <v>104</v>
      </c>
      <c r="G241" s="1">
        <v>209708918</v>
      </c>
      <c r="H241" s="1" t="s">
        <v>570</v>
      </c>
      <c r="I241" s="2">
        <v>3092.09</v>
      </c>
      <c r="J241" s="1" t="s">
        <v>43</v>
      </c>
      <c r="K241" s="2">
        <v>805000</v>
      </c>
      <c r="L241" s="1" t="s">
        <v>43</v>
      </c>
      <c r="M241" s="1" t="s">
        <v>44</v>
      </c>
      <c r="N241" s="2">
        <v>1025679.87</v>
      </c>
      <c r="O241" s="2">
        <v>17963.599999999999</v>
      </c>
      <c r="P241" s="1" t="s">
        <v>45</v>
      </c>
      <c r="Q241" s="2">
        <v>1035092.05</v>
      </c>
      <c r="R241" s="3">
        <v>128.6</v>
      </c>
      <c r="S241" s="1" t="s">
        <v>571</v>
      </c>
      <c r="T241" s="1"/>
      <c r="U241" s="1"/>
      <c r="V241" s="1" t="b">
        <v>1</v>
      </c>
      <c r="W241" s="1" t="b">
        <v>0</v>
      </c>
      <c r="X241" s="1" t="b">
        <v>0</v>
      </c>
      <c r="Y241" s="1" t="b">
        <v>0</v>
      </c>
      <c r="Z241" s="1" t="b">
        <v>0</v>
      </c>
      <c r="AA241" s="1"/>
      <c r="AB241" s="2">
        <v>121170.45</v>
      </c>
      <c r="AC241" s="2">
        <v>376234.58</v>
      </c>
      <c r="AD241" s="2">
        <v>212052.17</v>
      </c>
      <c r="AE241" s="2">
        <v>316222.67</v>
      </c>
      <c r="AF241" s="1">
        <v>2</v>
      </c>
      <c r="AG241" s="1"/>
      <c r="AH241" s="1" t="s">
        <v>49</v>
      </c>
      <c r="AI241" s="1">
        <v>31</v>
      </c>
      <c r="AJ241" s="1"/>
      <c r="AK241" s="2">
        <v>5275.92</v>
      </c>
      <c r="AL241" s="2">
        <v>0</v>
      </c>
    </row>
    <row r="242" spans="1:38" x14ac:dyDescent="0.2">
      <c r="A242" t="str">
        <f>+VLOOKUP(Tabla1[[#This Row],[Código de provincia]],[1]Zona!$A:$N,14,0)</f>
        <v>Zona 9</v>
      </c>
      <c r="B242" t="str">
        <f>+VLOOKUP(Tabla1[[#This Row],[Código de provincia]],[1]Zona!$A:$N,8,0)</f>
        <v>Islas Canarias</v>
      </c>
      <c r="C242" t="str">
        <f>+VLOOKUP(TEXT(Tabla1[[#This Row],[Socio comercial]],"00000000"),[1]Clientes!$A:$E,3,0)</f>
        <v>ES/38</v>
      </c>
      <c r="D242" t="str">
        <f>+VLOOKUP(TEXT(Tabla1[[#This Row],[Socio comercial]],"00000000"),[1]Clientes!$A:$E,4,0)</f>
        <v>Islas Canarias (50)</v>
      </c>
      <c r="E242" s="1">
        <v>24500130</v>
      </c>
      <c r="F242" s="1" t="s">
        <v>104</v>
      </c>
      <c r="G242" s="1">
        <v>209709122</v>
      </c>
      <c r="H242" s="1" t="s">
        <v>572</v>
      </c>
      <c r="I242" s="2">
        <v>2775.84</v>
      </c>
      <c r="J242" s="1" t="s">
        <v>43</v>
      </c>
      <c r="K242" s="2">
        <v>805000</v>
      </c>
      <c r="L242" s="1" t="s">
        <v>43</v>
      </c>
      <c r="M242" s="1" t="s">
        <v>44</v>
      </c>
      <c r="N242" s="2">
        <v>1025679.87</v>
      </c>
      <c r="O242" s="2">
        <v>17963.599999999999</v>
      </c>
      <c r="P242" s="1" t="s">
        <v>45</v>
      </c>
      <c r="Q242" s="2">
        <v>1035092.05</v>
      </c>
      <c r="R242" s="3">
        <v>128.6</v>
      </c>
      <c r="S242" s="1" t="s">
        <v>573</v>
      </c>
      <c r="T242" s="1"/>
      <c r="U242" s="1"/>
      <c r="V242" s="1" t="b">
        <v>1</v>
      </c>
      <c r="W242" s="1" t="b">
        <v>0</v>
      </c>
      <c r="X242" s="1" t="b">
        <v>0</v>
      </c>
      <c r="Y242" s="1" t="b">
        <v>0</v>
      </c>
      <c r="Z242" s="1" t="b">
        <v>0</v>
      </c>
      <c r="AA242" s="1"/>
      <c r="AB242" s="2">
        <v>121170.45</v>
      </c>
      <c r="AC242" s="2">
        <v>376234.58</v>
      </c>
      <c r="AD242" s="2">
        <v>212052.17</v>
      </c>
      <c r="AE242" s="2">
        <v>316222.67</v>
      </c>
      <c r="AF242" s="1">
        <v>2</v>
      </c>
      <c r="AG242" s="1"/>
      <c r="AH242" s="1" t="s">
        <v>49</v>
      </c>
      <c r="AI242" s="1">
        <v>31</v>
      </c>
      <c r="AJ242" s="1"/>
      <c r="AK242" s="2">
        <v>5275.92</v>
      </c>
      <c r="AL242" s="2">
        <v>0</v>
      </c>
    </row>
    <row r="243" spans="1:38" x14ac:dyDescent="0.2">
      <c r="A243" t="str">
        <f>+VLOOKUP(Tabla1[[#This Row],[Código de provincia]],[1]Zona!$A:$N,14,0)</f>
        <v>Zona 9</v>
      </c>
      <c r="B243" t="str">
        <f>+VLOOKUP(Tabla1[[#This Row],[Código de provincia]],[1]Zona!$A:$N,8,0)</f>
        <v>Islas Canarias</v>
      </c>
      <c r="C243" t="str">
        <f>+VLOOKUP(TEXT(Tabla1[[#This Row],[Socio comercial]],"00000000"),[1]Clientes!$A:$E,3,0)</f>
        <v>ES/38</v>
      </c>
      <c r="D243" t="str">
        <f>+VLOOKUP(TEXT(Tabla1[[#This Row],[Socio comercial]],"00000000"),[1]Clientes!$A:$E,4,0)</f>
        <v>Islas Canarias (50)</v>
      </c>
      <c r="E243" s="1">
        <v>24500130</v>
      </c>
      <c r="F243" s="1" t="s">
        <v>104</v>
      </c>
      <c r="G243" s="1">
        <v>209709184</v>
      </c>
      <c r="H243" s="1" t="s">
        <v>574</v>
      </c>
      <c r="I243" s="2">
        <v>398.26</v>
      </c>
      <c r="J243" s="1" t="s">
        <v>43</v>
      </c>
      <c r="K243" s="2">
        <v>805000</v>
      </c>
      <c r="L243" s="1" t="s">
        <v>43</v>
      </c>
      <c r="M243" s="1" t="s">
        <v>44</v>
      </c>
      <c r="N243" s="2">
        <v>1025679.87</v>
      </c>
      <c r="O243" s="2">
        <v>17963.599999999999</v>
      </c>
      <c r="P243" s="1" t="s">
        <v>45</v>
      </c>
      <c r="Q243" s="2">
        <v>1035092.05</v>
      </c>
      <c r="R243" s="3">
        <v>128.6</v>
      </c>
      <c r="S243" s="1" t="s">
        <v>575</v>
      </c>
      <c r="T243" s="1"/>
      <c r="U243" s="1"/>
      <c r="V243" s="1" t="b">
        <v>1</v>
      </c>
      <c r="W243" s="1" t="b">
        <v>0</v>
      </c>
      <c r="X243" s="1" t="b">
        <v>0</v>
      </c>
      <c r="Y243" s="1" t="b">
        <v>0</v>
      </c>
      <c r="Z243" s="1" t="b">
        <v>0</v>
      </c>
      <c r="AA243" s="1"/>
      <c r="AB243" s="2">
        <v>121170.45</v>
      </c>
      <c r="AC243" s="2">
        <v>376234.58</v>
      </c>
      <c r="AD243" s="2">
        <v>212052.17</v>
      </c>
      <c r="AE243" s="2">
        <v>316222.67</v>
      </c>
      <c r="AF243" s="1">
        <v>2</v>
      </c>
      <c r="AG243" s="1"/>
      <c r="AH243" s="1" t="s">
        <v>218</v>
      </c>
      <c r="AI243" s="1">
        <v>31</v>
      </c>
      <c r="AJ243" s="1"/>
      <c r="AK243" s="2">
        <v>5275.92</v>
      </c>
      <c r="AL243" s="2">
        <v>0</v>
      </c>
    </row>
    <row r="244" spans="1:38" x14ac:dyDescent="0.2">
      <c r="A244" t="str">
        <f>+VLOOKUP(Tabla1[[#This Row],[Código de provincia]],[1]Zona!$A:$N,14,0)</f>
        <v>Zona 9</v>
      </c>
      <c r="B244" t="str">
        <f>+VLOOKUP(Tabla1[[#This Row],[Código de provincia]],[1]Zona!$A:$N,8,0)</f>
        <v>Islas Canarias</v>
      </c>
      <c r="C244" t="str">
        <f>+VLOOKUP(TEXT(Tabla1[[#This Row],[Socio comercial]],"00000000"),[1]Clientes!$A:$E,3,0)</f>
        <v>ES/38</v>
      </c>
      <c r="D244" t="str">
        <f>+VLOOKUP(TEXT(Tabla1[[#This Row],[Socio comercial]],"00000000"),[1]Clientes!$A:$E,4,0)</f>
        <v>Islas Canarias (50)</v>
      </c>
      <c r="E244" s="1">
        <v>24500130</v>
      </c>
      <c r="F244" s="1" t="s">
        <v>104</v>
      </c>
      <c r="G244" s="1">
        <v>209709397</v>
      </c>
      <c r="H244" s="1" t="s">
        <v>576</v>
      </c>
      <c r="I244" s="2">
        <v>323.07</v>
      </c>
      <c r="J244" s="1" t="s">
        <v>43</v>
      </c>
      <c r="K244" s="2">
        <v>805000</v>
      </c>
      <c r="L244" s="1" t="s">
        <v>43</v>
      </c>
      <c r="M244" s="1" t="s">
        <v>44</v>
      </c>
      <c r="N244" s="2">
        <v>1025679.87</v>
      </c>
      <c r="O244" s="2">
        <v>17963.599999999999</v>
      </c>
      <c r="P244" s="1" t="s">
        <v>45</v>
      </c>
      <c r="Q244" s="2">
        <v>1035092.05</v>
      </c>
      <c r="R244" s="3">
        <v>128.6</v>
      </c>
      <c r="S244" s="1" t="s">
        <v>577</v>
      </c>
      <c r="T244" s="1"/>
      <c r="U244" s="1"/>
      <c r="V244" s="1" t="b">
        <v>1</v>
      </c>
      <c r="W244" s="1" t="b">
        <v>0</v>
      </c>
      <c r="X244" s="1" t="b">
        <v>0</v>
      </c>
      <c r="Y244" s="1" t="b">
        <v>0</v>
      </c>
      <c r="Z244" s="1" t="b">
        <v>0</v>
      </c>
      <c r="AA244" s="1"/>
      <c r="AB244" s="2">
        <v>121170.45</v>
      </c>
      <c r="AC244" s="2">
        <v>376234.58</v>
      </c>
      <c r="AD244" s="2">
        <v>212052.17</v>
      </c>
      <c r="AE244" s="2">
        <v>316222.67</v>
      </c>
      <c r="AF244" s="1">
        <v>2</v>
      </c>
      <c r="AG244" s="1"/>
      <c r="AH244" s="1" t="s">
        <v>49</v>
      </c>
      <c r="AI244" s="1">
        <v>31</v>
      </c>
      <c r="AJ244" s="1"/>
      <c r="AK244" s="2">
        <v>5275.92</v>
      </c>
      <c r="AL244" s="2">
        <v>0</v>
      </c>
    </row>
    <row r="245" spans="1:38" x14ac:dyDescent="0.2">
      <c r="A245" t="str">
        <f>+VLOOKUP(Tabla1[[#This Row],[Código de provincia]],[1]Zona!$A:$N,14,0)</f>
        <v>Zona 9</v>
      </c>
      <c r="B245" t="str">
        <f>+VLOOKUP(Tabla1[[#This Row],[Código de provincia]],[1]Zona!$A:$N,8,0)</f>
        <v>Islas Canarias</v>
      </c>
      <c r="C245" t="str">
        <f>+VLOOKUP(TEXT(Tabla1[[#This Row],[Socio comercial]],"00000000"),[1]Clientes!$A:$E,3,0)</f>
        <v>ES/38</v>
      </c>
      <c r="D245" t="str">
        <f>+VLOOKUP(TEXT(Tabla1[[#This Row],[Socio comercial]],"00000000"),[1]Clientes!$A:$E,4,0)</f>
        <v>Islas Canarias (50)</v>
      </c>
      <c r="E245" s="1">
        <v>24500130</v>
      </c>
      <c r="F245" s="1" t="s">
        <v>104</v>
      </c>
      <c r="G245" s="1">
        <v>209123165</v>
      </c>
      <c r="H245" s="1" t="s">
        <v>578</v>
      </c>
      <c r="I245" s="2">
        <v>5886.56</v>
      </c>
      <c r="J245" s="1" t="s">
        <v>43</v>
      </c>
      <c r="K245" s="2">
        <v>805000</v>
      </c>
      <c r="L245" s="1" t="s">
        <v>43</v>
      </c>
      <c r="M245" s="1" t="s">
        <v>44</v>
      </c>
      <c r="N245" s="2">
        <v>1025679.87</v>
      </c>
      <c r="O245" s="2">
        <v>17963.599999999999</v>
      </c>
      <c r="P245" s="1" t="s">
        <v>45</v>
      </c>
      <c r="Q245" s="2">
        <v>1035092.05</v>
      </c>
      <c r="R245" s="3">
        <v>128.6</v>
      </c>
      <c r="S245" s="1" t="s">
        <v>579</v>
      </c>
      <c r="T245" s="1"/>
      <c r="U245" s="1"/>
      <c r="V245" s="1" t="b">
        <v>0</v>
      </c>
      <c r="W245" s="1" t="b">
        <v>0</v>
      </c>
      <c r="X245" s="1" t="b">
        <v>0</v>
      </c>
      <c r="Y245" s="1" t="b">
        <v>1</v>
      </c>
      <c r="Z245" s="1" t="b">
        <v>0</v>
      </c>
      <c r="AA245" s="1"/>
      <c r="AB245" s="2">
        <v>121170.45</v>
      </c>
      <c r="AC245" s="2">
        <v>376234.58</v>
      </c>
      <c r="AD245" s="2">
        <v>212052.17</v>
      </c>
      <c r="AE245" s="2">
        <v>316222.67</v>
      </c>
      <c r="AF245" s="1">
        <v>2</v>
      </c>
      <c r="AG245" s="1"/>
      <c r="AH245" s="1" t="s">
        <v>49</v>
      </c>
      <c r="AI245" s="1">
        <v>31</v>
      </c>
      <c r="AJ245" s="1"/>
      <c r="AK245" s="2">
        <v>5275.92</v>
      </c>
      <c r="AL245" s="2">
        <v>0</v>
      </c>
    </row>
    <row r="246" spans="1:38" x14ac:dyDescent="0.2">
      <c r="A246" t="str">
        <f>+VLOOKUP(Tabla1[[#This Row],[Código de provincia]],[1]Zona!$A:$N,14,0)</f>
        <v>Zona 9</v>
      </c>
      <c r="B246" t="str">
        <f>+VLOOKUP(Tabla1[[#This Row],[Código de provincia]],[1]Zona!$A:$N,8,0)</f>
        <v>Islas Canarias</v>
      </c>
      <c r="C246" t="str">
        <f>+VLOOKUP(TEXT(Tabla1[[#This Row],[Socio comercial]],"00000000"),[1]Clientes!$A:$E,3,0)</f>
        <v>ES/38</v>
      </c>
      <c r="D246" t="str">
        <f>+VLOOKUP(TEXT(Tabla1[[#This Row],[Socio comercial]],"00000000"),[1]Clientes!$A:$E,4,0)</f>
        <v>Islas Canarias (50)</v>
      </c>
      <c r="E246" s="1">
        <v>24500130</v>
      </c>
      <c r="F246" s="1" t="s">
        <v>104</v>
      </c>
      <c r="G246" s="1">
        <v>209215321</v>
      </c>
      <c r="H246" s="1" t="s">
        <v>580</v>
      </c>
      <c r="I246" s="2">
        <v>4719.1400000000003</v>
      </c>
      <c r="J246" s="1" t="s">
        <v>43</v>
      </c>
      <c r="K246" s="2">
        <v>805000</v>
      </c>
      <c r="L246" s="1" t="s">
        <v>43</v>
      </c>
      <c r="M246" s="1" t="s">
        <v>44</v>
      </c>
      <c r="N246" s="2">
        <v>1025679.87</v>
      </c>
      <c r="O246" s="2">
        <v>17963.599999999999</v>
      </c>
      <c r="P246" s="1" t="s">
        <v>45</v>
      </c>
      <c r="Q246" s="2">
        <v>1035092.05</v>
      </c>
      <c r="R246" s="3">
        <v>128.6</v>
      </c>
      <c r="S246" s="1" t="s">
        <v>581</v>
      </c>
      <c r="T246" s="1"/>
      <c r="U246" s="1" t="s">
        <v>216</v>
      </c>
      <c r="V246" s="1" t="b">
        <v>0</v>
      </c>
      <c r="W246" s="1" t="b">
        <v>0</v>
      </c>
      <c r="X246" s="1" t="b">
        <v>0</v>
      </c>
      <c r="Y246" s="1" t="b">
        <v>1</v>
      </c>
      <c r="Z246" s="1" t="b">
        <v>0</v>
      </c>
      <c r="AA246" s="1" t="s">
        <v>217</v>
      </c>
      <c r="AB246" s="2">
        <v>121170.45</v>
      </c>
      <c r="AC246" s="2">
        <v>376234.58</v>
      </c>
      <c r="AD246" s="2">
        <v>212052.17</v>
      </c>
      <c r="AE246" s="2">
        <v>316222.67</v>
      </c>
      <c r="AF246" s="1">
        <v>2</v>
      </c>
      <c r="AG246" s="1"/>
      <c r="AH246" s="1" t="s">
        <v>49</v>
      </c>
      <c r="AI246" s="1">
        <v>31</v>
      </c>
      <c r="AJ246" s="1"/>
      <c r="AK246" s="2">
        <v>5275.92</v>
      </c>
      <c r="AL246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