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72F9CA4B-C8A3-4C77-B8DB-80D3B4225111}" xr6:coauthVersionLast="47" xr6:coauthVersionMax="47" xr10:uidLastSave="{00000000-0000-0000-0000-000000000000}"/>
  <bookViews>
    <workbookView xWindow="-120" yWindow="-120" windowWidth="20700" windowHeight="9705" activeTab="2" xr2:uid="{2E662782-6000-4BFB-AE79-A74DC78A9404}"/>
  </bookViews>
  <sheets>
    <sheet name="Datos Procesados" sheetId="2" r:id="rId1"/>
    <sheet name="SVALCARCEL" sheetId="3" r:id="rId2"/>
    <sheet name="MPGOMEZ" sheetId="4" r:id="rId3"/>
  </sheets>
  <definedNames>
    <definedName name="ExternalData_4" localSheetId="0" hidden="1">'Datos Procesados'!$C$5:$W$61</definedName>
    <definedName name="ExternalData_4" localSheetId="2" hidden="1">MPGOMEZ!$C$5:$W$24</definedName>
    <definedName name="ExternalData_4" localSheetId="1" hidden="1">SVALCARCEL!$C$5:$W$42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4" l="1"/>
  <c r="S3" i="4"/>
  <c r="J3" i="4"/>
  <c r="T3" i="3"/>
  <c r="S3" i="3"/>
  <c r="J3" i="3"/>
  <c r="T3" i="2"/>
  <c r="S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A9DA9A-F924-4D43-B9B1-A4DC2ADBBC0F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2" xr16:uid="{69966625-0C06-4777-A2F7-B69D03C8F4DA}" keepAlive="1" name="Query - AP_To Analyze (2)" description="Connection to the 'AP_To Analyze (2)' query in the workbook." type="5" refreshedVersion="8" background="1" saveData="1">
    <dbPr connection="Provider=Microsoft.Mashup.OleDb.1;Data Source=$Workbook$;Location=&quot;AP_To Analyze (2)&quot;;Extended Properties=&quot;&quot;" command="SELECT * FROM [AP_To Analyze (2)]"/>
  </connection>
  <connection id="3" xr16:uid="{D8DE9E19-FDDD-452A-8D97-584236703B15}" keepAlive="1" name="Query - AP_To Analyze (3)" description="Connection to the 'AP_To Analyze (3)' query in the workbook." type="5" refreshedVersion="8" background="1" saveData="1">
    <dbPr connection="Provider=Microsoft.Mashup.OleDb.1;Data Source=$Workbook$;Location=&quot;AP_To Analyze (3)&quot;;Extended Properties=&quot;&quot;" command="SELECT * FROM [AP_To Analyze (3)]"/>
  </connection>
  <connection id="4" xr16:uid="{E55F59CE-F0CC-4715-94C9-69DD4AB0748A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5" xr16:uid="{267B19C1-6F10-48A1-B51D-1C99697B40FA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6" xr16:uid="{D465A121-FDCA-4C55-89B5-77919A43C0FC}" keepAlive="1" name="Query - Clearings (3)" description="Connection to the 'Clearings (3)' query in the workbook." type="5" refreshedVersion="0" background="1">
    <dbPr connection="Provider=Microsoft.Mashup.OleDb.1;Data Source=$Workbook$;Location=&quot;Clearings (3)&quot;;Extended Properties=&quot;&quot;" command="SELECT * FROM [Clearings (3)]"/>
  </connection>
  <connection id="7" xr16:uid="{53CC6140-F617-4994-B2B5-FE224AC5E59D}" keepAlive="1" name="Query - Sample_AP" description="Connection to the 'Sample_AP' query in the workbook." type="5" refreshedVersion="0" background="1">
    <dbPr connection="Provider=Microsoft.Mashup.OleDb.1;Data Source=$Workbook$;Location=Sample_AP;Extended Properties=&quot;&quot;" command="SELECT * FROM [Sample_AP]"/>
  </connection>
  <connection id="8" xr16:uid="{5C505D5A-6D48-4AAA-8907-233CB87E5321}" keepAlive="1" name="Query - Sample_AP (2)" description="Connection to the 'Sample_AP (2)' query in the workbook." type="5" refreshedVersion="0" background="1">
    <dbPr connection="Provider=Microsoft.Mashup.OleDb.1;Data Source=$Workbook$;Location=&quot;Sample_AP (2)&quot;;Extended Properties=&quot;&quot;" command="SELECT * FROM [Sample_AP (2)]"/>
  </connection>
  <connection id="9" xr16:uid="{9762C59E-5AC3-43E8-945A-0EBAEE14B6CD}" keepAlive="1" name="Query - Sample_AP (3)" description="Connection to the 'Sample_AP (3)' query in the workbook." type="5" refreshedVersion="0" background="1">
    <dbPr connection="Provider=Microsoft.Mashup.OleDb.1;Data Source=$Workbook$;Location=&quot;Sample_AP (3)&quot;;Extended Properties=&quot;&quot;" command="SELECT * FROM [Sample_AP (3)]"/>
  </connection>
</connections>
</file>

<file path=xl/sharedStrings.xml><?xml version="1.0" encoding="utf-8"?>
<sst xmlns="http://schemas.openxmlformats.org/spreadsheetml/2006/main" count="789" uniqueCount="55">
  <si>
    <t>Clearings To be Analyzed (Lines) for SOX Control 02.74.1 - Supplier and other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</si>
  <si>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</si>
  <si>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</si>
  <si>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</si>
  <si>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</si>
  <si>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</si>
  <si>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</si>
  <si>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</si>
  <si>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</si>
  <si>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</si>
  <si>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</si>
  <si>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</si>
  <si>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</si>
  <si>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</si>
  <si>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</si>
  <si>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</si>
  <si>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</si>
  <si>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</si>
  <si>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</si>
  <si>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</si>
  <si>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</si>
  <si>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</si>
  <si>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</si>
  <si>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</si>
  <si>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</si>
  <si>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</si>
  <si>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</si>
  <si>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E002</t>
  </si>
  <si>
    <t>SVALCARCEL</t>
  </si>
  <si>
    <t>JMIGLESIAS</t>
  </si>
  <si>
    <t>FB1S</t>
  </si>
  <si>
    <t>AB</t>
  </si>
  <si>
    <t>Descuento nomina HR</t>
  </si>
  <si>
    <t>Otros ing. Ges.corr.</t>
  </si>
  <si>
    <t>1103SE4791</t>
  </si>
  <si>
    <t>GASTOS GENERALES</t>
  </si>
  <si>
    <t>COMP. PTDAS. NÓMINA 03/24</t>
  </si>
  <si>
    <t>P. difer. comidas</t>
  </si>
  <si>
    <t>E009</t>
  </si>
  <si>
    <t>MPGOMEZ</t>
  </si>
  <si>
    <t>ASOTO</t>
  </si>
  <si>
    <t>FB1K</t>
  </si>
  <si>
    <t>Proveedores</t>
  </si>
  <si>
    <t>REPRESENTACIONES Y DIST.AROBA,S.L.</t>
  </si>
  <si>
    <t>C/C Otras Personas</t>
  </si>
  <si>
    <t>REPRESENT. Y DIST. AROBA, S.L.</t>
  </si>
  <si>
    <t>Ret. IRPF personal</t>
  </si>
  <si>
    <t>Ret. IRPF profes.</t>
  </si>
  <si>
    <t>Otras Pdas Gestion</t>
  </si>
  <si>
    <t>EXTRAORDINARIOS NORT</t>
  </si>
  <si>
    <t>EXTRAORD. NORTE</t>
  </si>
  <si>
    <t>E026</t>
  </si>
  <si>
    <t>ATABOADA</t>
  </si>
  <si>
    <t>E061</t>
  </si>
  <si>
    <t>ECAJIDE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</si>
</sst>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 wrapText="1"/>
    </xf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3" xfId="0" applyFont="1" applyBorder="1"/>
    <xf numFmtId="43" fontId="3" fillId="0" borderId="13" xfId="0" applyNumberFormat="1" applyFont="1" applyBorder="1"/>
    <xf numFmtId="0" fontId="0" fillId="0" borderId="13" xfId="0" applyBorder="1"/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/>
    <xf numFmtId="43" fontId="3" fillId="0" borderId="16" xfId="0" applyNumberFormat="1" applyFont="1" applyBorder="1"/>
    <xf numFmtId="0" fontId="0" fillId="0" borderId="16" xfId="0" applyBorder="1"/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/>
    </xf>
  </cellXfs>
  <cellStyles count="1">
    <cellStyle name="Normal" xfId="0" builtinId="0"/>
  </cellStyles>
  <dxfs count="75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E1DB1AC5-E471-4A10-A9AE-586E2BCC7B6A}" autoFormatId="16" applyNumberFormats="0" applyBorderFormats="0" applyFontFormats="0" applyPatternFormats="0" applyAlignmentFormats="0" applyWidthHeightFormats="0">
  <queryTableRefresh nextId="38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DF00B990-7097-4854-818D-9B4F5BE1342A}" autoFormatId="16" applyNumberFormats="0" applyBorderFormats="0" applyFontFormats="0" applyPatternFormats="0" applyAlignmentFormats="0" applyWidthHeightFormats="0">
  <queryTableRefresh nextId="38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9E32E70-8AC2-4938-9BE3-53A60275F2FA}" autoFormatId="16" applyNumberFormats="0" applyBorderFormats="0" applyFontFormats="0" applyPatternFormats="0" applyAlignmentFormats="0" applyWidthHeightFormats="0">
  <queryTableRefresh nextId="38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1DD401-8637-4C4A-9476-A00C0DE0047F}" name="AP_To_Analyze" displayName="AP_To_Analyze" ref="C5:W61" tableType="queryTable" totalsRowShown="0" headerRowDxfId="74" dataDxfId="73" headerRowBorderDxfId="71" tableBorderDxfId="72">
  <tableColumns count="21">
    <tableColumn id="1" xr3:uid="{E957542C-5F02-412E-AE3D-CF7D4B0422E5}" uniqueName="1" name="CoCd" queryTableFieldId="1" dataDxfId="70"/>
    <tableColumn id="2" xr3:uid="{7FB0AD96-61DF-4568-9DAA-712B2FE08067}" uniqueName="2" name="Manager" queryTableFieldId="2" dataDxfId="69"/>
    <tableColumn id="3" xr3:uid="{938AC645-7149-4E58-9157-A9EC8491A064}" uniqueName="3" name="User" queryTableFieldId="3" dataDxfId="68"/>
    <tableColumn id="4" xr3:uid="{4450DF35-6DCE-4F65-8994-DD2F2CA9EAED}" uniqueName="4" name="TCode" queryTableFieldId="4" dataDxfId="67"/>
    <tableColumn id="5" xr3:uid="{49D1AFBC-47B8-48D0-9BCC-432021A8CFA0}" uniqueName="5" name="Type" queryTableFieldId="5" dataDxfId="66"/>
    <tableColumn id="6" xr3:uid="{7DB531A4-8AFA-4BF6-90EE-B6D4CCF91BA1}" uniqueName="6" name="DocumentNo" queryTableFieldId="6" dataDxfId="65"/>
    <tableColumn id="7" xr3:uid="{16EBF0AD-0AAD-45CC-8885-7A96B5F5A729}" uniqueName="7" name="Effect date" queryTableFieldId="7" dataDxfId="64"/>
    <tableColumn id="8" xr3:uid="{A07ED50B-54BD-4DE2-9568-96133CC54C94}" uniqueName="8" name="Doc.Header Text" queryTableFieldId="8" dataDxfId="63"/>
    <tableColumn id="9" xr3:uid="{4150F62B-DEE9-4849-BA26-02E7D53694F4}" uniqueName="9" name="Total Deb./Cred." queryTableFieldId="9" dataDxfId="62"/>
    <tableColumn id="10" xr3:uid="{C42D1EE5-4F6B-4FFB-ADCC-E2B980F755AB}" uniqueName="10" name="G/L Account" queryTableFieldId="10" dataDxfId="61"/>
    <tableColumn id="11" xr3:uid="{E34C1E45-BCFD-4701-BB69-E557103F9E71}" uniqueName="11" name="G/L Account Descr." queryTableFieldId="11" dataDxfId="60"/>
    <tableColumn id="20" xr3:uid="{E84321FD-9932-4392-AC25-1D9F7C17E302}" uniqueName="20" name="Supp/Cust" queryTableFieldId="28"/>
    <tableColumn id="21" xr3:uid="{8B6CFE6D-E833-4A50-A329-7527F8030A59}" uniqueName="21" name="Desc.S/C" queryTableFieldId="29"/>
    <tableColumn id="14" xr3:uid="{FCB7E350-49AF-468F-A6F0-8C4523B4D8E0}" uniqueName="14" name="Cost Ctr" queryTableFieldId="14" dataDxfId="59"/>
    <tableColumn id="17" xr3:uid="{1E5B12BD-1DDF-4C0C-82DF-41E86251EC08}" uniqueName="17" name="Cost Ctr Desc." queryTableFieldId="17" dataDxfId="58"/>
    <tableColumn id="15" xr3:uid="{542CAB5F-662E-4424-A594-3045323DACCA}" uniqueName="15" name="Profit Ctr" queryTableFieldId="15" dataDxfId="57"/>
    <tableColumn id="18" xr3:uid="{C3CF1C3F-DEAC-49F9-A421-F3A44B133C95}" uniqueName="18" name="Profit Ctr Desc" queryTableFieldId="18" dataDxfId="56"/>
    <tableColumn id="16" xr3:uid="{D10EE791-F5ED-4AAE-91FC-EA3C136B66FF}" uniqueName="16" name="Order" queryTableFieldId="16" dataDxfId="55"/>
    <tableColumn id="19" xr3:uid="{95208899-016B-4A7D-BB8D-58A10A3309CB}" uniqueName="19" name="Order Desc." queryTableFieldId="19" dataDxfId="54"/>
    <tableColumn id="12" xr3:uid="{CB6E4E9E-BA6E-4D86-9D1B-FDF6A18CCB34}" uniqueName="12" name="   Debit amount" queryTableFieldId="12" dataDxfId="53"/>
    <tableColumn id="13" xr3:uid="{1F0D37CC-CCE4-4227-ABB4-066E4AEE1656}" uniqueName="13" name="  Credit amount" queryTableFieldId="13" dataDxfId="5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3737A6-F998-4DEE-BAB1-7E2B375A1C87}" name="AP_To_Analyze3" displayName="AP_To_Analyze3" ref="C5:W42" tableType="queryTable" totalsRowShown="0" headerRowDxfId="51" dataDxfId="50" headerRowBorderDxfId="48" tableBorderDxfId="49">
  <tableColumns count="21">
    <tableColumn id="1" xr3:uid="{D75362BE-7683-4626-9D16-7B013CC18326}" uniqueName="1" name="CoCd" queryTableFieldId="1" dataDxfId="47"/>
    <tableColumn id="2" xr3:uid="{E69F2FB1-E1A8-4047-BB17-B400A3110EE1}" uniqueName="2" name="Manager" queryTableFieldId="2" dataDxfId="46"/>
    <tableColumn id="3" xr3:uid="{2217AAD7-7D72-4F76-9D59-2064FAA42AFA}" uniqueName="3" name="User" queryTableFieldId="3" dataDxfId="45"/>
    <tableColumn id="4" xr3:uid="{D1271B22-7D03-42C0-A482-8CB85460B0FB}" uniqueName="4" name="TCode" queryTableFieldId="4" dataDxfId="44"/>
    <tableColumn id="5" xr3:uid="{3DD29E00-B98E-42A1-B984-196A3A072907}" uniqueName="5" name="Type" queryTableFieldId="5" dataDxfId="43"/>
    <tableColumn id="6" xr3:uid="{150B82A5-3A96-451F-A463-2B493A8CF50E}" uniqueName="6" name="DocumentNo" queryTableFieldId="6" dataDxfId="42"/>
    <tableColumn id="7" xr3:uid="{7E5F7E68-BB66-4861-BE01-06340E289625}" uniqueName="7" name="Effect date" queryTableFieldId="7" dataDxfId="41"/>
    <tableColumn id="8" xr3:uid="{ADBDBD13-5310-45D1-8647-B6E0E36154CF}" uniqueName="8" name="Doc.Header Text" queryTableFieldId="8" dataDxfId="40"/>
    <tableColumn id="9" xr3:uid="{066D0D35-A0EF-410B-9554-2E9B7271ECCF}" uniqueName="9" name="Total Deb./Cred." queryTableFieldId="9" dataDxfId="39"/>
    <tableColumn id="10" xr3:uid="{B545F556-DD8E-4965-BD91-01854B5CF4C0}" uniqueName="10" name="G/L Account" queryTableFieldId="10" dataDxfId="38"/>
    <tableColumn id="11" xr3:uid="{D683269D-5E41-45CE-B935-5CBF57758BC8}" uniqueName="11" name="G/L Account Descr." queryTableFieldId="11" dataDxfId="37"/>
    <tableColumn id="20" xr3:uid="{AFABD113-9731-4AB6-905D-F87432972B5E}" uniqueName="20" name="Supp/Cust" queryTableFieldId="28"/>
    <tableColumn id="21" xr3:uid="{E84FD427-17CD-44E0-83E0-1191AEBDA946}" uniqueName="21" name="Desc.S/C" queryTableFieldId="29"/>
    <tableColumn id="14" xr3:uid="{A9BB6897-F955-48A2-945F-50403889F1F4}" uniqueName="14" name="Cost Ctr" queryTableFieldId="14" dataDxfId="36"/>
    <tableColumn id="17" xr3:uid="{14B88A9C-897B-4D84-AD64-BFC09EE4C88F}" uniqueName="17" name="Cost Ctr Desc." queryTableFieldId="17" dataDxfId="35"/>
    <tableColumn id="15" xr3:uid="{EE2324FA-74DA-436F-A36C-1F2C3A3019E3}" uniqueName="15" name="Profit Ctr" queryTableFieldId="15" dataDxfId="34"/>
    <tableColumn id="18" xr3:uid="{A719C88C-7873-4724-B741-6E13E140BC90}" uniqueName="18" name="Profit Ctr Desc" queryTableFieldId="18" dataDxfId="33"/>
    <tableColumn id="16" xr3:uid="{2905AF24-0B6D-4907-99E4-F33293AA040B}" uniqueName="16" name="Order" queryTableFieldId="16" dataDxfId="32"/>
    <tableColumn id="19" xr3:uid="{7B07C028-16C8-409A-B939-65BB43A74283}" uniqueName="19" name="Order Desc." queryTableFieldId="19" dataDxfId="31"/>
    <tableColumn id="12" xr3:uid="{D4959346-1AF5-48F1-BC1A-02622EE1594F}" uniqueName="12" name="   Debit amount" queryTableFieldId="12" dataDxfId="30"/>
    <tableColumn id="13" xr3:uid="{16861A37-5C74-4F3C-BBC0-79F65ADB3080}" uniqueName="13" name="  Credit amount" queryTableFieldId="13" dataDxfId="29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3609E9-99E2-4050-8F7B-08E69413B3DE}" name="AP_To_Analyze4" displayName="AP_To_Analyze4" ref="C5:W24" tableType="queryTable" totalsRowShown="0" headerRowDxfId="28" dataDxfId="27" headerRowBorderDxfId="25" tableBorderDxfId="26">
  <tableColumns count="21">
    <tableColumn id="1" xr3:uid="{F4E4E046-E689-4671-ADED-61C311AEF5EC}" uniqueName="1" name="CoCd" queryTableFieldId="1" dataDxfId="24"/>
    <tableColumn id="2" xr3:uid="{9C7B8191-C26C-4A42-88F6-878516C2EC5F}" uniqueName="2" name="Manager" queryTableFieldId="2" dataDxfId="23"/>
    <tableColumn id="3" xr3:uid="{8C7765CD-A5BB-42E0-AF8B-A3DE8CCCB384}" uniqueName="3" name="User" queryTableFieldId="3" dataDxfId="22"/>
    <tableColumn id="4" xr3:uid="{A881980A-BF45-4EF0-805F-8CC86E705944}" uniqueName="4" name="TCode" queryTableFieldId="4" dataDxfId="21"/>
    <tableColumn id="5" xr3:uid="{1E71B3AD-84E4-48EC-A0FF-C2394DE83824}" uniqueName="5" name="Type" queryTableFieldId="5" dataDxfId="20"/>
    <tableColumn id="6" xr3:uid="{BD0C2E7A-E48C-41B6-A311-EE37B2D36FF6}" uniqueName="6" name="DocumentNo" queryTableFieldId="6" dataDxfId="19"/>
    <tableColumn id="7" xr3:uid="{145697F1-8C22-4419-940D-4C3C5C66C880}" uniqueName="7" name="Effect date" queryTableFieldId="7" dataDxfId="18"/>
    <tableColumn id="8" xr3:uid="{4F7BA96E-4BF2-411F-9656-B8FD1E710981}" uniqueName="8" name="Doc.Header Text" queryTableFieldId="8" dataDxfId="17"/>
    <tableColumn id="9" xr3:uid="{71D60C64-EB6C-47E5-8778-E172E06D68B8}" uniqueName="9" name="Total Deb./Cred." queryTableFieldId="9" dataDxfId="16"/>
    <tableColumn id="10" xr3:uid="{040F8DAD-F95D-4A79-AAB8-1240263224E2}" uniqueName="10" name="G/L Account" queryTableFieldId="10" dataDxfId="15"/>
    <tableColumn id="11" xr3:uid="{F1F69E7E-EE7B-4A7E-91A2-8232D62B951B}" uniqueName="11" name="G/L Account Descr." queryTableFieldId="11" dataDxfId="14"/>
    <tableColumn id="20" xr3:uid="{2D4B2767-9BF2-4CA3-9CE0-283D57502BD6}" uniqueName="20" name="Supp/Cust" queryTableFieldId="28"/>
    <tableColumn id="21" xr3:uid="{ABABB521-9DE4-4A52-B5E1-C28AA36A774A}" uniqueName="21" name="Desc.S/C" queryTableFieldId="29"/>
    <tableColumn id="14" xr3:uid="{422FE88A-ECBA-4FCC-B7E8-DCC65A6CCC6E}" uniqueName="14" name="Cost Ctr" queryTableFieldId="14" dataDxfId="13"/>
    <tableColumn id="17" xr3:uid="{0A834B61-EC64-47A3-B0AF-DEEDC6994B79}" uniqueName="17" name="Cost Ctr Desc." queryTableFieldId="17" dataDxfId="12"/>
    <tableColumn id="15" xr3:uid="{508CFD86-6C46-45ED-A802-12D4B343F4FC}" uniqueName="15" name="Profit Ctr" queryTableFieldId="15" dataDxfId="11"/>
    <tableColumn id="18" xr3:uid="{E5CBEF0C-7EF1-4DFA-994F-17811F8054A6}" uniqueName="18" name="Profit Ctr Desc" queryTableFieldId="18" dataDxfId="10"/>
    <tableColumn id="16" xr3:uid="{9DBB934A-475C-447B-9E26-902C7F5E69BB}" uniqueName="16" name="Order" queryTableFieldId="16" dataDxfId="9"/>
    <tableColumn id="19" xr3:uid="{7943A393-CC26-48D9-BC3C-071F7EBE4FE8}" uniqueName="19" name="Order Desc." queryTableFieldId="19" dataDxfId="8"/>
    <tableColumn id="12" xr3:uid="{F3CF3974-5210-4A60-89D1-53A007BFF924}" uniqueName="12" name="   Debit amount" queryTableFieldId="12" dataDxfId="7"/>
    <tableColumn id="13" xr3:uid="{0E5A6442-3553-4A78-BC57-FAD417FC575F}" uniqueName="13" name="  Credit amount" queryTableFieldId="13" dataDxf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26F0-BF32-460A-BF1E-9333913C90FE}">
  <sheetPr codeName="Sheet10">
    <tabColor theme="7"/>
  </sheetPr>
  <dimension ref="B1:AA62"/>
  <sheetViews>
    <sheetView showGridLines="0" zoomScale="90" zoomScaleNormal="90" workbookViewId="0">
      <pane xSplit="10" topLeftCell="K1" activePane="topRight" state="frozen"/>
      <selection pane="topRight" activeCell="B6" sqref="B6:B33"/>
    </sheetView>
  </sheetViews>
  <sheetFormatPr defaultColWidth="8.85546875" defaultRowHeight="12" x14ac:dyDescent="0.2"/>
  <cols>
    <col min="1" max="1" width="2.42578125" style="9" customWidth="1"/>
    <col min="2" max="2" width="4" style="9" customWidth="1"/>
    <col min="3" max="3" width="5.85546875" style="9" bestFit="1" customWidth="1"/>
    <col min="4" max="4" width="12.140625" style="9" bestFit="1" customWidth="1"/>
    <col min="5" max="5" width="10.7109375" style="9" bestFit="1" customWidth="1"/>
    <col min="6" max="6" width="6.85546875" style="9" bestFit="1" customWidth="1"/>
    <col min="7" max="7" width="5.42578125" style="9" bestFit="1" customWidth="1"/>
    <col min="8" max="8" width="12.140625" style="10" bestFit="1" customWidth="1"/>
    <col min="9" max="9" width="10.28515625" style="9" bestFit="1" customWidth="1"/>
    <col min="10" max="10" width="25.140625" style="9" bestFit="1" customWidth="1"/>
    <col min="11" max="11" width="15" style="9" bestFit="1" customWidth="1"/>
    <col min="12" max="12" width="11.5703125" style="9" bestFit="1" customWidth="1"/>
    <col min="13" max="13" width="19.28515625" style="9" bestFit="1" customWidth="1"/>
    <col min="14" max="14" width="11.140625" style="9" bestFit="1" customWidth="1"/>
    <col min="15" max="15" width="35.7109375" style="9" bestFit="1" customWidth="1"/>
    <col min="16" max="16" width="11" style="9" bestFit="1" customWidth="1"/>
    <col min="17" max="17" width="22.85546875" style="9" bestFit="1" customWidth="1"/>
    <col min="18" max="18" width="11.28515625" style="9" bestFit="1" customWidth="1"/>
    <col min="19" max="19" width="19" style="9" bestFit="1" customWidth="1"/>
    <col min="20" max="20" width="6.140625" style="9" bestFit="1" customWidth="1"/>
    <col min="21" max="21" width="11.42578125" style="9" bestFit="1" customWidth="1"/>
    <col min="22" max="22" width="14.140625" style="9" bestFit="1" customWidth="1"/>
    <col min="23" max="23" width="14.7109375" style="14" bestFit="1" customWidth="1"/>
    <col min="24" max="24" width="14.7109375" style="15" customWidth="1"/>
    <col min="25" max="25" width="28.28515625" style="14" customWidth="1"/>
    <col min="26" max="26" width="21.42578125" style="15" customWidth="1"/>
    <col min="27" max="27" width="25.85546875" style="16" customWidth="1"/>
    <col min="28" max="16384" width="8.85546875" style="9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6"/>
      <c r="Z1" s="7"/>
      <c r="AA1" s="8"/>
    </row>
    <row r="3" spans="2:27" x14ac:dyDescent="0.2">
      <c r="J3" s="11">
        <f>+SUM(AP_To_Analyze[[#All],[Total Deb./Cred.]])</f>
        <v>1883446.5999999996</v>
      </c>
      <c r="S3" s="11">
        <f>+SUM(AP_To_Analyze[[#All],[   Debit amount]])</f>
        <v>278403.84999999998</v>
      </c>
      <c r="T3" s="11">
        <f>+SUM(AP_To_Analyze[[#All],[  Credit amount]])</f>
        <v>278403.84999999998</v>
      </c>
      <c r="U3" s="11"/>
      <c r="V3" s="11"/>
      <c r="W3" s="12"/>
      <c r="X3" s="13"/>
    </row>
    <row r="4" spans="2:27" ht="12.75" thickBot="1" x14ac:dyDescent="0.25"/>
    <row r="5" spans="2:27" ht="12.75" thickBot="1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9" t="s">
        <v>8</v>
      </c>
      <c r="J5" s="18" t="s">
        <v>9</v>
      </c>
      <c r="K5" s="18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>
        <v>23063705</v>
      </c>
      <c r="I6" s="26">
        <v>45609</v>
      </c>
      <c r="K6" s="27">
        <v>25058.63</v>
      </c>
      <c r="L6" s="25">
        <v>5550000031</v>
      </c>
      <c r="M6" s="9" t="s">
        <v>32</v>
      </c>
      <c r="N6"/>
      <c r="O6"/>
      <c r="V6" s="27">
        <v>1503.2</v>
      </c>
      <c r="W6" s="27">
        <v>0</v>
      </c>
      <c r="X6" s="28"/>
      <c r="Y6" s="29"/>
      <c r="Z6" s="28"/>
      <c r="AA6" s="30"/>
    </row>
    <row r="7" spans="2:27" ht="15" x14ac:dyDescent="0.25">
      <c r="B7" s="31"/>
      <c r="C7" s="25" t="s">
        <v>27</v>
      </c>
      <c r="D7" s="25" t="s">
        <v>28</v>
      </c>
      <c r="E7" s="25" t="s">
        <v>29</v>
      </c>
      <c r="F7" s="25" t="s">
        <v>30</v>
      </c>
      <c r="G7" s="25" t="s">
        <v>31</v>
      </c>
      <c r="H7" s="25">
        <v>23063705</v>
      </c>
      <c r="I7" s="26">
        <v>45609</v>
      </c>
      <c r="K7" s="27">
        <v>25058.63</v>
      </c>
      <c r="L7" s="25">
        <v>5550000031</v>
      </c>
      <c r="M7" s="9" t="s">
        <v>32</v>
      </c>
      <c r="N7"/>
      <c r="O7"/>
      <c r="V7" s="27">
        <v>0</v>
      </c>
      <c r="W7" s="27">
        <v>1150.51</v>
      </c>
      <c r="X7" s="32"/>
      <c r="Y7" s="33"/>
      <c r="Z7" s="32"/>
      <c r="AA7" s="34"/>
    </row>
    <row r="8" spans="2:27" ht="15" x14ac:dyDescent="0.25">
      <c r="B8" s="31"/>
      <c r="C8" s="25" t="s">
        <v>27</v>
      </c>
      <c r="D8" s="25" t="s">
        <v>28</v>
      </c>
      <c r="E8" s="25" t="s">
        <v>29</v>
      </c>
      <c r="F8" s="25" t="s">
        <v>30</v>
      </c>
      <c r="G8" s="25" t="s">
        <v>31</v>
      </c>
      <c r="H8" s="25">
        <v>23063705</v>
      </c>
      <c r="I8" s="26">
        <v>45609</v>
      </c>
      <c r="K8" s="27">
        <v>25058.63</v>
      </c>
      <c r="L8" s="25">
        <v>5550000031</v>
      </c>
      <c r="M8" s="9" t="s">
        <v>32</v>
      </c>
      <c r="N8"/>
      <c r="O8"/>
      <c r="V8" s="27">
        <v>1422.9</v>
      </c>
      <c r="W8" s="27">
        <v>0</v>
      </c>
      <c r="X8" s="32"/>
      <c r="Y8" s="33"/>
      <c r="Z8" s="32"/>
      <c r="AA8" s="34"/>
    </row>
    <row r="9" spans="2:27" ht="15" x14ac:dyDescent="0.25">
      <c r="B9" s="31"/>
      <c r="C9" s="25" t="s">
        <v>27</v>
      </c>
      <c r="D9" s="25" t="s">
        <v>28</v>
      </c>
      <c r="E9" s="25" t="s">
        <v>29</v>
      </c>
      <c r="F9" s="25" t="s">
        <v>30</v>
      </c>
      <c r="G9" s="25" t="s">
        <v>31</v>
      </c>
      <c r="H9" s="25">
        <v>23063705</v>
      </c>
      <c r="I9" s="26">
        <v>45609</v>
      </c>
      <c r="K9" s="27">
        <v>25058.63</v>
      </c>
      <c r="L9" s="25">
        <v>5550000031</v>
      </c>
      <c r="M9" s="9" t="s">
        <v>32</v>
      </c>
      <c r="N9"/>
      <c r="O9"/>
      <c r="V9" s="27">
        <v>0</v>
      </c>
      <c r="W9" s="27">
        <v>44.21</v>
      </c>
      <c r="X9" s="32"/>
      <c r="Y9" s="33"/>
      <c r="Z9" s="32"/>
      <c r="AA9" s="34"/>
    </row>
    <row r="10" spans="2:27" ht="15" x14ac:dyDescent="0.25">
      <c r="B10" s="31"/>
      <c r="C10" s="25" t="s">
        <v>27</v>
      </c>
      <c r="D10" s="25" t="s">
        <v>28</v>
      </c>
      <c r="E10" s="25" t="s">
        <v>29</v>
      </c>
      <c r="F10" s="25" t="s">
        <v>30</v>
      </c>
      <c r="G10" s="25" t="s">
        <v>31</v>
      </c>
      <c r="H10" s="25">
        <v>23063705</v>
      </c>
      <c r="I10" s="26">
        <v>45609</v>
      </c>
      <c r="K10" s="27">
        <v>25058.63</v>
      </c>
      <c r="L10" s="25">
        <v>5550000031</v>
      </c>
      <c r="M10" s="9" t="s">
        <v>32</v>
      </c>
      <c r="N10"/>
      <c r="O10"/>
      <c r="V10" s="27">
        <v>89.43</v>
      </c>
      <c r="W10" s="27">
        <v>0</v>
      </c>
      <c r="X10" s="32"/>
      <c r="Y10" s="33"/>
      <c r="Z10" s="32"/>
      <c r="AA10" s="34"/>
    </row>
    <row r="11" spans="2:27" ht="15" x14ac:dyDescent="0.25">
      <c r="B11" s="31"/>
      <c r="C11" s="25" t="s">
        <v>27</v>
      </c>
      <c r="D11" s="25" t="s">
        <v>28</v>
      </c>
      <c r="E11" s="25" t="s">
        <v>29</v>
      </c>
      <c r="F11" s="25" t="s">
        <v>30</v>
      </c>
      <c r="G11" s="25" t="s">
        <v>31</v>
      </c>
      <c r="H11" s="25">
        <v>23063705</v>
      </c>
      <c r="I11" s="26">
        <v>45609</v>
      </c>
      <c r="K11" s="27">
        <v>25058.63</v>
      </c>
      <c r="L11" s="25">
        <v>5550000031</v>
      </c>
      <c r="M11" s="9" t="s">
        <v>32</v>
      </c>
      <c r="N11"/>
      <c r="O11"/>
      <c r="V11" s="27">
        <v>0</v>
      </c>
      <c r="W11" s="27">
        <v>232.98</v>
      </c>
      <c r="X11" s="32"/>
      <c r="Y11" s="33"/>
      <c r="Z11" s="32"/>
      <c r="AA11" s="34"/>
    </row>
    <row r="12" spans="2:27" ht="15" x14ac:dyDescent="0.25">
      <c r="B12" s="31"/>
      <c r="C12" s="25" t="s">
        <v>27</v>
      </c>
      <c r="D12" s="25" t="s">
        <v>28</v>
      </c>
      <c r="E12" s="25" t="s">
        <v>29</v>
      </c>
      <c r="F12" s="25" t="s">
        <v>30</v>
      </c>
      <c r="G12" s="25" t="s">
        <v>31</v>
      </c>
      <c r="H12" s="25">
        <v>23063705</v>
      </c>
      <c r="I12" s="26">
        <v>45609</v>
      </c>
      <c r="K12" s="27">
        <v>25058.63</v>
      </c>
      <c r="L12" s="25">
        <v>5550000031</v>
      </c>
      <c r="M12" s="9" t="s">
        <v>32</v>
      </c>
      <c r="N12"/>
      <c r="O12"/>
      <c r="V12" s="27">
        <v>413.86</v>
      </c>
      <c r="W12" s="27">
        <v>0</v>
      </c>
      <c r="X12" s="32"/>
      <c r="Y12" s="33"/>
      <c r="Z12" s="32"/>
      <c r="AA12" s="34"/>
    </row>
    <row r="13" spans="2:27" ht="15" x14ac:dyDescent="0.25">
      <c r="B13" s="31"/>
      <c r="C13" s="25" t="s">
        <v>27</v>
      </c>
      <c r="D13" s="25" t="s">
        <v>28</v>
      </c>
      <c r="E13" s="25" t="s">
        <v>29</v>
      </c>
      <c r="F13" s="25" t="s">
        <v>30</v>
      </c>
      <c r="G13" s="25" t="s">
        <v>31</v>
      </c>
      <c r="H13" s="25">
        <v>23063705</v>
      </c>
      <c r="I13" s="26">
        <v>45609</v>
      </c>
      <c r="K13" s="27">
        <v>25058.63</v>
      </c>
      <c r="L13" s="25">
        <v>7560000001</v>
      </c>
      <c r="M13" s="9" t="s">
        <v>33</v>
      </c>
      <c r="N13"/>
      <c r="O13"/>
      <c r="R13" s="9" t="s">
        <v>34</v>
      </c>
      <c r="S13" s="9" t="s">
        <v>35</v>
      </c>
      <c r="V13" s="27">
        <v>0</v>
      </c>
      <c r="W13" s="27">
        <v>0.03</v>
      </c>
      <c r="X13" s="32"/>
      <c r="Y13" s="33"/>
      <c r="Z13" s="32"/>
      <c r="AA13" s="34"/>
    </row>
    <row r="14" spans="2:27" ht="15" x14ac:dyDescent="0.25">
      <c r="B14" s="31"/>
      <c r="C14" s="25" t="s">
        <v>27</v>
      </c>
      <c r="D14" s="25" t="s">
        <v>28</v>
      </c>
      <c r="E14" s="25" t="s">
        <v>29</v>
      </c>
      <c r="F14" s="25" t="s">
        <v>30</v>
      </c>
      <c r="G14" s="25" t="s">
        <v>31</v>
      </c>
      <c r="H14" s="25">
        <v>23063705</v>
      </c>
      <c r="I14" s="26">
        <v>45609</v>
      </c>
      <c r="K14" s="27">
        <v>25058.63</v>
      </c>
      <c r="L14" s="25">
        <v>5550000031</v>
      </c>
      <c r="M14" s="9" t="s">
        <v>32</v>
      </c>
      <c r="N14"/>
      <c r="O14"/>
      <c r="V14" s="27">
        <v>0</v>
      </c>
      <c r="W14" s="27">
        <v>2321.9699999999998</v>
      </c>
      <c r="X14" s="32"/>
      <c r="Y14" s="33"/>
      <c r="Z14" s="32"/>
      <c r="AA14" s="34"/>
    </row>
    <row r="15" spans="2:27" ht="15" x14ac:dyDescent="0.25">
      <c r="B15" s="31"/>
      <c r="C15" s="25" t="s">
        <v>27</v>
      </c>
      <c r="D15" s="25" t="s">
        <v>28</v>
      </c>
      <c r="E15" s="25" t="s">
        <v>29</v>
      </c>
      <c r="F15" s="25" t="s">
        <v>30</v>
      </c>
      <c r="G15" s="25" t="s">
        <v>31</v>
      </c>
      <c r="H15" s="25">
        <v>23063705</v>
      </c>
      <c r="I15" s="26">
        <v>45609</v>
      </c>
      <c r="K15" s="27">
        <v>25058.63</v>
      </c>
      <c r="L15" s="25">
        <v>5550000031</v>
      </c>
      <c r="M15" s="9" t="s">
        <v>32</v>
      </c>
      <c r="N15"/>
      <c r="O15"/>
      <c r="V15" s="27">
        <v>163.05000000000001</v>
      </c>
      <c r="W15" s="27">
        <v>0</v>
      </c>
      <c r="X15" s="32"/>
      <c r="Y15" s="33"/>
      <c r="Z15" s="32"/>
      <c r="AA15" s="34"/>
    </row>
    <row r="16" spans="2:27" ht="15" x14ac:dyDescent="0.25">
      <c r="B16" s="31"/>
      <c r="C16" s="25" t="s">
        <v>27</v>
      </c>
      <c r="D16" s="25" t="s">
        <v>28</v>
      </c>
      <c r="E16" s="25" t="s">
        <v>29</v>
      </c>
      <c r="F16" s="25" t="s">
        <v>30</v>
      </c>
      <c r="G16" s="25" t="s">
        <v>31</v>
      </c>
      <c r="H16" s="25">
        <v>23063705</v>
      </c>
      <c r="I16" s="26">
        <v>45609</v>
      </c>
      <c r="K16" s="27">
        <v>25058.63</v>
      </c>
      <c r="L16" s="25">
        <v>5550000031</v>
      </c>
      <c r="M16" s="9" t="s">
        <v>32</v>
      </c>
      <c r="N16"/>
      <c r="O16"/>
      <c r="V16" s="27">
        <v>0</v>
      </c>
      <c r="W16" s="27">
        <v>117.83</v>
      </c>
      <c r="X16" s="32"/>
      <c r="Y16" s="33"/>
      <c r="Z16" s="32"/>
      <c r="AA16" s="34"/>
    </row>
    <row r="17" spans="2:27" ht="15" x14ac:dyDescent="0.25">
      <c r="B17" s="31"/>
      <c r="C17" s="25" t="s">
        <v>27</v>
      </c>
      <c r="D17" s="25" t="s">
        <v>28</v>
      </c>
      <c r="E17" s="25" t="s">
        <v>29</v>
      </c>
      <c r="F17" s="25" t="s">
        <v>30</v>
      </c>
      <c r="G17" s="25" t="s">
        <v>31</v>
      </c>
      <c r="H17" s="25">
        <v>23063705</v>
      </c>
      <c r="I17" s="26">
        <v>45609</v>
      </c>
      <c r="K17" s="27">
        <v>25058.63</v>
      </c>
      <c r="L17" s="25">
        <v>5550000031</v>
      </c>
      <c r="M17" s="9" t="s">
        <v>32</v>
      </c>
      <c r="N17"/>
      <c r="O17"/>
      <c r="V17" s="27">
        <v>447.17</v>
      </c>
      <c r="W17" s="27">
        <v>0</v>
      </c>
      <c r="X17" s="32"/>
      <c r="Y17" s="33"/>
      <c r="Z17" s="32"/>
      <c r="AA17" s="34"/>
    </row>
    <row r="18" spans="2:27" ht="15" x14ac:dyDescent="0.25">
      <c r="B18" s="31"/>
      <c r="C18" s="25" t="s">
        <v>27</v>
      </c>
      <c r="D18" s="25" t="s">
        <v>28</v>
      </c>
      <c r="E18" s="25" t="s">
        <v>29</v>
      </c>
      <c r="F18" s="25" t="s">
        <v>30</v>
      </c>
      <c r="G18" s="25" t="s">
        <v>31</v>
      </c>
      <c r="H18" s="25">
        <v>23063705</v>
      </c>
      <c r="I18" s="26">
        <v>45609</v>
      </c>
      <c r="K18" s="27">
        <v>25058.63</v>
      </c>
      <c r="L18" s="25">
        <v>5550000031</v>
      </c>
      <c r="M18" s="9" t="s">
        <v>32</v>
      </c>
      <c r="N18"/>
      <c r="O18"/>
      <c r="V18" s="27">
        <v>0</v>
      </c>
      <c r="W18" s="27">
        <v>405.83</v>
      </c>
      <c r="X18" s="32"/>
      <c r="Y18" s="33"/>
      <c r="Z18" s="32"/>
      <c r="AA18" s="34"/>
    </row>
    <row r="19" spans="2:27" ht="15" x14ac:dyDescent="0.25">
      <c r="B19" s="31"/>
      <c r="C19" s="25" t="s">
        <v>27</v>
      </c>
      <c r="D19" s="25" t="s">
        <v>28</v>
      </c>
      <c r="E19" s="25" t="s">
        <v>29</v>
      </c>
      <c r="F19" s="25" t="s">
        <v>30</v>
      </c>
      <c r="G19" s="25" t="s">
        <v>31</v>
      </c>
      <c r="H19" s="25">
        <v>23063705</v>
      </c>
      <c r="I19" s="26">
        <v>45609</v>
      </c>
      <c r="K19" s="27">
        <v>25058.63</v>
      </c>
      <c r="L19" s="25">
        <v>5550000031</v>
      </c>
      <c r="M19" s="9" t="s">
        <v>32</v>
      </c>
      <c r="N19"/>
      <c r="O19"/>
      <c r="V19" s="27">
        <v>14229.21</v>
      </c>
      <c r="W19" s="27">
        <v>0</v>
      </c>
      <c r="X19" s="32"/>
      <c r="Y19" s="33"/>
      <c r="Z19" s="32"/>
      <c r="AA19" s="34"/>
    </row>
    <row r="20" spans="2:27" ht="15" x14ac:dyDescent="0.25">
      <c r="B20" s="31"/>
      <c r="C20" s="25" t="s">
        <v>27</v>
      </c>
      <c r="D20" s="25" t="s">
        <v>28</v>
      </c>
      <c r="E20" s="25" t="s">
        <v>29</v>
      </c>
      <c r="F20" s="25" t="s">
        <v>30</v>
      </c>
      <c r="G20" s="25" t="s">
        <v>31</v>
      </c>
      <c r="H20" s="25">
        <v>23063705</v>
      </c>
      <c r="I20" s="26">
        <v>45609</v>
      </c>
      <c r="K20" s="27">
        <v>25058.63</v>
      </c>
      <c r="L20" s="25">
        <v>5550000031</v>
      </c>
      <c r="M20" s="9" t="s">
        <v>32</v>
      </c>
      <c r="N20"/>
      <c r="O20"/>
      <c r="V20" s="27">
        <v>0</v>
      </c>
      <c r="W20" s="27">
        <v>13861.07</v>
      </c>
      <c r="X20" s="32"/>
      <c r="Y20" s="33"/>
      <c r="Z20" s="32"/>
      <c r="AA20" s="34"/>
    </row>
    <row r="21" spans="2:27" ht="15" x14ac:dyDescent="0.25">
      <c r="B21" s="31"/>
      <c r="C21" s="25" t="s">
        <v>27</v>
      </c>
      <c r="D21" s="25" t="s">
        <v>28</v>
      </c>
      <c r="E21" s="25" t="s">
        <v>29</v>
      </c>
      <c r="F21" s="25" t="s">
        <v>30</v>
      </c>
      <c r="G21" s="25" t="s">
        <v>31</v>
      </c>
      <c r="H21" s="25">
        <v>23063705</v>
      </c>
      <c r="I21" s="26">
        <v>45609</v>
      </c>
      <c r="K21" s="27">
        <v>25058.63</v>
      </c>
      <c r="L21" s="25">
        <v>5550000031</v>
      </c>
      <c r="M21" s="9" t="s">
        <v>32</v>
      </c>
      <c r="N21"/>
      <c r="O21"/>
      <c r="V21" s="27">
        <v>317.14999999999998</v>
      </c>
      <c r="W21" s="27">
        <v>0</v>
      </c>
      <c r="X21" s="32"/>
      <c r="Y21" s="33"/>
      <c r="Z21" s="32"/>
      <c r="AA21" s="34"/>
    </row>
    <row r="22" spans="2:27" ht="15" x14ac:dyDescent="0.25">
      <c r="B22" s="31"/>
      <c r="C22" s="25" t="s">
        <v>27</v>
      </c>
      <c r="D22" s="25" t="s">
        <v>28</v>
      </c>
      <c r="E22" s="25" t="s">
        <v>29</v>
      </c>
      <c r="F22" s="25" t="s">
        <v>30</v>
      </c>
      <c r="G22" s="25" t="s">
        <v>31</v>
      </c>
      <c r="H22" s="25">
        <v>23063705</v>
      </c>
      <c r="I22" s="26">
        <v>45609</v>
      </c>
      <c r="K22" s="27">
        <v>25058.63</v>
      </c>
      <c r="L22" s="25">
        <v>5550000031</v>
      </c>
      <c r="M22" s="9" t="s">
        <v>32</v>
      </c>
      <c r="N22"/>
      <c r="O22"/>
      <c r="V22" s="27">
        <v>0</v>
      </c>
      <c r="W22" s="27">
        <v>136.27000000000001</v>
      </c>
      <c r="X22" s="32"/>
      <c r="Y22" s="33"/>
      <c r="Z22" s="32"/>
      <c r="AA22" s="34"/>
    </row>
    <row r="23" spans="2:27" ht="15" x14ac:dyDescent="0.25">
      <c r="B23" s="31"/>
      <c r="C23" s="25" t="s">
        <v>27</v>
      </c>
      <c r="D23" s="25" t="s">
        <v>28</v>
      </c>
      <c r="E23" s="25" t="s">
        <v>29</v>
      </c>
      <c r="F23" s="25" t="s">
        <v>30</v>
      </c>
      <c r="G23" s="25" t="s">
        <v>31</v>
      </c>
      <c r="H23" s="25">
        <v>23063705</v>
      </c>
      <c r="I23" s="26">
        <v>45609</v>
      </c>
      <c r="K23" s="27">
        <v>25058.63</v>
      </c>
      <c r="L23" s="25">
        <v>5550000031</v>
      </c>
      <c r="M23" s="9" t="s">
        <v>32</v>
      </c>
      <c r="N23"/>
      <c r="O23"/>
      <c r="V23" s="27">
        <v>3550.99</v>
      </c>
      <c r="W23" s="27">
        <v>0</v>
      </c>
      <c r="X23" s="32"/>
      <c r="Y23" s="33"/>
      <c r="Z23" s="32"/>
      <c r="AA23" s="34"/>
    </row>
    <row r="24" spans="2:27" ht="15" x14ac:dyDescent="0.25">
      <c r="B24" s="31"/>
      <c r="C24" s="25" t="s">
        <v>27</v>
      </c>
      <c r="D24" s="25" t="s">
        <v>28</v>
      </c>
      <c r="E24" s="25" t="s">
        <v>29</v>
      </c>
      <c r="F24" s="25" t="s">
        <v>30</v>
      </c>
      <c r="G24" s="25" t="s">
        <v>31</v>
      </c>
      <c r="H24" s="25">
        <v>23063705</v>
      </c>
      <c r="I24" s="26">
        <v>45609</v>
      </c>
      <c r="K24" s="27">
        <v>25058.63</v>
      </c>
      <c r="L24" s="25">
        <v>5550000031</v>
      </c>
      <c r="M24" s="9" t="s">
        <v>32</v>
      </c>
      <c r="N24"/>
      <c r="O24"/>
      <c r="V24" s="27">
        <v>0</v>
      </c>
      <c r="W24" s="27">
        <v>2576.44</v>
      </c>
      <c r="X24" s="32"/>
      <c r="Y24" s="33"/>
      <c r="Z24" s="32"/>
      <c r="AA24" s="34"/>
    </row>
    <row r="25" spans="2:27" ht="15" x14ac:dyDescent="0.25">
      <c r="B25" s="31"/>
      <c r="C25" s="25" t="s">
        <v>27</v>
      </c>
      <c r="D25" s="25" t="s">
        <v>28</v>
      </c>
      <c r="E25" s="25" t="s">
        <v>29</v>
      </c>
      <c r="F25" s="25" t="s">
        <v>30</v>
      </c>
      <c r="G25" s="25" t="s">
        <v>31</v>
      </c>
      <c r="H25" s="25">
        <v>23063705</v>
      </c>
      <c r="I25" s="26">
        <v>45609</v>
      </c>
      <c r="K25" s="27">
        <v>25058.63</v>
      </c>
      <c r="L25" s="25">
        <v>5550000031</v>
      </c>
      <c r="M25" s="9" t="s">
        <v>32</v>
      </c>
      <c r="N25"/>
      <c r="O25"/>
      <c r="V25" s="27">
        <v>141.58000000000001</v>
      </c>
      <c r="W25" s="27">
        <v>0</v>
      </c>
      <c r="X25" s="32"/>
      <c r="Y25" s="33"/>
      <c r="Z25" s="32"/>
      <c r="AA25" s="34"/>
    </row>
    <row r="26" spans="2:27" ht="15" x14ac:dyDescent="0.25">
      <c r="B26" s="31"/>
      <c r="C26" s="25" t="s">
        <v>27</v>
      </c>
      <c r="D26" s="25" t="s">
        <v>28</v>
      </c>
      <c r="E26" s="25" t="s">
        <v>29</v>
      </c>
      <c r="F26" s="25" t="s">
        <v>30</v>
      </c>
      <c r="G26" s="25" t="s">
        <v>31</v>
      </c>
      <c r="H26" s="25">
        <v>23063705</v>
      </c>
      <c r="I26" s="26">
        <v>45609</v>
      </c>
      <c r="K26" s="27">
        <v>25058.63</v>
      </c>
      <c r="L26" s="25">
        <v>5550000031</v>
      </c>
      <c r="M26" s="9" t="s">
        <v>32</v>
      </c>
      <c r="N26"/>
      <c r="O26"/>
      <c r="V26" s="27">
        <v>0</v>
      </c>
      <c r="W26" s="27">
        <v>141.58000000000001</v>
      </c>
      <c r="X26" s="32"/>
      <c r="Y26" s="33"/>
      <c r="Z26" s="32"/>
      <c r="AA26" s="34"/>
    </row>
    <row r="27" spans="2:27" ht="15" x14ac:dyDescent="0.25">
      <c r="B27" s="31"/>
      <c r="C27" s="25" t="s">
        <v>27</v>
      </c>
      <c r="D27" s="25" t="s">
        <v>28</v>
      </c>
      <c r="E27" s="25" t="s">
        <v>29</v>
      </c>
      <c r="F27" s="25" t="s">
        <v>30</v>
      </c>
      <c r="G27" s="25" t="s">
        <v>31</v>
      </c>
      <c r="H27" s="25">
        <v>23063705</v>
      </c>
      <c r="I27" s="26">
        <v>45609</v>
      </c>
      <c r="K27" s="27">
        <v>25058.63</v>
      </c>
      <c r="L27" s="25">
        <v>5550000031</v>
      </c>
      <c r="M27" s="9" t="s">
        <v>32</v>
      </c>
      <c r="N27"/>
      <c r="O27"/>
      <c r="V27" s="27">
        <v>2022.94</v>
      </c>
      <c r="W27" s="27">
        <v>0</v>
      </c>
      <c r="X27" s="32"/>
      <c r="Y27" s="33"/>
      <c r="Z27" s="32"/>
      <c r="AA27" s="34"/>
    </row>
    <row r="28" spans="2:27" ht="15" x14ac:dyDescent="0.25">
      <c r="B28" s="31"/>
      <c r="C28" s="25" t="s">
        <v>27</v>
      </c>
      <c r="D28" s="25" t="s">
        <v>28</v>
      </c>
      <c r="E28" s="25" t="s">
        <v>29</v>
      </c>
      <c r="F28" s="25" t="s">
        <v>30</v>
      </c>
      <c r="G28" s="25" t="s">
        <v>31</v>
      </c>
      <c r="H28" s="25">
        <v>23063705</v>
      </c>
      <c r="I28" s="26">
        <v>45609</v>
      </c>
      <c r="K28" s="27">
        <v>25058.63</v>
      </c>
      <c r="L28" s="25">
        <v>5550000031</v>
      </c>
      <c r="M28" s="9" t="s">
        <v>32</v>
      </c>
      <c r="N28"/>
      <c r="O28"/>
      <c r="V28" s="27">
        <v>0</v>
      </c>
      <c r="W28" s="27">
        <v>1977.73</v>
      </c>
      <c r="X28" s="32"/>
      <c r="Y28" s="33"/>
      <c r="Z28" s="32"/>
      <c r="AA28" s="34"/>
    </row>
    <row r="29" spans="2:27" ht="15" x14ac:dyDescent="0.25">
      <c r="B29" s="31"/>
      <c r="C29" s="25" t="s">
        <v>27</v>
      </c>
      <c r="D29" s="25" t="s">
        <v>28</v>
      </c>
      <c r="E29" s="25" t="s">
        <v>29</v>
      </c>
      <c r="F29" s="25" t="s">
        <v>30</v>
      </c>
      <c r="G29" s="25" t="s">
        <v>31</v>
      </c>
      <c r="H29" s="25">
        <v>23063705</v>
      </c>
      <c r="I29" s="26">
        <v>45609</v>
      </c>
      <c r="K29" s="27">
        <v>25058.63</v>
      </c>
      <c r="L29" s="25">
        <v>5550000031</v>
      </c>
      <c r="M29" s="9" t="s">
        <v>32</v>
      </c>
      <c r="N29"/>
      <c r="O29"/>
      <c r="V29" s="27">
        <v>0</v>
      </c>
      <c r="W29" s="27">
        <v>1380.25</v>
      </c>
      <c r="X29" s="32"/>
      <c r="Y29" s="33"/>
      <c r="Z29" s="32"/>
      <c r="AA29" s="34"/>
    </row>
    <row r="30" spans="2:27" ht="15" x14ac:dyDescent="0.25">
      <c r="B30" s="31"/>
      <c r="C30" s="25" t="s">
        <v>27</v>
      </c>
      <c r="D30" s="25" t="s">
        <v>28</v>
      </c>
      <c r="E30" s="25" t="s">
        <v>29</v>
      </c>
      <c r="F30" s="25" t="s">
        <v>30</v>
      </c>
      <c r="G30" s="25" t="s">
        <v>31</v>
      </c>
      <c r="H30" s="25">
        <v>23063705</v>
      </c>
      <c r="I30" s="26">
        <v>45609</v>
      </c>
      <c r="K30" s="27">
        <v>25058.63</v>
      </c>
      <c r="L30" s="25">
        <v>5550000031</v>
      </c>
      <c r="M30" s="9" t="s">
        <v>32</v>
      </c>
      <c r="N30"/>
      <c r="O30"/>
      <c r="V30" s="27">
        <v>44.82</v>
      </c>
      <c r="W30" s="27">
        <v>0</v>
      </c>
      <c r="X30" s="32"/>
      <c r="Y30" s="33"/>
      <c r="Z30" s="32"/>
      <c r="AA30" s="34"/>
    </row>
    <row r="31" spans="2:27" ht="15" x14ac:dyDescent="0.25">
      <c r="B31" s="31"/>
      <c r="C31" s="25" t="s">
        <v>27</v>
      </c>
      <c r="D31" s="25" t="s">
        <v>28</v>
      </c>
      <c r="E31" s="25" t="s">
        <v>29</v>
      </c>
      <c r="F31" s="25" t="s">
        <v>30</v>
      </c>
      <c r="G31" s="25" t="s">
        <v>31</v>
      </c>
      <c r="H31" s="25">
        <v>23063705</v>
      </c>
      <c r="I31" s="26">
        <v>45609</v>
      </c>
      <c r="K31" s="27">
        <v>25058.63</v>
      </c>
      <c r="L31" s="25">
        <v>5550000031</v>
      </c>
      <c r="M31" s="9" t="s">
        <v>32</v>
      </c>
      <c r="N31"/>
      <c r="O31"/>
      <c r="V31" s="27">
        <v>0</v>
      </c>
      <c r="W31" s="27">
        <v>44.82</v>
      </c>
      <c r="X31" s="32"/>
      <c r="Y31" s="33"/>
      <c r="Z31" s="32"/>
      <c r="AA31" s="34"/>
    </row>
    <row r="32" spans="2:27" ht="15" x14ac:dyDescent="0.25">
      <c r="B32" s="31"/>
      <c r="C32" s="25" t="s">
        <v>27</v>
      </c>
      <c r="D32" s="25" t="s">
        <v>28</v>
      </c>
      <c r="E32" s="25" t="s">
        <v>29</v>
      </c>
      <c r="F32" s="25" t="s">
        <v>30</v>
      </c>
      <c r="G32" s="25" t="s">
        <v>31</v>
      </c>
      <c r="H32" s="25">
        <v>23063705</v>
      </c>
      <c r="I32" s="26">
        <v>45609</v>
      </c>
      <c r="K32" s="27">
        <v>25058.63</v>
      </c>
      <c r="L32" s="25">
        <v>5550000031</v>
      </c>
      <c r="M32" s="9" t="s">
        <v>32</v>
      </c>
      <c r="N32"/>
      <c r="O32"/>
      <c r="V32" s="27">
        <v>712.33</v>
      </c>
      <c r="W32" s="27">
        <v>0</v>
      </c>
      <c r="X32" s="32"/>
      <c r="Y32" s="33"/>
      <c r="Z32" s="32"/>
      <c r="AA32" s="34"/>
    </row>
    <row r="33" spans="2:27" ht="15.75" thickBot="1" x14ac:dyDescent="0.3">
      <c r="B33" s="31"/>
      <c r="C33" s="25" t="s">
        <v>27</v>
      </c>
      <c r="D33" s="25" t="s">
        <v>28</v>
      </c>
      <c r="E33" s="25" t="s">
        <v>29</v>
      </c>
      <c r="F33" s="25" t="s">
        <v>30</v>
      </c>
      <c r="G33" s="25" t="s">
        <v>31</v>
      </c>
      <c r="H33" s="25">
        <v>23063705</v>
      </c>
      <c r="I33" s="26">
        <v>45609</v>
      </c>
      <c r="K33" s="27">
        <v>25058.63</v>
      </c>
      <c r="L33" s="25">
        <v>5550000031</v>
      </c>
      <c r="M33" s="9" t="s">
        <v>32</v>
      </c>
      <c r="N33"/>
      <c r="O33"/>
      <c r="V33" s="27">
        <v>0</v>
      </c>
      <c r="W33" s="27">
        <v>667.11</v>
      </c>
      <c r="X33" s="32"/>
      <c r="Y33" s="33"/>
      <c r="Z33" s="32"/>
      <c r="AA33" s="34"/>
    </row>
    <row r="34" spans="2:27" ht="15.75" thickTop="1" x14ac:dyDescent="0.25">
      <c r="B34" s="35">
        <v>2</v>
      </c>
      <c r="C34" s="36" t="s">
        <v>27</v>
      </c>
      <c r="D34" s="36" t="s">
        <v>28</v>
      </c>
      <c r="E34" s="36" t="s">
        <v>29</v>
      </c>
      <c r="F34" s="36" t="s">
        <v>30</v>
      </c>
      <c r="G34" s="36" t="s">
        <v>31</v>
      </c>
      <c r="H34" s="36">
        <v>23063804</v>
      </c>
      <c r="I34" s="37">
        <v>45611</v>
      </c>
      <c r="J34" s="38" t="s">
        <v>36</v>
      </c>
      <c r="K34" s="39">
        <v>15819.07</v>
      </c>
      <c r="L34" s="36">
        <v>5214000017</v>
      </c>
      <c r="M34" s="38" t="s">
        <v>37</v>
      </c>
      <c r="N34" s="40"/>
      <c r="O34" s="40"/>
      <c r="P34" s="38"/>
      <c r="Q34" s="38"/>
      <c r="R34" s="38"/>
      <c r="S34" s="38"/>
      <c r="T34" s="38"/>
      <c r="U34" s="38"/>
      <c r="V34" s="39">
        <v>1410</v>
      </c>
      <c r="W34" s="39">
        <v>0</v>
      </c>
      <c r="X34" s="41"/>
      <c r="Y34" s="42"/>
      <c r="Z34" s="41"/>
      <c r="AA34" s="43"/>
    </row>
    <row r="35" spans="2:27" ht="15" x14ac:dyDescent="0.25">
      <c r="B35" s="31"/>
      <c r="C35" s="25" t="s">
        <v>27</v>
      </c>
      <c r="D35" s="25" t="s">
        <v>28</v>
      </c>
      <c r="E35" s="25" t="s">
        <v>29</v>
      </c>
      <c r="F35" s="25" t="s">
        <v>30</v>
      </c>
      <c r="G35" s="25" t="s">
        <v>31</v>
      </c>
      <c r="H35" s="25">
        <v>23063804</v>
      </c>
      <c r="I35" s="26">
        <v>45611</v>
      </c>
      <c r="J35" s="9" t="s">
        <v>36</v>
      </c>
      <c r="K35" s="27">
        <v>15819.07</v>
      </c>
      <c r="L35" s="25">
        <v>5214000017</v>
      </c>
      <c r="M35" s="9" t="s">
        <v>37</v>
      </c>
      <c r="N35"/>
      <c r="O35"/>
      <c r="V35" s="27">
        <v>1770.56</v>
      </c>
      <c r="W35" s="27">
        <v>0</v>
      </c>
      <c r="X35" s="33"/>
      <c r="Y35" s="32"/>
      <c r="Z35" s="33"/>
      <c r="AA35" s="44"/>
    </row>
    <row r="36" spans="2:27" ht="15" x14ac:dyDescent="0.25">
      <c r="B36" s="31"/>
      <c r="C36" s="25" t="s">
        <v>27</v>
      </c>
      <c r="D36" s="25" t="s">
        <v>28</v>
      </c>
      <c r="E36" s="25" t="s">
        <v>29</v>
      </c>
      <c r="F36" s="25" t="s">
        <v>30</v>
      </c>
      <c r="G36" s="25" t="s">
        <v>31</v>
      </c>
      <c r="H36" s="25">
        <v>23063804</v>
      </c>
      <c r="I36" s="26">
        <v>45611</v>
      </c>
      <c r="J36" s="9" t="s">
        <v>36</v>
      </c>
      <c r="K36" s="27">
        <v>15819.07</v>
      </c>
      <c r="L36" s="25">
        <v>5214000017</v>
      </c>
      <c r="M36" s="9" t="s">
        <v>37</v>
      </c>
      <c r="N36"/>
      <c r="O36"/>
      <c r="V36" s="27">
        <v>2400</v>
      </c>
      <c r="W36" s="27">
        <v>0</v>
      </c>
      <c r="X36" s="33"/>
      <c r="Y36" s="32"/>
      <c r="Z36" s="33"/>
      <c r="AA36" s="44"/>
    </row>
    <row r="37" spans="2:27" ht="15" x14ac:dyDescent="0.25">
      <c r="B37" s="31"/>
      <c r="C37" s="25" t="s">
        <v>27</v>
      </c>
      <c r="D37" s="25" t="s">
        <v>28</v>
      </c>
      <c r="E37" s="25" t="s">
        <v>29</v>
      </c>
      <c r="F37" s="25" t="s">
        <v>30</v>
      </c>
      <c r="G37" s="25" t="s">
        <v>31</v>
      </c>
      <c r="H37" s="25">
        <v>23063804</v>
      </c>
      <c r="I37" s="26">
        <v>45611</v>
      </c>
      <c r="J37" s="9" t="s">
        <v>36</v>
      </c>
      <c r="K37" s="27">
        <v>15819.07</v>
      </c>
      <c r="L37" s="25">
        <v>5214000017</v>
      </c>
      <c r="M37" s="9" t="s">
        <v>37</v>
      </c>
      <c r="N37"/>
      <c r="O37"/>
      <c r="V37" s="27">
        <v>250</v>
      </c>
      <c r="W37" s="27">
        <v>0</v>
      </c>
      <c r="X37" s="33"/>
      <c r="Y37" s="32"/>
      <c r="Z37" s="33"/>
      <c r="AA37" s="44"/>
    </row>
    <row r="38" spans="2:27" ht="15" x14ac:dyDescent="0.25">
      <c r="B38" s="31"/>
      <c r="C38" s="25" t="s">
        <v>27</v>
      </c>
      <c r="D38" s="25" t="s">
        <v>28</v>
      </c>
      <c r="E38" s="25" t="s">
        <v>29</v>
      </c>
      <c r="F38" s="25" t="s">
        <v>30</v>
      </c>
      <c r="G38" s="25" t="s">
        <v>31</v>
      </c>
      <c r="H38" s="25">
        <v>23063804</v>
      </c>
      <c r="I38" s="26">
        <v>45611</v>
      </c>
      <c r="J38" s="9" t="s">
        <v>36</v>
      </c>
      <c r="K38" s="27">
        <v>15819.07</v>
      </c>
      <c r="L38" s="25">
        <v>5214000017</v>
      </c>
      <c r="M38" s="9" t="s">
        <v>37</v>
      </c>
      <c r="N38"/>
      <c r="O38"/>
      <c r="V38" s="27">
        <v>3469.49</v>
      </c>
      <c r="W38" s="27">
        <v>0</v>
      </c>
      <c r="X38" s="33"/>
      <c r="Y38" s="32"/>
      <c r="Z38" s="33"/>
      <c r="AA38" s="44"/>
    </row>
    <row r="39" spans="2:27" ht="15" x14ac:dyDescent="0.25">
      <c r="B39" s="31"/>
      <c r="C39" s="25" t="s">
        <v>27</v>
      </c>
      <c r="D39" s="25" t="s">
        <v>28</v>
      </c>
      <c r="E39" s="25" t="s">
        <v>29</v>
      </c>
      <c r="F39" s="25" t="s">
        <v>30</v>
      </c>
      <c r="G39" s="25" t="s">
        <v>31</v>
      </c>
      <c r="H39" s="25">
        <v>23063804</v>
      </c>
      <c r="I39" s="26">
        <v>45611</v>
      </c>
      <c r="J39" s="9" t="s">
        <v>36</v>
      </c>
      <c r="K39" s="27">
        <v>15819.07</v>
      </c>
      <c r="L39" s="25">
        <v>7560000001</v>
      </c>
      <c r="M39" s="9" t="s">
        <v>33</v>
      </c>
      <c r="N39"/>
      <c r="O39"/>
      <c r="R39" s="9" t="s">
        <v>34</v>
      </c>
      <c r="S39" s="9" t="s">
        <v>35</v>
      </c>
      <c r="V39" s="27">
        <v>0</v>
      </c>
      <c r="W39" s="27">
        <v>7.0000000000000007E-2</v>
      </c>
      <c r="X39" s="33"/>
      <c r="Y39" s="32"/>
      <c r="Z39" s="33"/>
      <c r="AA39" s="44"/>
    </row>
    <row r="40" spans="2:27" ht="15" x14ac:dyDescent="0.25">
      <c r="B40" s="31"/>
      <c r="C40" s="25" t="s">
        <v>27</v>
      </c>
      <c r="D40" s="25" t="s">
        <v>28</v>
      </c>
      <c r="E40" s="25" t="s">
        <v>29</v>
      </c>
      <c r="F40" s="25" t="s">
        <v>30</v>
      </c>
      <c r="G40" s="25" t="s">
        <v>31</v>
      </c>
      <c r="H40" s="25">
        <v>23063804</v>
      </c>
      <c r="I40" s="26">
        <v>45611</v>
      </c>
      <c r="J40" s="9" t="s">
        <v>36</v>
      </c>
      <c r="K40" s="27">
        <v>15819.07</v>
      </c>
      <c r="L40" s="25">
        <v>5214000017</v>
      </c>
      <c r="M40" s="9" t="s">
        <v>37</v>
      </c>
      <c r="N40"/>
      <c r="O40"/>
      <c r="V40" s="27">
        <v>6099.02</v>
      </c>
      <c r="W40" s="27">
        <v>0</v>
      </c>
      <c r="X40" s="33"/>
      <c r="Y40" s="32"/>
      <c r="Z40" s="33"/>
      <c r="AA40" s="44"/>
    </row>
    <row r="41" spans="2:27" ht="15" x14ac:dyDescent="0.25">
      <c r="B41" s="31"/>
      <c r="C41" s="25" t="s">
        <v>27</v>
      </c>
      <c r="D41" s="25" t="s">
        <v>28</v>
      </c>
      <c r="E41" s="25" t="s">
        <v>29</v>
      </c>
      <c r="F41" s="25" t="s">
        <v>30</v>
      </c>
      <c r="G41" s="25" t="s">
        <v>31</v>
      </c>
      <c r="H41" s="25">
        <v>23063804</v>
      </c>
      <c r="I41" s="26">
        <v>45611</v>
      </c>
      <c r="J41" s="9" t="s">
        <v>36</v>
      </c>
      <c r="K41" s="27">
        <v>15819.07</v>
      </c>
      <c r="L41" s="25">
        <v>5214000017</v>
      </c>
      <c r="M41" s="9" t="s">
        <v>37</v>
      </c>
      <c r="N41"/>
      <c r="O41"/>
      <c r="V41" s="27">
        <v>420</v>
      </c>
      <c r="W41" s="27">
        <v>0</v>
      </c>
      <c r="X41" s="33"/>
      <c r="Y41" s="32"/>
      <c r="Z41" s="33"/>
      <c r="AA41" s="44"/>
    </row>
    <row r="42" spans="2:27" ht="15.75" thickBot="1" x14ac:dyDescent="0.3">
      <c r="B42" s="31"/>
      <c r="C42" s="25" t="s">
        <v>27</v>
      </c>
      <c r="D42" s="25" t="s">
        <v>28</v>
      </c>
      <c r="E42" s="25" t="s">
        <v>29</v>
      </c>
      <c r="F42" s="25" t="s">
        <v>30</v>
      </c>
      <c r="G42" s="25" t="s">
        <v>31</v>
      </c>
      <c r="H42" s="25">
        <v>23063804</v>
      </c>
      <c r="I42" s="26">
        <v>45611</v>
      </c>
      <c r="J42" s="9" t="s">
        <v>36</v>
      </c>
      <c r="K42" s="27">
        <v>15819.07</v>
      </c>
      <c r="L42" s="25">
        <v>5214000017</v>
      </c>
      <c r="M42" s="9" t="s">
        <v>37</v>
      </c>
      <c r="N42"/>
      <c r="O42"/>
      <c r="V42" s="27">
        <v>0</v>
      </c>
      <c r="W42" s="27">
        <v>15819</v>
      </c>
      <c r="X42" s="33"/>
      <c r="Y42" s="32"/>
      <c r="Z42" s="33"/>
      <c r="AA42" s="44"/>
    </row>
    <row r="43" spans="2:27" ht="15.75" thickTop="1" x14ac:dyDescent="0.25">
      <c r="B43" s="35">
        <v>3</v>
      </c>
      <c r="C43" s="36" t="s">
        <v>38</v>
      </c>
      <c r="D43" s="36" t="s">
        <v>39</v>
      </c>
      <c r="E43" s="36" t="s">
        <v>40</v>
      </c>
      <c r="F43" s="36" t="s">
        <v>41</v>
      </c>
      <c r="G43" s="36" t="s">
        <v>31</v>
      </c>
      <c r="H43" s="36">
        <v>23098073</v>
      </c>
      <c r="I43" s="37">
        <v>45609</v>
      </c>
      <c r="J43" s="38"/>
      <c r="K43" s="39">
        <v>17400.13</v>
      </c>
      <c r="L43" s="36">
        <v>4000000001</v>
      </c>
      <c r="M43" s="38" t="s">
        <v>42</v>
      </c>
      <c r="N43" s="40">
        <v>100017697</v>
      </c>
      <c r="O43" s="40" t="s">
        <v>43</v>
      </c>
      <c r="P43" s="38"/>
      <c r="Q43" s="38"/>
      <c r="R43" s="38"/>
      <c r="S43" s="38"/>
      <c r="T43" s="38"/>
      <c r="U43" s="38"/>
      <c r="V43" s="39">
        <v>17400.13</v>
      </c>
      <c r="W43" s="39">
        <v>0</v>
      </c>
      <c r="X43" s="41"/>
      <c r="Y43" s="42"/>
      <c r="Z43" s="41"/>
      <c r="AA43" s="43"/>
    </row>
    <row r="44" spans="2:27" ht="15" x14ac:dyDescent="0.25">
      <c r="B44" s="31"/>
      <c r="C44" s="25" t="s">
        <v>38</v>
      </c>
      <c r="D44" s="25" t="s">
        <v>39</v>
      </c>
      <c r="E44" s="25" t="s">
        <v>40</v>
      </c>
      <c r="F44" s="25" t="s">
        <v>41</v>
      </c>
      <c r="G44" s="25" t="s">
        <v>31</v>
      </c>
      <c r="H44" s="25">
        <v>23098073</v>
      </c>
      <c r="I44" s="26">
        <v>45609</v>
      </c>
      <c r="K44" s="27">
        <v>17400.13</v>
      </c>
      <c r="L44" s="25">
        <v>4000000001</v>
      </c>
      <c r="M44" s="9" t="s">
        <v>42</v>
      </c>
      <c r="N44">
        <v>100017697</v>
      </c>
      <c r="O44" t="s">
        <v>43</v>
      </c>
      <c r="V44" s="27">
        <v>0</v>
      </c>
      <c r="W44" s="27">
        <v>16694.25</v>
      </c>
      <c r="X44" s="33"/>
      <c r="Y44" s="32"/>
      <c r="Z44" s="33"/>
      <c r="AA44" s="44"/>
    </row>
    <row r="45" spans="2:27" ht="15.75" thickBot="1" x14ac:dyDescent="0.3">
      <c r="B45" s="31"/>
      <c r="C45" s="25" t="s">
        <v>38</v>
      </c>
      <c r="D45" s="25" t="s">
        <v>39</v>
      </c>
      <c r="E45" s="25" t="s">
        <v>40</v>
      </c>
      <c r="F45" s="25" t="s">
        <v>41</v>
      </c>
      <c r="G45" s="25" t="s">
        <v>31</v>
      </c>
      <c r="H45" s="25">
        <v>23098073</v>
      </c>
      <c r="I45" s="26">
        <v>45609</v>
      </c>
      <c r="K45" s="27">
        <v>17400.13</v>
      </c>
      <c r="L45" s="25">
        <v>5540000001</v>
      </c>
      <c r="M45" s="9" t="s">
        <v>44</v>
      </c>
      <c r="N45">
        <v>554001171</v>
      </c>
      <c r="O45" t="s">
        <v>45</v>
      </c>
      <c r="V45" s="27">
        <v>0</v>
      </c>
      <c r="W45" s="27">
        <v>705.88</v>
      </c>
      <c r="X45" s="33"/>
      <c r="Y45" s="32"/>
      <c r="Z45" s="33"/>
      <c r="AA45" s="44"/>
    </row>
    <row r="46" spans="2:27" ht="15.75" thickTop="1" x14ac:dyDescent="0.25">
      <c r="B46" s="35">
        <v>4</v>
      </c>
      <c r="C46" s="36" t="s">
        <v>38</v>
      </c>
      <c r="D46" s="36" t="s">
        <v>39</v>
      </c>
      <c r="E46" s="36" t="s">
        <v>40</v>
      </c>
      <c r="F46" s="36" t="s">
        <v>30</v>
      </c>
      <c r="G46" s="36" t="s">
        <v>31</v>
      </c>
      <c r="H46" s="36">
        <v>23098254</v>
      </c>
      <c r="I46" s="37">
        <v>45626</v>
      </c>
      <c r="J46" s="38"/>
      <c r="K46" s="39">
        <v>53752.66</v>
      </c>
      <c r="L46" s="36">
        <v>4751000001</v>
      </c>
      <c r="M46" s="38" t="s">
        <v>46</v>
      </c>
      <c r="N46" s="40"/>
      <c r="O46" s="40"/>
      <c r="P46" s="38"/>
      <c r="Q46" s="38"/>
      <c r="R46" s="38"/>
      <c r="S46" s="38"/>
      <c r="T46" s="38"/>
      <c r="U46" s="38"/>
      <c r="V46" s="39">
        <v>8599.82</v>
      </c>
      <c r="W46" s="39">
        <v>0</v>
      </c>
      <c r="X46" s="41"/>
      <c r="Y46" s="42"/>
      <c r="Z46" s="41"/>
      <c r="AA46" s="43"/>
    </row>
    <row r="47" spans="2:27" ht="15" x14ac:dyDescent="0.25">
      <c r="B47" s="31"/>
      <c r="C47" s="25" t="s">
        <v>38</v>
      </c>
      <c r="D47" s="25" t="s">
        <v>39</v>
      </c>
      <c r="E47" s="25" t="s">
        <v>40</v>
      </c>
      <c r="F47" s="25" t="s">
        <v>30</v>
      </c>
      <c r="G47" s="25" t="s">
        <v>31</v>
      </c>
      <c r="H47" s="25">
        <v>23098254</v>
      </c>
      <c r="I47" s="26">
        <v>45626</v>
      </c>
      <c r="K47" s="27">
        <v>53752.66</v>
      </c>
      <c r="L47" s="25">
        <v>4751000004</v>
      </c>
      <c r="M47" s="9" t="s">
        <v>47</v>
      </c>
      <c r="N47"/>
      <c r="O47"/>
      <c r="V47" s="27">
        <v>976.47</v>
      </c>
      <c r="W47" s="27">
        <v>0</v>
      </c>
      <c r="X47" s="33"/>
      <c r="Y47" s="32"/>
      <c r="Z47" s="33"/>
      <c r="AA47" s="44"/>
    </row>
    <row r="48" spans="2:27" ht="15" x14ac:dyDescent="0.25">
      <c r="B48" s="31"/>
      <c r="C48" s="25" t="s">
        <v>38</v>
      </c>
      <c r="D48" s="25" t="s">
        <v>39</v>
      </c>
      <c r="E48" s="25" t="s">
        <v>40</v>
      </c>
      <c r="F48" s="25" t="s">
        <v>30</v>
      </c>
      <c r="G48" s="25" t="s">
        <v>31</v>
      </c>
      <c r="H48" s="25">
        <v>23098254</v>
      </c>
      <c r="I48" s="26">
        <v>45626</v>
      </c>
      <c r="K48" s="27">
        <v>53752.66</v>
      </c>
      <c r="L48" s="25">
        <v>6590000001</v>
      </c>
      <c r="M48" s="9" t="s">
        <v>48</v>
      </c>
      <c r="N48"/>
      <c r="O48"/>
      <c r="P48" s="9">
        <v>1110480100</v>
      </c>
      <c r="Q48" s="9" t="s">
        <v>49</v>
      </c>
      <c r="R48" s="9">
        <v>1110480100</v>
      </c>
      <c r="S48" s="9" t="s">
        <v>50</v>
      </c>
      <c r="V48" s="27">
        <v>0.3</v>
      </c>
      <c r="W48" s="27">
        <v>0</v>
      </c>
      <c r="X48" s="33"/>
      <c r="Y48" s="32"/>
      <c r="Z48" s="33"/>
      <c r="AA48" s="44"/>
    </row>
    <row r="49" spans="2:27" ht="15" x14ac:dyDescent="0.25">
      <c r="B49" s="31"/>
      <c r="C49" s="25" t="s">
        <v>38</v>
      </c>
      <c r="D49" s="25" t="s">
        <v>39</v>
      </c>
      <c r="E49" s="25" t="s">
        <v>40</v>
      </c>
      <c r="F49" s="25" t="s">
        <v>30</v>
      </c>
      <c r="G49" s="25" t="s">
        <v>31</v>
      </c>
      <c r="H49" s="25">
        <v>23098254</v>
      </c>
      <c r="I49" s="26">
        <v>45626</v>
      </c>
      <c r="K49" s="27">
        <v>53752.66</v>
      </c>
      <c r="L49" s="25">
        <v>4751000001</v>
      </c>
      <c r="M49" s="9" t="s">
        <v>46</v>
      </c>
      <c r="N49"/>
      <c r="O49"/>
      <c r="V49" s="27">
        <v>41251.71</v>
      </c>
      <c r="W49" s="27">
        <v>0</v>
      </c>
      <c r="X49" s="33"/>
      <c r="Y49" s="32"/>
      <c r="Z49" s="33"/>
      <c r="AA49" s="44"/>
    </row>
    <row r="50" spans="2:27" ht="15" x14ac:dyDescent="0.25">
      <c r="B50" s="31"/>
      <c r="C50" s="25" t="s">
        <v>38</v>
      </c>
      <c r="D50" s="25" t="s">
        <v>39</v>
      </c>
      <c r="E50" s="25" t="s">
        <v>40</v>
      </c>
      <c r="F50" s="25" t="s">
        <v>30</v>
      </c>
      <c r="G50" s="25" t="s">
        <v>31</v>
      </c>
      <c r="H50" s="25">
        <v>23098254</v>
      </c>
      <c r="I50" s="26">
        <v>45626</v>
      </c>
      <c r="K50" s="27">
        <v>53752.66</v>
      </c>
      <c r="L50" s="25">
        <v>4751000001</v>
      </c>
      <c r="M50" s="9" t="s">
        <v>46</v>
      </c>
      <c r="N50"/>
      <c r="O50"/>
      <c r="V50" s="27">
        <v>0</v>
      </c>
      <c r="W50" s="27">
        <v>53752.66</v>
      </c>
      <c r="X50" s="33"/>
      <c r="Y50" s="32"/>
      <c r="Z50" s="33"/>
      <c r="AA50" s="44"/>
    </row>
    <row r="51" spans="2:27" ht="15" x14ac:dyDescent="0.25">
      <c r="B51" s="31"/>
      <c r="C51" s="25" t="s">
        <v>38</v>
      </c>
      <c r="D51" s="25" t="s">
        <v>39</v>
      </c>
      <c r="E51" s="25" t="s">
        <v>40</v>
      </c>
      <c r="F51" s="25" t="s">
        <v>30</v>
      </c>
      <c r="G51" s="25" t="s">
        <v>31</v>
      </c>
      <c r="H51" s="25">
        <v>23098254</v>
      </c>
      <c r="I51" s="26">
        <v>45626</v>
      </c>
      <c r="K51" s="27">
        <v>53752.66</v>
      </c>
      <c r="L51" s="25">
        <v>4751000001</v>
      </c>
      <c r="M51" s="9" t="s">
        <v>46</v>
      </c>
      <c r="N51"/>
      <c r="O51"/>
      <c r="V51" s="27">
        <v>861.77</v>
      </c>
      <c r="W51" s="27">
        <v>0</v>
      </c>
      <c r="X51" s="33"/>
      <c r="Y51" s="32"/>
      <c r="Z51" s="33"/>
      <c r="AA51" s="44"/>
    </row>
    <row r="52" spans="2:27" ht="15" x14ac:dyDescent="0.25">
      <c r="B52" s="31"/>
      <c r="C52" s="25" t="s">
        <v>38</v>
      </c>
      <c r="D52" s="25" t="s">
        <v>39</v>
      </c>
      <c r="E52" s="25" t="s">
        <v>40</v>
      </c>
      <c r="F52" s="25" t="s">
        <v>30</v>
      </c>
      <c r="G52" s="25" t="s">
        <v>31</v>
      </c>
      <c r="H52" s="25">
        <v>23098254</v>
      </c>
      <c r="I52" s="26">
        <v>45626</v>
      </c>
      <c r="K52" s="27">
        <v>53752.66</v>
      </c>
      <c r="L52" s="25">
        <v>4751000004</v>
      </c>
      <c r="M52" s="9" t="s">
        <v>47</v>
      </c>
      <c r="N52"/>
      <c r="O52"/>
      <c r="V52" s="27">
        <v>76.91</v>
      </c>
      <c r="W52" s="27">
        <v>0</v>
      </c>
      <c r="X52" s="33"/>
      <c r="Y52" s="32"/>
      <c r="Z52" s="33"/>
      <c r="AA52" s="44"/>
    </row>
    <row r="53" spans="2:27" ht="15.75" thickBot="1" x14ac:dyDescent="0.3">
      <c r="B53" s="31"/>
      <c r="C53" s="25" t="s">
        <v>38</v>
      </c>
      <c r="D53" s="25" t="s">
        <v>39</v>
      </c>
      <c r="E53" s="25" t="s">
        <v>40</v>
      </c>
      <c r="F53" s="25" t="s">
        <v>30</v>
      </c>
      <c r="G53" s="25" t="s">
        <v>31</v>
      </c>
      <c r="H53" s="25">
        <v>23098254</v>
      </c>
      <c r="I53" s="26">
        <v>45626</v>
      </c>
      <c r="K53" s="27">
        <v>53752.66</v>
      </c>
      <c r="L53" s="25">
        <v>4751000004</v>
      </c>
      <c r="M53" s="9" t="s">
        <v>47</v>
      </c>
      <c r="N53"/>
      <c r="O53"/>
      <c r="V53" s="27">
        <v>1985.68</v>
      </c>
      <c r="W53" s="27">
        <v>0</v>
      </c>
      <c r="X53" s="33"/>
      <c r="Y53" s="32"/>
      <c r="Z53" s="33"/>
      <c r="AA53" s="44"/>
    </row>
    <row r="54" spans="2:27" ht="15.75" thickTop="1" x14ac:dyDescent="0.25">
      <c r="B54" s="35">
        <v>5</v>
      </c>
      <c r="C54" s="36" t="s">
        <v>51</v>
      </c>
      <c r="D54" s="36" t="s">
        <v>39</v>
      </c>
      <c r="E54" s="36" t="s">
        <v>52</v>
      </c>
      <c r="F54" s="36" t="s">
        <v>30</v>
      </c>
      <c r="G54" s="36" t="s">
        <v>31</v>
      </c>
      <c r="H54" s="36">
        <v>23007227</v>
      </c>
      <c r="I54" s="37">
        <v>45626</v>
      </c>
      <c r="J54" s="38"/>
      <c r="K54" s="39">
        <v>29045.79</v>
      </c>
      <c r="L54" s="36">
        <v>4751000004</v>
      </c>
      <c r="M54" s="38" t="s">
        <v>47</v>
      </c>
      <c r="N54" s="40"/>
      <c r="O54" s="40"/>
      <c r="P54" s="38"/>
      <c r="Q54" s="38"/>
      <c r="R54" s="38"/>
      <c r="S54" s="38"/>
      <c r="T54" s="38"/>
      <c r="U54" s="38"/>
      <c r="V54" s="39">
        <v>0</v>
      </c>
      <c r="W54" s="39">
        <v>29045.79</v>
      </c>
      <c r="X54" s="41"/>
      <c r="Y54" s="42"/>
      <c r="Z54" s="41"/>
      <c r="AA54" s="43"/>
    </row>
    <row r="55" spans="2:27" ht="15" x14ac:dyDescent="0.25">
      <c r="B55" s="31"/>
      <c r="C55" s="25" t="s">
        <v>51</v>
      </c>
      <c r="D55" s="25" t="s">
        <v>39</v>
      </c>
      <c r="E55" s="25" t="s">
        <v>52</v>
      </c>
      <c r="F55" s="25" t="s">
        <v>30</v>
      </c>
      <c r="G55" s="25" t="s">
        <v>31</v>
      </c>
      <c r="H55" s="25">
        <v>23007227</v>
      </c>
      <c r="I55" s="26">
        <v>45626</v>
      </c>
      <c r="K55" s="27">
        <v>29045.79</v>
      </c>
      <c r="L55" s="25">
        <v>4751000001</v>
      </c>
      <c r="M55" s="9" t="s">
        <v>46</v>
      </c>
      <c r="N55"/>
      <c r="O55"/>
      <c r="V55" s="27">
        <v>22420.32</v>
      </c>
      <c r="W55" s="27">
        <v>0</v>
      </c>
      <c r="X55" s="33"/>
      <c r="Y55" s="32"/>
      <c r="Z55" s="33"/>
      <c r="AA55" s="44"/>
    </row>
    <row r="56" spans="2:27" ht="15" x14ac:dyDescent="0.25">
      <c r="B56" s="31"/>
      <c r="C56" s="25" t="s">
        <v>51</v>
      </c>
      <c r="D56" s="25" t="s">
        <v>39</v>
      </c>
      <c r="E56" s="25" t="s">
        <v>52</v>
      </c>
      <c r="F56" s="25" t="s">
        <v>30</v>
      </c>
      <c r="G56" s="25" t="s">
        <v>31</v>
      </c>
      <c r="H56" s="25">
        <v>23007227</v>
      </c>
      <c r="I56" s="26">
        <v>45626</v>
      </c>
      <c r="K56" s="27">
        <v>29045.79</v>
      </c>
      <c r="L56" s="25">
        <v>4751000004</v>
      </c>
      <c r="M56" s="9" t="s">
        <v>47</v>
      </c>
      <c r="N56"/>
      <c r="O56"/>
      <c r="V56" s="27">
        <v>48</v>
      </c>
      <c r="W56" s="27">
        <v>0</v>
      </c>
      <c r="X56" s="33"/>
      <c r="Y56" s="32"/>
      <c r="Z56" s="33"/>
      <c r="AA56" s="44"/>
    </row>
    <row r="57" spans="2:27" ht="15" x14ac:dyDescent="0.25">
      <c r="B57" s="31"/>
      <c r="C57" s="25" t="s">
        <v>51</v>
      </c>
      <c r="D57" s="25" t="s">
        <v>39</v>
      </c>
      <c r="E57" s="25" t="s">
        <v>52</v>
      </c>
      <c r="F57" s="25" t="s">
        <v>30</v>
      </c>
      <c r="G57" s="25" t="s">
        <v>31</v>
      </c>
      <c r="H57" s="25">
        <v>23007227</v>
      </c>
      <c r="I57" s="26">
        <v>45626</v>
      </c>
      <c r="K57" s="27">
        <v>29045.79</v>
      </c>
      <c r="L57" s="25">
        <v>4751000004</v>
      </c>
      <c r="M57" s="9" t="s">
        <v>47</v>
      </c>
      <c r="N57"/>
      <c r="O57"/>
      <c r="V57" s="27">
        <v>9.67</v>
      </c>
      <c r="W57" s="27">
        <v>0</v>
      </c>
      <c r="X57" s="33"/>
      <c r="Y57" s="32"/>
      <c r="Z57" s="33"/>
      <c r="AA57" s="44"/>
    </row>
    <row r="58" spans="2:27" ht="15.75" thickBot="1" x14ac:dyDescent="0.3">
      <c r="B58" s="31"/>
      <c r="C58" s="25" t="s">
        <v>51</v>
      </c>
      <c r="D58" s="25" t="s">
        <v>39</v>
      </c>
      <c r="E58" s="25" t="s">
        <v>52</v>
      </c>
      <c r="F58" s="25" t="s">
        <v>30</v>
      </c>
      <c r="G58" s="25" t="s">
        <v>31</v>
      </c>
      <c r="H58" s="25">
        <v>23007227</v>
      </c>
      <c r="I58" s="26">
        <v>45626</v>
      </c>
      <c r="K58" s="27">
        <v>29045.79</v>
      </c>
      <c r="L58" s="25">
        <v>4751000001</v>
      </c>
      <c r="M58" s="9" t="s">
        <v>46</v>
      </c>
      <c r="N58"/>
      <c r="O58"/>
      <c r="V58" s="27">
        <v>6567.8</v>
      </c>
      <c r="W58" s="27">
        <v>0</v>
      </c>
      <c r="X58" s="33"/>
      <c r="Y58" s="32"/>
      <c r="Z58" s="33"/>
      <c r="AA58" s="44"/>
    </row>
    <row r="59" spans="2:27" ht="15.75" thickTop="1" x14ac:dyDescent="0.25">
      <c r="B59" s="35">
        <v>6</v>
      </c>
      <c r="C59" s="36" t="s">
        <v>53</v>
      </c>
      <c r="D59" s="36" t="s">
        <v>39</v>
      </c>
      <c r="E59" s="36" t="s">
        <v>54</v>
      </c>
      <c r="F59" s="36" t="s">
        <v>30</v>
      </c>
      <c r="G59" s="36" t="s">
        <v>31</v>
      </c>
      <c r="H59" s="36">
        <v>23002357</v>
      </c>
      <c r="I59" s="37">
        <v>45626</v>
      </c>
      <c r="J59" s="38"/>
      <c r="K59" s="39">
        <v>137327.57</v>
      </c>
      <c r="L59" s="36">
        <v>4751000001</v>
      </c>
      <c r="M59" s="38" t="s">
        <v>46</v>
      </c>
      <c r="N59" s="40"/>
      <c r="O59" s="40"/>
      <c r="P59" s="38"/>
      <c r="Q59" s="38"/>
      <c r="R59" s="38"/>
      <c r="S59" s="38"/>
      <c r="T59" s="38"/>
      <c r="U59" s="38"/>
      <c r="V59" s="39">
        <v>136991.71</v>
      </c>
      <c r="W59" s="39">
        <v>0</v>
      </c>
      <c r="X59" s="41"/>
      <c r="Y59" s="42"/>
      <c r="Z59" s="41"/>
      <c r="AA59" s="43"/>
    </row>
    <row r="60" spans="2:27" ht="15" x14ac:dyDescent="0.25">
      <c r="B60" s="31"/>
      <c r="C60" s="25" t="s">
        <v>53</v>
      </c>
      <c r="D60" s="25" t="s">
        <v>39</v>
      </c>
      <c r="E60" s="25" t="s">
        <v>54</v>
      </c>
      <c r="F60" s="25" t="s">
        <v>30</v>
      </c>
      <c r="G60" s="25" t="s">
        <v>31</v>
      </c>
      <c r="H60" s="25">
        <v>23002357</v>
      </c>
      <c r="I60" s="26">
        <v>45626</v>
      </c>
      <c r="K60" s="27">
        <v>137327.57</v>
      </c>
      <c r="L60" s="25">
        <v>4751000001</v>
      </c>
      <c r="M60" s="9" t="s">
        <v>46</v>
      </c>
      <c r="N60"/>
      <c r="O60"/>
      <c r="V60" s="27">
        <v>0</v>
      </c>
      <c r="W60" s="27">
        <v>137327.57</v>
      </c>
      <c r="X60" s="33"/>
      <c r="Y60" s="32"/>
      <c r="Z60" s="33"/>
      <c r="AA60" s="44"/>
    </row>
    <row r="61" spans="2:27" ht="15.75" thickBot="1" x14ac:dyDescent="0.3">
      <c r="B61" s="45"/>
      <c r="C61" s="46" t="s">
        <v>53</v>
      </c>
      <c r="D61" s="46" t="s">
        <v>39</v>
      </c>
      <c r="E61" s="46" t="s">
        <v>54</v>
      </c>
      <c r="F61" s="46" t="s">
        <v>30</v>
      </c>
      <c r="G61" s="46" t="s">
        <v>31</v>
      </c>
      <c r="H61" s="46">
        <v>23002357</v>
      </c>
      <c r="I61" s="47">
        <v>45626</v>
      </c>
      <c r="J61" s="48"/>
      <c r="K61" s="49">
        <v>137327.57</v>
      </c>
      <c r="L61" s="46">
        <v>4751000004</v>
      </c>
      <c r="M61" s="48" t="s">
        <v>47</v>
      </c>
      <c r="N61" s="50"/>
      <c r="O61" s="50"/>
      <c r="P61" s="48"/>
      <c r="Q61" s="48"/>
      <c r="R61" s="48"/>
      <c r="S61" s="48"/>
      <c r="T61" s="48"/>
      <c r="U61" s="48"/>
      <c r="V61" s="49">
        <v>335.86</v>
      </c>
      <c r="W61" s="49">
        <v>0</v>
      </c>
      <c r="X61" s="51"/>
      <c r="Y61" s="52"/>
      <c r="Z61" s="51"/>
      <c r="AA61" s="53"/>
    </row>
    <row r="62" spans="2:27" ht="12.75" thickTop="1" x14ac:dyDescent="0.2"/>
  </sheetData>
  <mergeCells count="30">
    <mergeCell ref="B54:B58"/>
    <mergeCell ref="X54:X58"/>
    <mergeCell ref="Y54:Y58"/>
    <mergeCell ref="Z54:Z58"/>
    <mergeCell ref="AA54:AA58"/>
    <mergeCell ref="B59:B61"/>
    <mergeCell ref="X59:X61"/>
    <mergeCell ref="Y59:Y61"/>
    <mergeCell ref="Z59:Z61"/>
    <mergeCell ref="AA59:AA61"/>
    <mergeCell ref="B43:B45"/>
    <mergeCell ref="X43:X45"/>
    <mergeCell ref="Y43:Y45"/>
    <mergeCell ref="Z43:Z45"/>
    <mergeCell ref="AA43:AA45"/>
    <mergeCell ref="B46:B53"/>
    <mergeCell ref="X46:X53"/>
    <mergeCell ref="Y46:Y53"/>
    <mergeCell ref="Z46:Z53"/>
    <mergeCell ref="AA46:AA53"/>
    <mergeCell ref="B6:B33"/>
    <mergeCell ref="X6:X33"/>
    <mergeCell ref="Y6:Y33"/>
    <mergeCell ref="Z6:Z33"/>
    <mergeCell ref="AA6:AA33"/>
    <mergeCell ref="B34:B42"/>
    <mergeCell ref="X34:X42"/>
    <mergeCell ref="Y34:Y42"/>
    <mergeCell ref="Z34:Z42"/>
    <mergeCell ref="AA34:AA42"/>
  </mergeCells>
  <conditionalFormatting sqref="X6 X34 X43 X46 X54 X59 X62:X1048576">
    <cfRule type="containsText" dxfId="5" priority="1" operator="containsText" text="WRONG">
      <formula>NOT(ISERROR(SEARCH("WRONG",X6)))</formula>
    </cfRule>
    <cfRule type="containsText" dxfId="4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34 X43 X46 X54 X59 X62:X1048576" xr:uid="{6DDA8BE0-4202-41CA-B410-17041B2BA3B7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595B-1912-4683-A3DA-38054C60F1E2}">
  <sheetPr codeName="Sheet11">
    <tabColor theme="7"/>
  </sheetPr>
  <dimension ref="B1:AA42"/>
  <sheetViews>
    <sheetView showGridLines="0" zoomScale="90" zoomScaleNormal="90" workbookViewId="0">
      <pane xSplit="10" topLeftCell="K1" activePane="topRight" state="frozen"/>
      <selection pane="topRight" activeCell="B6" sqref="B6:B33"/>
    </sheetView>
  </sheetViews>
  <sheetFormatPr defaultColWidth="8.85546875" defaultRowHeight="12" x14ac:dyDescent="0.2"/>
  <cols>
    <col min="1" max="1" width="2.42578125" style="9" customWidth="1"/>
    <col min="2" max="2" width="4" style="9" customWidth="1"/>
    <col min="3" max="3" width="5.85546875" style="9" bestFit="1" customWidth="1"/>
    <col min="4" max="4" width="12.140625" style="9" bestFit="1" customWidth="1"/>
    <col min="5" max="5" width="10.7109375" style="9" bestFit="1" customWidth="1"/>
    <col min="6" max="6" width="6.85546875" style="9" bestFit="1" customWidth="1"/>
    <col min="7" max="7" width="5.42578125" style="9" bestFit="1" customWidth="1"/>
    <col min="8" max="8" width="12.140625" style="10" bestFit="1" customWidth="1"/>
    <col min="9" max="9" width="10.28515625" style="9" bestFit="1" customWidth="1"/>
    <col min="10" max="10" width="25.140625" style="9" bestFit="1" customWidth="1"/>
    <col min="11" max="11" width="15" style="9" bestFit="1" customWidth="1"/>
    <col min="12" max="12" width="11.5703125" style="9" bestFit="1" customWidth="1"/>
    <col min="13" max="13" width="19.28515625" style="9" bestFit="1" customWidth="1"/>
    <col min="14" max="14" width="11.140625" style="9" bestFit="1" customWidth="1"/>
    <col min="15" max="15" width="35.7109375" style="9" bestFit="1" customWidth="1"/>
    <col min="16" max="16" width="11" style="9" bestFit="1" customWidth="1"/>
    <col min="17" max="17" width="22.85546875" style="9" bestFit="1" customWidth="1"/>
    <col min="18" max="18" width="11.28515625" style="9" bestFit="1" customWidth="1"/>
    <col min="19" max="19" width="19" style="9" bestFit="1" customWidth="1"/>
    <col min="20" max="20" width="6.140625" style="9" bestFit="1" customWidth="1"/>
    <col min="21" max="21" width="11.42578125" style="9" bestFit="1" customWidth="1"/>
    <col min="22" max="22" width="14.140625" style="9" bestFit="1" customWidth="1"/>
    <col min="23" max="23" width="14.7109375" style="14" bestFit="1" customWidth="1"/>
    <col min="24" max="24" width="14.7109375" style="15" customWidth="1"/>
    <col min="25" max="25" width="28.28515625" style="14" customWidth="1"/>
    <col min="26" max="26" width="21.42578125" style="15" customWidth="1"/>
    <col min="27" max="27" width="25.85546875" style="16" customWidth="1"/>
    <col min="28" max="16384" width="8.85546875" style="9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6"/>
      <c r="Z1" s="7"/>
      <c r="AA1" s="8"/>
    </row>
    <row r="3" spans="2:27" x14ac:dyDescent="0.2">
      <c r="J3" s="11">
        <f>+SUM(AP_To_Analyze3[[#All],[Total Deb./Cred.]])</f>
        <v>844013.26999999955</v>
      </c>
      <c r="S3" s="11">
        <f>+SUM(AP_To_Analyze3[[#All],[   Debit amount]])</f>
        <v>40877.699999999997</v>
      </c>
      <c r="T3" s="11">
        <f>+SUM(AP_To_Analyze3[[#All],[  Credit amount]])</f>
        <v>40877.699999999997</v>
      </c>
      <c r="U3" s="11"/>
      <c r="V3" s="11"/>
      <c r="W3" s="12"/>
      <c r="X3" s="13"/>
    </row>
    <row r="4" spans="2:27" ht="12.75" thickBot="1" x14ac:dyDescent="0.25"/>
    <row r="5" spans="2:27" ht="12.75" thickBot="1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9" t="s">
        <v>8</v>
      </c>
      <c r="J5" s="18" t="s">
        <v>9</v>
      </c>
      <c r="K5" s="18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>
        <v>23063705</v>
      </c>
      <c r="I6" s="26">
        <v>45609</v>
      </c>
      <c r="K6" s="27">
        <v>25058.63</v>
      </c>
      <c r="L6" s="25">
        <v>5550000031</v>
      </c>
      <c r="M6" s="9" t="s">
        <v>32</v>
      </c>
      <c r="N6"/>
      <c r="O6"/>
      <c r="V6" s="27">
        <v>1503.2</v>
      </c>
      <c r="W6" s="27">
        <v>0</v>
      </c>
      <c r="X6" s="28"/>
      <c r="Y6" s="29"/>
      <c r="Z6" s="28"/>
      <c r="AA6" s="30"/>
    </row>
    <row r="7" spans="2:27" ht="15" x14ac:dyDescent="0.25">
      <c r="B7" s="31"/>
      <c r="C7" s="25" t="s">
        <v>27</v>
      </c>
      <c r="D7" s="25" t="s">
        <v>28</v>
      </c>
      <c r="E7" s="25" t="s">
        <v>29</v>
      </c>
      <c r="F7" s="25" t="s">
        <v>30</v>
      </c>
      <c r="G7" s="25" t="s">
        <v>31</v>
      </c>
      <c r="H7" s="25">
        <v>23063705</v>
      </c>
      <c r="I7" s="26">
        <v>45609</v>
      </c>
      <c r="K7" s="27">
        <v>25058.63</v>
      </c>
      <c r="L7" s="25">
        <v>5550000031</v>
      </c>
      <c r="M7" s="9" t="s">
        <v>32</v>
      </c>
      <c r="N7"/>
      <c r="O7"/>
      <c r="V7" s="27">
        <v>0</v>
      </c>
      <c r="W7" s="27">
        <v>1150.51</v>
      </c>
      <c r="X7" s="32"/>
      <c r="Y7" s="33"/>
      <c r="Z7" s="32"/>
      <c r="AA7" s="34"/>
    </row>
    <row r="8" spans="2:27" ht="15" x14ac:dyDescent="0.25">
      <c r="B8" s="31"/>
      <c r="C8" s="25" t="s">
        <v>27</v>
      </c>
      <c r="D8" s="25" t="s">
        <v>28</v>
      </c>
      <c r="E8" s="25" t="s">
        <v>29</v>
      </c>
      <c r="F8" s="25" t="s">
        <v>30</v>
      </c>
      <c r="G8" s="25" t="s">
        <v>31</v>
      </c>
      <c r="H8" s="25">
        <v>23063705</v>
      </c>
      <c r="I8" s="26">
        <v>45609</v>
      </c>
      <c r="K8" s="27">
        <v>25058.63</v>
      </c>
      <c r="L8" s="25">
        <v>5550000031</v>
      </c>
      <c r="M8" s="9" t="s">
        <v>32</v>
      </c>
      <c r="N8"/>
      <c r="O8"/>
      <c r="V8" s="27">
        <v>1422.9</v>
      </c>
      <c r="W8" s="27">
        <v>0</v>
      </c>
      <c r="X8" s="32"/>
      <c r="Y8" s="33"/>
      <c r="Z8" s="32"/>
      <c r="AA8" s="34"/>
    </row>
    <row r="9" spans="2:27" ht="15" x14ac:dyDescent="0.25">
      <c r="B9" s="31"/>
      <c r="C9" s="25" t="s">
        <v>27</v>
      </c>
      <c r="D9" s="25" t="s">
        <v>28</v>
      </c>
      <c r="E9" s="25" t="s">
        <v>29</v>
      </c>
      <c r="F9" s="25" t="s">
        <v>30</v>
      </c>
      <c r="G9" s="25" t="s">
        <v>31</v>
      </c>
      <c r="H9" s="25">
        <v>23063705</v>
      </c>
      <c r="I9" s="26">
        <v>45609</v>
      </c>
      <c r="K9" s="27">
        <v>25058.63</v>
      </c>
      <c r="L9" s="25">
        <v>5550000031</v>
      </c>
      <c r="M9" s="9" t="s">
        <v>32</v>
      </c>
      <c r="N9"/>
      <c r="O9"/>
      <c r="V9" s="27">
        <v>0</v>
      </c>
      <c r="W9" s="27">
        <v>44.21</v>
      </c>
      <c r="X9" s="32"/>
      <c r="Y9" s="33"/>
      <c r="Z9" s="32"/>
      <c r="AA9" s="34"/>
    </row>
    <row r="10" spans="2:27" ht="15" x14ac:dyDescent="0.25">
      <c r="B10" s="31"/>
      <c r="C10" s="25" t="s">
        <v>27</v>
      </c>
      <c r="D10" s="25" t="s">
        <v>28</v>
      </c>
      <c r="E10" s="25" t="s">
        <v>29</v>
      </c>
      <c r="F10" s="25" t="s">
        <v>30</v>
      </c>
      <c r="G10" s="25" t="s">
        <v>31</v>
      </c>
      <c r="H10" s="25">
        <v>23063705</v>
      </c>
      <c r="I10" s="26">
        <v>45609</v>
      </c>
      <c r="K10" s="27">
        <v>25058.63</v>
      </c>
      <c r="L10" s="25">
        <v>5550000031</v>
      </c>
      <c r="M10" s="9" t="s">
        <v>32</v>
      </c>
      <c r="N10"/>
      <c r="O10"/>
      <c r="V10" s="27">
        <v>89.43</v>
      </c>
      <c r="W10" s="27">
        <v>0</v>
      </c>
      <c r="X10" s="32"/>
      <c r="Y10" s="33"/>
      <c r="Z10" s="32"/>
      <c r="AA10" s="34"/>
    </row>
    <row r="11" spans="2:27" ht="15" x14ac:dyDescent="0.25">
      <c r="B11" s="31"/>
      <c r="C11" s="25" t="s">
        <v>27</v>
      </c>
      <c r="D11" s="25" t="s">
        <v>28</v>
      </c>
      <c r="E11" s="25" t="s">
        <v>29</v>
      </c>
      <c r="F11" s="25" t="s">
        <v>30</v>
      </c>
      <c r="G11" s="25" t="s">
        <v>31</v>
      </c>
      <c r="H11" s="25">
        <v>23063705</v>
      </c>
      <c r="I11" s="26">
        <v>45609</v>
      </c>
      <c r="K11" s="27">
        <v>25058.63</v>
      </c>
      <c r="L11" s="25">
        <v>5550000031</v>
      </c>
      <c r="M11" s="9" t="s">
        <v>32</v>
      </c>
      <c r="N11"/>
      <c r="O11"/>
      <c r="V11" s="27">
        <v>0</v>
      </c>
      <c r="W11" s="27">
        <v>232.98</v>
      </c>
      <c r="X11" s="32"/>
      <c r="Y11" s="33"/>
      <c r="Z11" s="32"/>
      <c r="AA11" s="34"/>
    </row>
    <row r="12" spans="2:27" ht="15" x14ac:dyDescent="0.25">
      <c r="B12" s="31"/>
      <c r="C12" s="25" t="s">
        <v>27</v>
      </c>
      <c r="D12" s="25" t="s">
        <v>28</v>
      </c>
      <c r="E12" s="25" t="s">
        <v>29</v>
      </c>
      <c r="F12" s="25" t="s">
        <v>30</v>
      </c>
      <c r="G12" s="25" t="s">
        <v>31</v>
      </c>
      <c r="H12" s="25">
        <v>23063705</v>
      </c>
      <c r="I12" s="26">
        <v>45609</v>
      </c>
      <c r="K12" s="27">
        <v>25058.63</v>
      </c>
      <c r="L12" s="25">
        <v>5550000031</v>
      </c>
      <c r="M12" s="9" t="s">
        <v>32</v>
      </c>
      <c r="N12"/>
      <c r="O12"/>
      <c r="V12" s="27">
        <v>413.86</v>
      </c>
      <c r="W12" s="27">
        <v>0</v>
      </c>
      <c r="X12" s="32"/>
      <c r="Y12" s="33"/>
      <c r="Z12" s="32"/>
      <c r="AA12" s="34"/>
    </row>
    <row r="13" spans="2:27" ht="15" x14ac:dyDescent="0.25">
      <c r="B13" s="31"/>
      <c r="C13" s="25" t="s">
        <v>27</v>
      </c>
      <c r="D13" s="25" t="s">
        <v>28</v>
      </c>
      <c r="E13" s="25" t="s">
        <v>29</v>
      </c>
      <c r="F13" s="25" t="s">
        <v>30</v>
      </c>
      <c r="G13" s="25" t="s">
        <v>31</v>
      </c>
      <c r="H13" s="25">
        <v>23063705</v>
      </c>
      <c r="I13" s="26">
        <v>45609</v>
      </c>
      <c r="K13" s="27">
        <v>25058.63</v>
      </c>
      <c r="L13" s="25">
        <v>7560000001</v>
      </c>
      <c r="M13" s="9" t="s">
        <v>33</v>
      </c>
      <c r="N13"/>
      <c r="O13"/>
      <c r="R13" s="9" t="s">
        <v>34</v>
      </c>
      <c r="S13" s="9" t="s">
        <v>35</v>
      </c>
      <c r="V13" s="27">
        <v>0</v>
      </c>
      <c r="W13" s="27">
        <v>0.03</v>
      </c>
      <c r="X13" s="32"/>
      <c r="Y13" s="33"/>
      <c r="Z13" s="32"/>
      <c r="AA13" s="34"/>
    </row>
    <row r="14" spans="2:27" ht="15" x14ac:dyDescent="0.25">
      <c r="B14" s="31"/>
      <c r="C14" s="25" t="s">
        <v>27</v>
      </c>
      <c r="D14" s="25" t="s">
        <v>28</v>
      </c>
      <c r="E14" s="25" t="s">
        <v>29</v>
      </c>
      <c r="F14" s="25" t="s">
        <v>30</v>
      </c>
      <c r="G14" s="25" t="s">
        <v>31</v>
      </c>
      <c r="H14" s="25">
        <v>23063705</v>
      </c>
      <c r="I14" s="26">
        <v>45609</v>
      </c>
      <c r="K14" s="27">
        <v>25058.63</v>
      </c>
      <c r="L14" s="25">
        <v>5550000031</v>
      </c>
      <c r="M14" s="9" t="s">
        <v>32</v>
      </c>
      <c r="N14"/>
      <c r="O14"/>
      <c r="V14" s="27">
        <v>0</v>
      </c>
      <c r="W14" s="27">
        <v>2321.9699999999998</v>
      </c>
      <c r="X14" s="32"/>
      <c r="Y14" s="33"/>
      <c r="Z14" s="32"/>
      <c r="AA14" s="34"/>
    </row>
    <row r="15" spans="2:27" ht="15" x14ac:dyDescent="0.25">
      <c r="B15" s="31"/>
      <c r="C15" s="25" t="s">
        <v>27</v>
      </c>
      <c r="D15" s="25" t="s">
        <v>28</v>
      </c>
      <c r="E15" s="25" t="s">
        <v>29</v>
      </c>
      <c r="F15" s="25" t="s">
        <v>30</v>
      </c>
      <c r="G15" s="25" t="s">
        <v>31</v>
      </c>
      <c r="H15" s="25">
        <v>23063705</v>
      </c>
      <c r="I15" s="26">
        <v>45609</v>
      </c>
      <c r="K15" s="27">
        <v>25058.63</v>
      </c>
      <c r="L15" s="25">
        <v>5550000031</v>
      </c>
      <c r="M15" s="9" t="s">
        <v>32</v>
      </c>
      <c r="N15"/>
      <c r="O15"/>
      <c r="V15" s="27">
        <v>163.05000000000001</v>
      </c>
      <c r="W15" s="27">
        <v>0</v>
      </c>
      <c r="X15" s="32"/>
      <c r="Y15" s="33"/>
      <c r="Z15" s="32"/>
      <c r="AA15" s="34"/>
    </row>
    <row r="16" spans="2:27" ht="15" x14ac:dyDescent="0.25">
      <c r="B16" s="31"/>
      <c r="C16" s="25" t="s">
        <v>27</v>
      </c>
      <c r="D16" s="25" t="s">
        <v>28</v>
      </c>
      <c r="E16" s="25" t="s">
        <v>29</v>
      </c>
      <c r="F16" s="25" t="s">
        <v>30</v>
      </c>
      <c r="G16" s="25" t="s">
        <v>31</v>
      </c>
      <c r="H16" s="25">
        <v>23063705</v>
      </c>
      <c r="I16" s="26">
        <v>45609</v>
      </c>
      <c r="K16" s="27">
        <v>25058.63</v>
      </c>
      <c r="L16" s="25">
        <v>5550000031</v>
      </c>
      <c r="M16" s="9" t="s">
        <v>32</v>
      </c>
      <c r="N16"/>
      <c r="O16"/>
      <c r="V16" s="27">
        <v>0</v>
      </c>
      <c r="W16" s="27">
        <v>117.83</v>
      </c>
      <c r="X16" s="32"/>
      <c r="Y16" s="33"/>
      <c r="Z16" s="32"/>
      <c r="AA16" s="34"/>
    </row>
    <row r="17" spans="2:27" ht="15" x14ac:dyDescent="0.25">
      <c r="B17" s="31"/>
      <c r="C17" s="25" t="s">
        <v>27</v>
      </c>
      <c r="D17" s="25" t="s">
        <v>28</v>
      </c>
      <c r="E17" s="25" t="s">
        <v>29</v>
      </c>
      <c r="F17" s="25" t="s">
        <v>30</v>
      </c>
      <c r="G17" s="25" t="s">
        <v>31</v>
      </c>
      <c r="H17" s="25">
        <v>23063705</v>
      </c>
      <c r="I17" s="26">
        <v>45609</v>
      </c>
      <c r="K17" s="27">
        <v>25058.63</v>
      </c>
      <c r="L17" s="25">
        <v>5550000031</v>
      </c>
      <c r="M17" s="9" t="s">
        <v>32</v>
      </c>
      <c r="N17"/>
      <c r="O17"/>
      <c r="V17" s="27">
        <v>447.17</v>
      </c>
      <c r="W17" s="27">
        <v>0</v>
      </c>
      <c r="X17" s="32"/>
      <c r="Y17" s="33"/>
      <c r="Z17" s="32"/>
      <c r="AA17" s="34"/>
    </row>
    <row r="18" spans="2:27" ht="15" x14ac:dyDescent="0.25">
      <c r="B18" s="31"/>
      <c r="C18" s="25" t="s">
        <v>27</v>
      </c>
      <c r="D18" s="25" t="s">
        <v>28</v>
      </c>
      <c r="E18" s="25" t="s">
        <v>29</v>
      </c>
      <c r="F18" s="25" t="s">
        <v>30</v>
      </c>
      <c r="G18" s="25" t="s">
        <v>31</v>
      </c>
      <c r="H18" s="25">
        <v>23063705</v>
      </c>
      <c r="I18" s="26">
        <v>45609</v>
      </c>
      <c r="K18" s="27">
        <v>25058.63</v>
      </c>
      <c r="L18" s="25">
        <v>5550000031</v>
      </c>
      <c r="M18" s="9" t="s">
        <v>32</v>
      </c>
      <c r="N18"/>
      <c r="O18"/>
      <c r="V18" s="27">
        <v>0</v>
      </c>
      <c r="W18" s="27">
        <v>405.83</v>
      </c>
      <c r="X18" s="32"/>
      <c r="Y18" s="33"/>
      <c r="Z18" s="32"/>
      <c r="AA18" s="34"/>
    </row>
    <row r="19" spans="2:27" ht="15" x14ac:dyDescent="0.25">
      <c r="B19" s="31"/>
      <c r="C19" s="25" t="s">
        <v>27</v>
      </c>
      <c r="D19" s="25" t="s">
        <v>28</v>
      </c>
      <c r="E19" s="25" t="s">
        <v>29</v>
      </c>
      <c r="F19" s="25" t="s">
        <v>30</v>
      </c>
      <c r="G19" s="25" t="s">
        <v>31</v>
      </c>
      <c r="H19" s="25">
        <v>23063705</v>
      </c>
      <c r="I19" s="26">
        <v>45609</v>
      </c>
      <c r="K19" s="27">
        <v>25058.63</v>
      </c>
      <c r="L19" s="25">
        <v>5550000031</v>
      </c>
      <c r="M19" s="9" t="s">
        <v>32</v>
      </c>
      <c r="N19"/>
      <c r="O19"/>
      <c r="V19" s="27">
        <v>14229.21</v>
      </c>
      <c r="W19" s="27">
        <v>0</v>
      </c>
      <c r="X19" s="32"/>
      <c r="Y19" s="33"/>
      <c r="Z19" s="32"/>
      <c r="AA19" s="34"/>
    </row>
    <row r="20" spans="2:27" ht="15" x14ac:dyDescent="0.25">
      <c r="B20" s="31"/>
      <c r="C20" s="25" t="s">
        <v>27</v>
      </c>
      <c r="D20" s="25" t="s">
        <v>28</v>
      </c>
      <c r="E20" s="25" t="s">
        <v>29</v>
      </c>
      <c r="F20" s="25" t="s">
        <v>30</v>
      </c>
      <c r="G20" s="25" t="s">
        <v>31</v>
      </c>
      <c r="H20" s="25">
        <v>23063705</v>
      </c>
      <c r="I20" s="26">
        <v>45609</v>
      </c>
      <c r="K20" s="27">
        <v>25058.63</v>
      </c>
      <c r="L20" s="25">
        <v>5550000031</v>
      </c>
      <c r="M20" s="9" t="s">
        <v>32</v>
      </c>
      <c r="N20"/>
      <c r="O20"/>
      <c r="V20" s="27">
        <v>0</v>
      </c>
      <c r="W20" s="27">
        <v>13861.07</v>
      </c>
      <c r="X20" s="32"/>
      <c r="Y20" s="33"/>
      <c r="Z20" s="32"/>
      <c r="AA20" s="34"/>
    </row>
    <row r="21" spans="2:27" ht="15" x14ac:dyDescent="0.25">
      <c r="B21" s="31"/>
      <c r="C21" s="25" t="s">
        <v>27</v>
      </c>
      <c r="D21" s="25" t="s">
        <v>28</v>
      </c>
      <c r="E21" s="25" t="s">
        <v>29</v>
      </c>
      <c r="F21" s="25" t="s">
        <v>30</v>
      </c>
      <c r="G21" s="25" t="s">
        <v>31</v>
      </c>
      <c r="H21" s="25">
        <v>23063705</v>
      </c>
      <c r="I21" s="26">
        <v>45609</v>
      </c>
      <c r="K21" s="27">
        <v>25058.63</v>
      </c>
      <c r="L21" s="25">
        <v>5550000031</v>
      </c>
      <c r="M21" s="9" t="s">
        <v>32</v>
      </c>
      <c r="N21"/>
      <c r="O21"/>
      <c r="V21" s="27">
        <v>317.14999999999998</v>
      </c>
      <c r="W21" s="27">
        <v>0</v>
      </c>
      <c r="X21" s="32"/>
      <c r="Y21" s="33"/>
      <c r="Z21" s="32"/>
      <c r="AA21" s="34"/>
    </row>
    <row r="22" spans="2:27" ht="15" x14ac:dyDescent="0.25">
      <c r="B22" s="31"/>
      <c r="C22" s="25" t="s">
        <v>27</v>
      </c>
      <c r="D22" s="25" t="s">
        <v>28</v>
      </c>
      <c r="E22" s="25" t="s">
        <v>29</v>
      </c>
      <c r="F22" s="25" t="s">
        <v>30</v>
      </c>
      <c r="G22" s="25" t="s">
        <v>31</v>
      </c>
      <c r="H22" s="25">
        <v>23063705</v>
      </c>
      <c r="I22" s="26">
        <v>45609</v>
      </c>
      <c r="K22" s="27">
        <v>25058.63</v>
      </c>
      <c r="L22" s="25">
        <v>5550000031</v>
      </c>
      <c r="M22" s="9" t="s">
        <v>32</v>
      </c>
      <c r="N22"/>
      <c r="O22"/>
      <c r="V22" s="27">
        <v>0</v>
      </c>
      <c r="W22" s="27">
        <v>136.27000000000001</v>
      </c>
      <c r="X22" s="32"/>
      <c r="Y22" s="33"/>
      <c r="Z22" s="32"/>
      <c r="AA22" s="34"/>
    </row>
    <row r="23" spans="2:27" ht="15" x14ac:dyDescent="0.25">
      <c r="B23" s="31"/>
      <c r="C23" s="25" t="s">
        <v>27</v>
      </c>
      <c r="D23" s="25" t="s">
        <v>28</v>
      </c>
      <c r="E23" s="25" t="s">
        <v>29</v>
      </c>
      <c r="F23" s="25" t="s">
        <v>30</v>
      </c>
      <c r="G23" s="25" t="s">
        <v>31</v>
      </c>
      <c r="H23" s="25">
        <v>23063705</v>
      </c>
      <c r="I23" s="26">
        <v>45609</v>
      </c>
      <c r="K23" s="27">
        <v>25058.63</v>
      </c>
      <c r="L23" s="25">
        <v>5550000031</v>
      </c>
      <c r="M23" s="9" t="s">
        <v>32</v>
      </c>
      <c r="N23"/>
      <c r="O23"/>
      <c r="V23" s="27">
        <v>3550.99</v>
      </c>
      <c r="W23" s="27">
        <v>0</v>
      </c>
      <c r="X23" s="32"/>
      <c r="Y23" s="33"/>
      <c r="Z23" s="32"/>
      <c r="AA23" s="34"/>
    </row>
    <row r="24" spans="2:27" ht="15" x14ac:dyDescent="0.25">
      <c r="B24" s="31"/>
      <c r="C24" s="25" t="s">
        <v>27</v>
      </c>
      <c r="D24" s="25" t="s">
        <v>28</v>
      </c>
      <c r="E24" s="25" t="s">
        <v>29</v>
      </c>
      <c r="F24" s="25" t="s">
        <v>30</v>
      </c>
      <c r="G24" s="25" t="s">
        <v>31</v>
      </c>
      <c r="H24" s="25">
        <v>23063705</v>
      </c>
      <c r="I24" s="26">
        <v>45609</v>
      </c>
      <c r="K24" s="27">
        <v>25058.63</v>
      </c>
      <c r="L24" s="25">
        <v>5550000031</v>
      </c>
      <c r="M24" s="9" t="s">
        <v>32</v>
      </c>
      <c r="N24"/>
      <c r="O24"/>
      <c r="V24" s="27">
        <v>0</v>
      </c>
      <c r="W24" s="27">
        <v>2576.44</v>
      </c>
      <c r="X24" s="32"/>
      <c r="Y24" s="33"/>
      <c r="Z24" s="32"/>
      <c r="AA24" s="34"/>
    </row>
    <row r="25" spans="2:27" ht="15" x14ac:dyDescent="0.25">
      <c r="B25" s="31"/>
      <c r="C25" s="25" t="s">
        <v>27</v>
      </c>
      <c r="D25" s="25" t="s">
        <v>28</v>
      </c>
      <c r="E25" s="25" t="s">
        <v>29</v>
      </c>
      <c r="F25" s="25" t="s">
        <v>30</v>
      </c>
      <c r="G25" s="25" t="s">
        <v>31</v>
      </c>
      <c r="H25" s="25">
        <v>23063705</v>
      </c>
      <c r="I25" s="26">
        <v>45609</v>
      </c>
      <c r="K25" s="27">
        <v>25058.63</v>
      </c>
      <c r="L25" s="25">
        <v>5550000031</v>
      </c>
      <c r="M25" s="9" t="s">
        <v>32</v>
      </c>
      <c r="N25"/>
      <c r="O25"/>
      <c r="V25" s="27">
        <v>141.58000000000001</v>
      </c>
      <c r="W25" s="27">
        <v>0</v>
      </c>
      <c r="X25" s="32"/>
      <c r="Y25" s="33"/>
      <c r="Z25" s="32"/>
      <c r="AA25" s="34"/>
    </row>
    <row r="26" spans="2:27" ht="15" x14ac:dyDescent="0.25">
      <c r="B26" s="31"/>
      <c r="C26" s="25" t="s">
        <v>27</v>
      </c>
      <c r="D26" s="25" t="s">
        <v>28</v>
      </c>
      <c r="E26" s="25" t="s">
        <v>29</v>
      </c>
      <c r="F26" s="25" t="s">
        <v>30</v>
      </c>
      <c r="G26" s="25" t="s">
        <v>31</v>
      </c>
      <c r="H26" s="25">
        <v>23063705</v>
      </c>
      <c r="I26" s="26">
        <v>45609</v>
      </c>
      <c r="K26" s="27">
        <v>25058.63</v>
      </c>
      <c r="L26" s="25">
        <v>5550000031</v>
      </c>
      <c r="M26" s="9" t="s">
        <v>32</v>
      </c>
      <c r="N26"/>
      <c r="O26"/>
      <c r="V26" s="27">
        <v>0</v>
      </c>
      <c r="W26" s="27">
        <v>141.58000000000001</v>
      </c>
      <c r="X26" s="32"/>
      <c r="Y26" s="33"/>
      <c r="Z26" s="32"/>
      <c r="AA26" s="34"/>
    </row>
    <row r="27" spans="2:27" ht="15" x14ac:dyDescent="0.25">
      <c r="B27" s="31"/>
      <c r="C27" s="25" t="s">
        <v>27</v>
      </c>
      <c r="D27" s="25" t="s">
        <v>28</v>
      </c>
      <c r="E27" s="25" t="s">
        <v>29</v>
      </c>
      <c r="F27" s="25" t="s">
        <v>30</v>
      </c>
      <c r="G27" s="25" t="s">
        <v>31</v>
      </c>
      <c r="H27" s="25">
        <v>23063705</v>
      </c>
      <c r="I27" s="26">
        <v>45609</v>
      </c>
      <c r="K27" s="27">
        <v>25058.63</v>
      </c>
      <c r="L27" s="25">
        <v>5550000031</v>
      </c>
      <c r="M27" s="9" t="s">
        <v>32</v>
      </c>
      <c r="N27"/>
      <c r="O27"/>
      <c r="V27" s="27">
        <v>2022.94</v>
      </c>
      <c r="W27" s="27">
        <v>0</v>
      </c>
      <c r="X27" s="32"/>
      <c r="Y27" s="33"/>
      <c r="Z27" s="32"/>
      <c r="AA27" s="34"/>
    </row>
    <row r="28" spans="2:27" ht="15" x14ac:dyDescent="0.25">
      <c r="B28" s="31"/>
      <c r="C28" s="25" t="s">
        <v>27</v>
      </c>
      <c r="D28" s="25" t="s">
        <v>28</v>
      </c>
      <c r="E28" s="25" t="s">
        <v>29</v>
      </c>
      <c r="F28" s="25" t="s">
        <v>30</v>
      </c>
      <c r="G28" s="25" t="s">
        <v>31</v>
      </c>
      <c r="H28" s="25">
        <v>23063705</v>
      </c>
      <c r="I28" s="26">
        <v>45609</v>
      </c>
      <c r="K28" s="27">
        <v>25058.63</v>
      </c>
      <c r="L28" s="25">
        <v>5550000031</v>
      </c>
      <c r="M28" s="9" t="s">
        <v>32</v>
      </c>
      <c r="N28"/>
      <c r="O28"/>
      <c r="V28" s="27">
        <v>0</v>
      </c>
      <c r="W28" s="27">
        <v>1977.73</v>
      </c>
      <c r="X28" s="32"/>
      <c r="Y28" s="33"/>
      <c r="Z28" s="32"/>
      <c r="AA28" s="34"/>
    </row>
    <row r="29" spans="2:27" ht="15" x14ac:dyDescent="0.25">
      <c r="B29" s="31"/>
      <c r="C29" s="25" t="s">
        <v>27</v>
      </c>
      <c r="D29" s="25" t="s">
        <v>28</v>
      </c>
      <c r="E29" s="25" t="s">
        <v>29</v>
      </c>
      <c r="F29" s="25" t="s">
        <v>30</v>
      </c>
      <c r="G29" s="25" t="s">
        <v>31</v>
      </c>
      <c r="H29" s="25">
        <v>23063705</v>
      </c>
      <c r="I29" s="26">
        <v>45609</v>
      </c>
      <c r="K29" s="27">
        <v>25058.63</v>
      </c>
      <c r="L29" s="25">
        <v>5550000031</v>
      </c>
      <c r="M29" s="9" t="s">
        <v>32</v>
      </c>
      <c r="N29"/>
      <c r="O29"/>
      <c r="V29" s="27">
        <v>0</v>
      </c>
      <c r="W29" s="27">
        <v>1380.25</v>
      </c>
      <c r="X29" s="32"/>
      <c r="Y29" s="33"/>
      <c r="Z29" s="32"/>
      <c r="AA29" s="34"/>
    </row>
    <row r="30" spans="2:27" ht="15" x14ac:dyDescent="0.25">
      <c r="B30" s="31"/>
      <c r="C30" s="25" t="s">
        <v>27</v>
      </c>
      <c r="D30" s="25" t="s">
        <v>28</v>
      </c>
      <c r="E30" s="25" t="s">
        <v>29</v>
      </c>
      <c r="F30" s="25" t="s">
        <v>30</v>
      </c>
      <c r="G30" s="25" t="s">
        <v>31</v>
      </c>
      <c r="H30" s="25">
        <v>23063705</v>
      </c>
      <c r="I30" s="26">
        <v>45609</v>
      </c>
      <c r="K30" s="27">
        <v>25058.63</v>
      </c>
      <c r="L30" s="25">
        <v>5550000031</v>
      </c>
      <c r="M30" s="9" t="s">
        <v>32</v>
      </c>
      <c r="N30"/>
      <c r="O30"/>
      <c r="V30" s="27">
        <v>44.82</v>
      </c>
      <c r="W30" s="27">
        <v>0</v>
      </c>
      <c r="X30" s="32"/>
      <c r="Y30" s="33"/>
      <c r="Z30" s="32"/>
      <c r="AA30" s="34"/>
    </row>
    <row r="31" spans="2:27" ht="15" x14ac:dyDescent="0.25">
      <c r="B31" s="31"/>
      <c r="C31" s="25" t="s">
        <v>27</v>
      </c>
      <c r="D31" s="25" t="s">
        <v>28</v>
      </c>
      <c r="E31" s="25" t="s">
        <v>29</v>
      </c>
      <c r="F31" s="25" t="s">
        <v>30</v>
      </c>
      <c r="G31" s="25" t="s">
        <v>31</v>
      </c>
      <c r="H31" s="25">
        <v>23063705</v>
      </c>
      <c r="I31" s="26">
        <v>45609</v>
      </c>
      <c r="K31" s="27">
        <v>25058.63</v>
      </c>
      <c r="L31" s="25">
        <v>5550000031</v>
      </c>
      <c r="M31" s="9" t="s">
        <v>32</v>
      </c>
      <c r="N31"/>
      <c r="O31"/>
      <c r="V31" s="27">
        <v>0</v>
      </c>
      <c r="W31" s="27">
        <v>44.82</v>
      </c>
      <c r="X31" s="32"/>
      <c r="Y31" s="33"/>
      <c r="Z31" s="32"/>
      <c r="AA31" s="34"/>
    </row>
    <row r="32" spans="2:27" ht="15" x14ac:dyDescent="0.25">
      <c r="B32" s="31"/>
      <c r="C32" s="25" t="s">
        <v>27</v>
      </c>
      <c r="D32" s="25" t="s">
        <v>28</v>
      </c>
      <c r="E32" s="25" t="s">
        <v>29</v>
      </c>
      <c r="F32" s="25" t="s">
        <v>30</v>
      </c>
      <c r="G32" s="25" t="s">
        <v>31</v>
      </c>
      <c r="H32" s="25">
        <v>23063705</v>
      </c>
      <c r="I32" s="26">
        <v>45609</v>
      </c>
      <c r="K32" s="27">
        <v>25058.63</v>
      </c>
      <c r="L32" s="25">
        <v>5550000031</v>
      </c>
      <c r="M32" s="9" t="s">
        <v>32</v>
      </c>
      <c r="N32"/>
      <c r="O32"/>
      <c r="V32" s="27">
        <v>712.33</v>
      </c>
      <c r="W32" s="27">
        <v>0</v>
      </c>
      <c r="X32" s="32"/>
      <c r="Y32" s="33"/>
      <c r="Z32" s="32"/>
      <c r="AA32" s="34"/>
    </row>
    <row r="33" spans="2:27" ht="15.75" thickBot="1" x14ac:dyDescent="0.3">
      <c r="B33" s="31"/>
      <c r="C33" s="25" t="s">
        <v>27</v>
      </c>
      <c r="D33" s="25" t="s">
        <v>28</v>
      </c>
      <c r="E33" s="25" t="s">
        <v>29</v>
      </c>
      <c r="F33" s="25" t="s">
        <v>30</v>
      </c>
      <c r="G33" s="25" t="s">
        <v>31</v>
      </c>
      <c r="H33" s="25">
        <v>23063705</v>
      </c>
      <c r="I33" s="26">
        <v>45609</v>
      </c>
      <c r="K33" s="27">
        <v>25058.63</v>
      </c>
      <c r="L33" s="25">
        <v>5550000031</v>
      </c>
      <c r="M33" s="9" t="s">
        <v>32</v>
      </c>
      <c r="N33"/>
      <c r="O33"/>
      <c r="V33" s="27">
        <v>0</v>
      </c>
      <c r="W33" s="27">
        <v>667.11</v>
      </c>
      <c r="X33" s="32"/>
      <c r="Y33" s="33"/>
      <c r="Z33" s="32"/>
      <c r="AA33" s="34"/>
    </row>
    <row r="34" spans="2:27" ht="15.75" thickTop="1" x14ac:dyDescent="0.25">
      <c r="B34" s="35">
        <v>2</v>
      </c>
      <c r="C34" s="36" t="s">
        <v>27</v>
      </c>
      <c r="D34" s="36" t="s">
        <v>28</v>
      </c>
      <c r="E34" s="36" t="s">
        <v>29</v>
      </c>
      <c r="F34" s="36" t="s">
        <v>30</v>
      </c>
      <c r="G34" s="36" t="s">
        <v>31</v>
      </c>
      <c r="H34" s="36">
        <v>23063804</v>
      </c>
      <c r="I34" s="37">
        <v>45611</v>
      </c>
      <c r="J34" s="38" t="s">
        <v>36</v>
      </c>
      <c r="K34" s="39">
        <v>15819.07</v>
      </c>
      <c r="L34" s="36">
        <v>5214000017</v>
      </c>
      <c r="M34" s="38" t="s">
        <v>37</v>
      </c>
      <c r="N34" s="40"/>
      <c r="O34" s="40"/>
      <c r="P34" s="38"/>
      <c r="Q34" s="38"/>
      <c r="R34" s="38"/>
      <c r="S34" s="38"/>
      <c r="T34" s="38"/>
      <c r="U34" s="38"/>
      <c r="V34" s="39">
        <v>1410</v>
      </c>
      <c r="W34" s="39">
        <v>0</v>
      </c>
      <c r="X34" s="41"/>
      <c r="Y34" s="42"/>
      <c r="Z34" s="41"/>
      <c r="AA34" s="43"/>
    </row>
    <row r="35" spans="2:27" ht="15.75" thickTop="1" x14ac:dyDescent="0.25">
      <c r="B35" s="31"/>
      <c r="C35" s="25" t="s">
        <v>27</v>
      </c>
      <c r="D35" s="25" t="s">
        <v>28</v>
      </c>
      <c r="E35" s="25" t="s">
        <v>29</v>
      </c>
      <c r="F35" s="25" t="s">
        <v>30</v>
      </c>
      <c r="G35" s="25" t="s">
        <v>31</v>
      </c>
      <c r="H35" s="25">
        <v>23063804</v>
      </c>
      <c r="I35" s="26">
        <v>45611</v>
      </c>
      <c r="J35" s="9" t="s">
        <v>36</v>
      </c>
      <c r="K35" s="27">
        <v>15819.07</v>
      </c>
      <c r="L35" s="25">
        <v>5214000017</v>
      </c>
      <c r="M35" s="9" t="s">
        <v>37</v>
      </c>
      <c r="N35"/>
      <c r="O35"/>
      <c r="V35" s="27">
        <v>1770.56</v>
      </c>
      <c r="W35" s="27">
        <v>0</v>
      </c>
      <c r="X35" s="33"/>
      <c r="Y35" s="32"/>
      <c r="Z35" s="33"/>
      <c r="AA35" s="44"/>
    </row>
    <row r="36" spans="2:27" ht="15.75" thickTop="1" x14ac:dyDescent="0.25">
      <c r="B36" s="31"/>
      <c r="C36" s="25" t="s">
        <v>27</v>
      </c>
      <c r="D36" s="25" t="s">
        <v>28</v>
      </c>
      <c r="E36" s="25" t="s">
        <v>29</v>
      </c>
      <c r="F36" s="25" t="s">
        <v>30</v>
      </c>
      <c r="G36" s="25" t="s">
        <v>31</v>
      </c>
      <c r="H36" s="25">
        <v>23063804</v>
      </c>
      <c r="I36" s="26">
        <v>45611</v>
      </c>
      <c r="J36" s="9" t="s">
        <v>36</v>
      </c>
      <c r="K36" s="27">
        <v>15819.07</v>
      </c>
      <c r="L36" s="25">
        <v>5214000017</v>
      </c>
      <c r="M36" s="9" t="s">
        <v>37</v>
      </c>
      <c r="N36"/>
      <c r="O36"/>
      <c r="V36" s="27">
        <v>2400</v>
      </c>
      <c r="W36" s="27">
        <v>0</v>
      </c>
      <c r="X36" s="33"/>
      <c r="Y36" s="32"/>
      <c r="Z36" s="33"/>
      <c r="AA36" s="44"/>
    </row>
    <row r="37" spans="2:27" ht="15.75" thickTop="1" x14ac:dyDescent="0.25">
      <c r="B37" s="31"/>
      <c r="C37" s="25" t="s">
        <v>27</v>
      </c>
      <c r="D37" s="25" t="s">
        <v>28</v>
      </c>
      <c r="E37" s="25" t="s">
        <v>29</v>
      </c>
      <c r="F37" s="25" t="s">
        <v>30</v>
      </c>
      <c r="G37" s="25" t="s">
        <v>31</v>
      </c>
      <c r="H37" s="25">
        <v>23063804</v>
      </c>
      <c r="I37" s="26">
        <v>45611</v>
      </c>
      <c r="J37" s="9" t="s">
        <v>36</v>
      </c>
      <c r="K37" s="27">
        <v>15819.07</v>
      </c>
      <c r="L37" s="25">
        <v>5214000017</v>
      </c>
      <c r="M37" s="9" t="s">
        <v>37</v>
      </c>
      <c r="N37"/>
      <c r="O37"/>
      <c r="V37" s="27">
        <v>250</v>
      </c>
      <c r="W37" s="27">
        <v>0</v>
      </c>
      <c r="X37" s="33"/>
      <c r="Y37" s="32"/>
      <c r="Z37" s="33"/>
      <c r="AA37" s="44"/>
    </row>
    <row r="38" spans="2:27" ht="15.75" thickTop="1" x14ac:dyDescent="0.25">
      <c r="B38" s="31"/>
      <c r="C38" s="25" t="s">
        <v>27</v>
      </c>
      <c r="D38" s="25" t="s">
        <v>28</v>
      </c>
      <c r="E38" s="25" t="s">
        <v>29</v>
      </c>
      <c r="F38" s="25" t="s">
        <v>30</v>
      </c>
      <c r="G38" s="25" t="s">
        <v>31</v>
      </c>
      <c r="H38" s="25">
        <v>23063804</v>
      </c>
      <c r="I38" s="26">
        <v>45611</v>
      </c>
      <c r="J38" s="9" t="s">
        <v>36</v>
      </c>
      <c r="K38" s="27">
        <v>15819.07</v>
      </c>
      <c r="L38" s="25">
        <v>5214000017</v>
      </c>
      <c r="M38" s="9" t="s">
        <v>37</v>
      </c>
      <c r="N38"/>
      <c r="O38"/>
      <c r="V38" s="27">
        <v>3469.49</v>
      </c>
      <c r="W38" s="27">
        <v>0</v>
      </c>
      <c r="X38" s="33"/>
      <c r="Y38" s="32"/>
      <c r="Z38" s="33"/>
      <c r="AA38" s="44"/>
    </row>
    <row r="39" spans="2:27" ht="15.75" thickTop="1" x14ac:dyDescent="0.25">
      <c r="B39" s="31"/>
      <c r="C39" s="25" t="s">
        <v>27</v>
      </c>
      <c r="D39" s="25" t="s">
        <v>28</v>
      </c>
      <c r="E39" s="25" t="s">
        <v>29</v>
      </c>
      <c r="F39" s="25" t="s">
        <v>30</v>
      </c>
      <c r="G39" s="25" t="s">
        <v>31</v>
      </c>
      <c r="H39" s="25">
        <v>23063804</v>
      </c>
      <c r="I39" s="26">
        <v>45611</v>
      </c>
      <c r="J39" s="9" t="s">
        <v>36</v>
      </c>
      <c r="K39" s="27">
        <v>15819.07</v>
      </c>
      <c r="L39" s="25">
        <v>7560000001</v>
      </c>
      <c r="M39" s="9" t="s">
        <v>33</v>
      </c>
      <c r="N39"/>
      <c r="O39"/>
      <c r="R39" s="9" t="s">
        <v>34</v>
      </c>
      <c r="S39" s="9" t="s">
        <v>35</v>
      </c>
      <c r="V39" s="27">
        <v>0</v>
      </c>
      <c r="W39" s="27">
        <v>7.0000000000000007E-2</v>
      </c>
      <c r="X39" s="33"/>
      <c r="Y39" s="32"/>
      <c r="Z39" s="33"/>
      <c r="AA39" s="44"/>
    </row>
    <row r="40" spans="2:27" ht="15.75" thickTop="1" x14ac:dyDescent="0.25">
      <c r="B40" s="31"/>
      <c r="C40" s="25" t="s">
        <v>27</v>
      </c>
      <c r="D40" s="25" t="s">
        <v>28</v>
      </c>
      <c r="E40" s="25" t="s">
        <v>29</v>
      </c>
      <c r="F40" s="25" t="s">
        <v>30</v>
      </c>
      <c r="G40" s="25" t="s">
        <v>31</v>
      </c>
      <c r="H40" s="25">
        <v>23063804</v>
      </c>
      <c r="I40" s="26">
        <v>45611</v>
      </c>
      <c r="J40" s="9" t="s">
        <v>36</v>
      </c>
      <c r="K40" s="27">
        <v>15819.07</v>
      </c>
      <c r="L40" s="25">
        <v>5214000017</v>
      </c>
      <c r="M40" s="9" t="s">
        <v>37</v>
      </c>
      <c r="N40"/>
      <c r="O40"/>
      <c r="V40" s="27">
        <v>6099.02</v>
      </c>
      <c r="W40" s="27">
        <v>0</v>
      </c>
      <c r="X40" s="33"/>
      <c r="Y40" s="32"/>
      <c r="Z40" s="33"/>
      <c r="AA40" s="44"/>
    </row>
    <row r="41" spans="2:27" ht="15.75" thickTop="1" x14ac:dyDescent="0.25">
      <c r="B41" s="31"/>
      <c r="C41" s="25" t="s">
        <v>27</v>
      </c>
      <c r="D41" s="25" t="s">
        <v>28</v>
      </c>
      <c r="E41" s="25" t="s">
        <v>29</v>
      </c>
      <c r="F41" s="25" t="s">
        <v>30</v>
      </c>
      <c r="G41" s="25" t="s">
        <v>31</v>
      </c>
      <c r="H41" s="25">
        <v>23063804</v>
      </c>
      <c r="I41" s="26">
        <v>45611</v>
      </c>
      <c r="J41" s="9" t="s">
        <v>36</v>
      </c>
      <c r="K41" s="27">
        <v>15819.07</v>
      </c>
      <c r="L41" s="25">
        <v>5214000017</v>
      </c>
      <c r="M41" s="9" t="s">
        <v>37</v>
      </c>
      <c r="N41"/>
      <c r="O41"/>
      <c r="V41" s="27">
        <v>420</v>
      </c>
      <c r="W41" s="27">
        <v>0</v>
      </c>
      <c r="X41" s="33"/>
      <c r="Y41" s="32"/>
      <c r="Z41" s="33"/>
      <c r="AA41" s="44"/>
    </row>
    <row r="42" spans="2:27" ht="15" x14ac:dyDescent="0.25">
      <c r="B42" s="31"/>
      <c r="C42" s="25" t="s">
        <v>27</v>
      </c>
      <c r="D42" s="25" t="s">
        <v>28</v>
      </c>
      <c r="E42" s="25" t="s">
        <v>29</v>
      </c>
      <c r="F42" s="25" t="s">
        <v>30</v>
      </c>
      <c r="G42" s="25" t="s">
        <v>31</v>
      </c>
      <c r="H42" s="25">
        <v>23063804</v>
      </c>
      <c r="I42" s="26">
        <v>45611</v>
      </c>
      <c r="J42" s="9" t="s">
        <v>36</v>
      </c>
      <c r="K42" s="27">
        <v>15819.07</v>
      </c>
      <c r="L42" s="25">
        <v>5214000017</v>
      </c>
      <c r="M42" s="9" t="s">
        <v>37</v>
      </c>
      <c r="N42"/>
      <c r="O42"/>
      <c r="V42" s="27">
        <v>0</v>
      </c>
      <c r="W42" s="27">
        <v>15819</v>
      </c>
      <c r="X42" s="33"/>
      <c r="Y42" s="32"/>
      <c r="Z42" s="33"/>
      <c r="AA42" s="44"/>
    </row>
  </sheetData>
  <mergeCells count="10">
    <mergeCell ref="B6:B33"/>
    <mergeCell ref="X6:X33"/>
    <mergeCell ref="Y6:Y33"/>
    <mergeCell ref="Z6:Z33"/>
    <mergeCell ref="AA6:AA33"/>
    <mergeCell ref="B34:B42"/>
    <mergeCell ref="X34:X42"/>
    <mergeCell ref="Y34:Y42"/>
    <mergeCell ref="Z34:Z42"/>
    <mergeCell ref="AA34:AA42"/>
  </mergeCells>
  <conditionalFormatting sqref="X6 X34 X43:X1048576">
    <cfRule type="containsText" dxfId="3" priority="1" operator="containsText" text="WRONG">
      <formula>NOT(ISERROR(SEARCH("WRONG",X6)))</formula>
    </cfRule>
    <cfRule type="containsText" dxfId="2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34 X43:X1048576" xr:uid="{C6B3C53D-80C0-496B-903D-EF1CB18C9F69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6AFA-4F79-4EB3-BEAE-9C14ECC9E15C}">
  <sheetPr codeName="Sheet12">
    <tabColor theme="7"/>
  </sheetPr>
  <dimension ref="B1:AA25"/>
  <sheetViews>
    <sheetView showGridLines="0" tabSelected="1" zoomScale="90" zoomScaleNormal="90" workbookViewId="0">
      <pane xSplit="10" topLeftCell="K1" activePane="topRight" state="frozen"/>
      <selection pane="topRight" activeCell="B6" sqref="B6:B33"/>
    </sheetView>
  </sheetViews>
  <sheetFormatPr defaultColWidth="8.85546875" defaultRowHeight="12" x14ac:dyDescent="0.2"/>
  <cols>
    <col min="1" max="1" width="2.42578125" style="9" customWidth="1"/>
    <col min="2" max="2" width="4" style="9" customWidth="1"/>
    <col min="3" max="3" width="5.85546875" style="9" bestFit="1" customWidth="1"/>
    <col min="4" max="4" width="12.140625" style="9" bestFit="1" customWidth="1"/>
    <col min="5" max="5" width="10.7109375" style="9" bestFit="1" customWidth="1"/>
    <col min="6" max="6" width="6.85546875" style="9" bestFit="1" customWidth="1"/>
    <col min="7" max="7" width="5.42578125" style="9" bestFit="1" customWidth="1"/>
    <col min="8" max="8" width="12.140625" style="10" bestFit="1" customWidth="1"/>
    <col min="9" max="9" width="10.28515625" style="9" bestFit="1" customWidth="1"/>
    <col min="10" max="10" width="25.140625" style="9" bestFit="1" customWidth="1"/>
    <col min="11" max="11" width="15" style="9" bestFit="1" customWidth="1"/>
    <col min="12" max="12" width="11.5703125" style="9" bestFit="1" customWidth="1"/>
    <col min="13" max="13" width="19.28515625" style="9" bestFit="1" customWidth="1"/>
    <col min="14" max="14" width="11.140625" style="9" bestFit="1" customWidth="1"/>
    <col min="15" max="15" width="35.7109375" style="9" bestFit="1" customWidth="1"/>
    <col min="16" max="16" width="11" style="9" bestFit="1" customWidth="1"/>
    <col min="17" max="17" width="22.85546875" style="9" bestFit="1" customWidth="1"/>
    <col min="18" max="18" width="11.28515625" style="9" bestFit="1" customWidth="1"/>
    <col min="19" max="19" width="19" style="9" bestFit="1" customWidth="1"/>
    <col min="20" max="20" width="6.140625" style="9" bestFit="1" customWidth="1"/>
    <col min="21" max="21" width="11.42578125" style="9" bestFit="1" customWidth="1"/>
    <col min="22" max="22" width="14.140625" style="9" bestFit="1" customWidth="1"/>
    <col min="23" max="23" width="14.7109375" style="14" bestFit="1" customWidth="1"/>
    <col min="24" max="24" width="14.7109375" style="15" customWidth="1"/>
    <col min="25" max="25" width="28.28515625" style="14" customWidth="1"/>
    <col min="26" max="26" width="21.42578125" style="15" customWidth="1"/>
    <col min="27" max="27" width="25.85546875" style="16" customWidth="1"/>
    <col min="28" max="16384" width="8.85546875" style="9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5"/>
      <c r="Y1" s="6"/>
      <c r="Z1" s="7"/>
      <c r="AA1" s="8"/>
    </row>
    <row r="3" spans="2:27" x14ac:dyDescent="0.2">
      <c r="J3" s="11">
        <f>+SUM(AP_To_Analyze4[[#All],[Total Deb./Cred.]])</f>
        <v>1039433.3300000003</v>
      </c>
      <c r="S3" s="11">
        <f>+SUM(AP_To_Analyze4[[#All],[   Debit amount]])</f>
        <v>237526.14999999997</v>
      </c>
      <c r="T3" s="11">
        <f>+SUM(AP_To_Analyze4[[#All],[  Credit amount]])</f>
        <v>237526.15000000002</v>
      </c>
      <c r="U3" s="11"/>
      <c r="V3" s="11"/>
      <c r="W3" s="12"/>
      <c r="X3" s="13"/>
    </row>
    <row r="4" spans="2:27" ht="12.75" thickBot="1" x14ac:dyDescent="0.25"/>
    <row r="5" spans="2:27" ht="12.75" thickBot="1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9" t="s">
        <v>8</v>
      </c>
      <c r="J5" s="18" t="s">
        <v>9</v>
      </c>
      <c r="K5" s="18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.75" thickTop="1" x14ac:dyDescent="0.25">
      <c r="B6" s="35">
        <v>3</v>
      </c>
      <c r="C6" s="36" t="s">
        <v>38</v>
      </c>
      <c r="D6" s="36" t="s">
        <v>39</v>
      </c>
      <c r="E6" s="36" t="s">
        <v>40</v>
      </c>
      <c r="F6" s="36" t="s">
        <v>41</v>
      </c>
      <c r="G6" s="36" t="s">
        <v>31</v>
      </c>
      <c r="H6" s="36">
        <v>23098073</v>
      </c>
      <c r="I6" s="37">
        <v>45609</v>
      </c>
      <c r="J6" s="38"/>
      <c r="K6" s="39">
        <v>17400.13</v>
      </c>
      <c r="L6" s="36">
        <v>4000000001</v>
      </c>
      <c r="M6" s="38" t="s">
        <v>42</v>
      </c>
      <c r="N6" s="40">
        <v>100017697</v>
      </c>
      <c r="O6" s="40" t="s">
        <v>43</v>
      </c>
      <c r="P6" s="38"/>
      <c r="Q6" s="38"/>
      <c r="R6" s="38"/>
      <c r="S6" s="38"/>
      <c r="T6" s="38"/>
      <c r="U6" s="38"/>
      <c r="V6" s="39">
        <v>17400.13</v>
      </c>
      <c r="W6" s="39">
        <v>0</v>
      </c>
      <c r="X6" s="41"/>
      <c r="Y6" s="42"/>
      <c r="Z6" s="41"/>
      <c r="AA6" s="43"/>
    </row>
    <row r="7" spans="2:27" ht="15.75" thickTop="1" x14ac:dyDescent="0.25">
      <c r="B7" s="31"/>
      <c r="C7" s="25" t="s">
        <v>38</v>
      </c>
      <c r="D7" s="25" t="s">
        <v>39</v>
      </c>
      <c r="E7" s="25" t="s">
        <v>40</v>
      </c>
      <c r="F7" s="25" t="s">
        <v>41</v>
      </c>
      <c r="G7" s="25" t="s">
        <v>31</v>
      </c>
      <c r="H7" s="25">
        <v>23098073</v>
      </c>
      <c r="I7" s="26">
        <v>45609</v>
      </c>
      <c r="K7" s="27">
        <v>17400.13</v>
      </c>
      <c r="L7" s="25">
        <v>4000000001</v>
      </c>
      <c r="M7" s="9" t="s">
        <v>42</v>
      </c>
      <c r="N7">
        <v>100017697</v>
      </c>
      <c r="O7" t="s">
        <v>43</v>
      </c>
      <c r="V7" s="27">
        <v>0</v>
      </c>
      <c r="W7" s="27">
        <v>16694.25</v>
      </c>
      <c r="X7" s="33"/>
      <c r="Y7" s="32"/>
      <c r="Z7" s="33"/>
      <c r="AA7" s="44"/>
    </row>
    <row r="8" spans="2:27" ht="15.75" thickTop="1" x14ac:dyDescent="0.25">
      <c r="B8" s="31"/>
      <c r="C8" s="25" t="s">
        <v>38</v>
      </c>
      <c r="D8" s="25" t="s">
        <v>39</v>
      </c>
      <c r="E8" s="25" t="s">
        <v>40</v>
      </c>
      <c r="F8" s="25" t="s">
        <v>41</v>
      </c>
      <c r="G8" s="25" t="s">
        <v>31</v>
      </c>
      <c r="H8" s="25">
        <v>23098073</v>
      </c>
      <c r="I8" s="26">
        <v>45609</v>
      </c>
      <c r="K8" s="27">
        <v>17400.13</v>
      </c>
      <c r="L8" s="25">
        <v>5540000001</v>
      </c>
      <c r="M8" s="9" t="s">
        <v>44</v>
      </c>
      <c r="N8">
        <v>554001171</v>
      </c>
      <c r="O8" t="s">
        <v>45</v>
      </c>
      <c r="V8" s="27">
        <v>0</v>
      </c>
      <c r="W8" s="27">
        <v>705.88</v>
      </c>
      <c r="X8" s="33"/>
      <c r="Y8" s="32"/>
      <c r="Z8" s="33"/>
      <c r="AA8" s="44"/>
    </row>
    <row r="9" spans="2:27" ht="15.75" thickTop="1" x14ac:dyDescent="0.25">
      <c r="B9" s="35">
        <v>4</v>
      </c>
      <c r="C9" s="36" t="s">
        <v>38</v>
      </c>
      <c r="D9" s="36" t="s">
        <v>39</v>
      </c>
      <c r="E9" s="36" t="s">
        <v>40</v>
      </c>
      <c r="F9" s="36" t="s">
        <v>30</v>
      </c>
      <c r="G9" s="36" t="s">
        <v>31</v>
      </c>
      <c r="H9" s="36">
        <v>23098254</v>
      </c>
      <c r="I9" s="37">
        <v>45626</v>
      </c>
      <c r="J9" s="38"/>
      <c r="K9" s="39">
        <v>53752.66</v>
      </c>
      <c r="L9" s="36">
        <v>4751000001</v>
      </c>
      <c r="M9" s="38" t="s">
        <v>46</v>
      </c>
      <c r="N9" s="40"/>
      <c r="O9" s="40"/>
      <c r="P9" s="38"/>
      <c r="Q9" s="38"/>
      <c r="R9" s="38"/>
      <c r="S9" s="38"/>
      <c r="T9" s="38"/>
      <c r="U9" s="38"/>
      <c r="V9" s="39">
        <v>8599.82</v>
      </c>
      <c r="W9" s="39">
        <v>0</v>
      </c>
      <c r="X9" s="41"/>
      <c r="Y9" s="42"/>
      <c r="Z9" s="41"/>
      <c r="AA9" s="43"/>
    </row>
    <row r="10" spans="2:27" ht="15.75" thickTop="1" x14ac:dyDescent="0.25">
      <c r="B10" s="31"/>
      <c r="C10" s="25" t="s">
        <v>38</v>
      </c>
      <c r="D10" s="25" t="s">
        <v>39</v>
      </c>
      <c r="E10" s="25" t="s">
        <v>40</v>
      </c>
      <c r="F10" s="25" t="s">
        <v>30</v>
      </c>
      <c r="G10" s="25" t="s">
        <v>31</v>
      </c>
      <c r="H10" s="25">
        <v>23098254</v>
      </c>
      <c r="I10" s="26">
        <v>45626</v>
      </c>
      <c r="K10" s="27">
        <v>53752.66</v>
      </c>
      <c r="L10" s="25">
        <v>4751000004</v>
      </c>
      <c r="M10" s="9" t="s">
        <v>47</v>
      </c>
      <c r="N10"/>
      <c r="O10"/>
      <c r="V10" s="27">
        <v>976.47</v>
      </c>
      <c r="W10" s="27">
        <v>0</v>
      </c>
      <c r="X10" s="33"/>
      <c r="Y10" s="32"/>
      <c r="Z10" s="33"/>
      <c r="AA10" s="44"/>
    </row>
    <row r="11" spans="2:27" ht="15.75" thickTop="1" x14ac:dyDescent="0.25">
      <c r="B11" s="31"/>
      <c r="C11" s="25" t="s">
        <v>38</v>
      </c>
      <c r="D11" s="25" t="s">
        <v>39</v>
      </c>
      <c r="E11" s="25" t="s">
        <v>40</v>
      </c>
      <c r="F11" s="25" t="s">
        <v>30</v>
      </c>
      <c r="G11" s="25" t="s">
        <v>31</v>
      </c>
      <c r="H11" s="25">
        <v>23098254</v>
      </c>
      <c r="I11" s="26">
        <v>45626</v>
      </c>
      <c r="K11" s="27">
        <v>53752.66</v>
      </c>
      <c r="L11" s="25">
        <v>6590000001</v>
      </c>
      <c r="M11" s="9" t="s">
        <v>48</v>
      </c>
      <c r="N11"/>
      <c r="O11"/>
      <c r="P11" s="9">
        <v>1110480100</v>
      </c>
      <c r="Q11" s="9" t="s">
        <v>49</v>
      </c>
      <c r="R11" s="9">
        <v>1110480100</v>
      </c>
      <c r="S11" s="9" t="s">
        <v>50</v>
      </c>
      <c r="V11" s="27">
        <v>0.3</v>
      </c>
      <c r="W11" s="27">
        <v>0</v>
      </c>
      <c r="X11" s="33"/>
      <c r="Y11" s="32"/>
      <c r="Z11" s="33"/>
      <c r="AA11" s="44"/>
    </row>
    <row r="12" spans="2:27" ht="15.75" thickTop="1" x14ac:dyDescent="0.25">
      <c r="B12" s="31"/>
      <c r="C12" s="25" t="s">
        <v>38</v>
      </c>
      <c r="D12" s="25" t="s">
        <v>39</v>
      </c>
      <c r="E12" s="25" t="s">
        <v>40</v>
      </c>
      <c r="F12" s="25" t="s">
        <v>30</v>
      </c>
      <c r="G12" s="25" t="s">
        <v>31</v>
      </c>
      <c r="H12" s="25">
        <v>23098254</v>
      </c>
      <c r="I12" s="26">
        <v>45626</v>
      </c>
      <c r="K12" s="27">
        <v>53752.66</v>
      </c>
      <c r="L12" s="25">
        <v>4751000001</v>
      </c>
      <c r="M12" s="9" t="s">
        <v>46</v>
      </c>
      <c r="N12"/>
      <c r="O12"/>
      <c r="V12" s="27">
        <v>41251.71</v>
      </c>
      <c r="W12" s="27">
        <v>0</v>
      </c>
      <c r="X12" s="33"/>
      <c r="Y12" s="32"/>
      <c r="Z12" s="33"/>
      <c r="AA12" s="44"/>
    </row>
    <row r="13" spans="2:27" ht="15.75" thickTop="1" x14ac:dyDescent="0.25">
      <c r="B13" s="31"/>
      <c r="C13" s="25" t="s">
        <v>38</v>
      </c>
      <c r="D13" s="25" t="s">
        <v>39</v>
      </c>
      <c r="E13" s="25" t="s">
        <v>40</v>
      </c>
      <c r="F13" s="25" t="s">
        <v>30</v>
      </c>
      <c r="G13" s="25" t="s">
        <v>31</v>
      </c>
      <c r="H13" s="25">
        <v>23098254</v>
      </c>
      <c r="I13" s="26">
        <v>45626</v>
      </c>
      <c r="K13" s="27">
        <v>53752.66</v>
      </c>
      <c r="L13" s="25">
        <v>4751000001</v>
      </c>
      <c r="M13" s="9" t="s">
        <v>46</v>
      </c>
      <c r="N13"/>
      <c r="O13"/>
      <c r="V13" s="27">
        <v>0</v>
      </c>
      <c r="W13" s="27">
        <v>53752.66</v>
      </c>
      <c r="X13" s="33"/>
      <c r="Y13" s="32"/>
      <c r="Z13" s="33"/>
      <c r="AA13" s="44"/>
    </row>
    <row r="14" spans="2:27" ht="15.75" thickTop="1" x14ac:dyDescent="0.25">
      <c r="B14" s="31"/>
      <c r="C14" s="25" t="s">
        <v>38</v>
      </c>
      <c r="D14" s="25" t="s">
        <v>39</v>
      </c>
      <c r="E14" s="25" t="s">
        <v>40</v>
      </c>
      <c r="F14" s="25" t="s">
        <v>30</v>
      </c>
      <c r="G14" s="25" t="s">
        <v>31</v>
      </c>
      <c r="H14" s="25">
        <v>23098254</v>
      </c>
      <c r="I14" s="26">
        <v>45626</v>
      </c>
      <c r="K14" s="27">
        <v>53752.66</v>
      </c>
      <c r="L14" s="25">
        <v>4751000001</v>
      </c>
      <c r="M14" s="9" t="s">
        <v>46</v>
      </c>
      <c r="N14"/>
      <c r="O14"/>
      <c r="V14" s="27">
        <v>861.77</v>
      </c>
      <c r="W14" s="27">
        <v>0</v>
      </c>
      <c r="X14" s="33"/>
      <c r="Y14" s="32"/>
      <c r="Z14" s="33"/>
      <c r="AA14" s="44"/>
    </row>
    <row r="15" spans="2:27" ht="15.75" thickTop="1" x14ac:dyDescent="0.25">
      <c r="B15" s="31"/>
      <c r="C15" s="25" t="s">
        <v>38</v>
      </c>
      <c r="D15" s="25" t="s">
        <v>39</v>
      </c>
      <c r="E15" s="25" t="s">
        <v>40</v>
      </c>
      <c r="F15" s="25" t="s">
        <v>30</v>
      </c>
      <c r="G15" s="25" t="s">
        <v>31</v>
      </c>
      <c r="H15" s="25">
        <v>23098254</v>
      </c>
      <c r="I15" s="26">
        <v>45626</v>
      </c>
      <c r="K15" s="27">
        <v>53752.66</v>
      </c>
      <c r="L15" s="25">
        <v>4751000004</v>
      </c>
      <c r="M15" s="9" t="s">
        <v>47</v>
      </c>
      <c r="N15"/>
      <c r="O15"/>
      <c r="V15" s="27">
        <v>76.91</v>
      </c>
      <c r="W15" s="27">
        <v>0</v>
      </c>
      <c r="X15" s="33"/>
      <c r="Y15" s="32"/>
      <c r="Z15" s="33"/>
      <c r="AA15" s="44"/>
    </row>
    <row r="16" spans="2:27" ht="15.75" thickTop="1" x14ac:dyDescent="0.25">
      <c r="B16" s="31"/>
      <c r="C16" s="25" t="s">
        <v>38</v>
      </c>
      <c r="D16" s="25" t="s">
        <v>39</v>
      </c>
      <c r="E16" s="25" t="s">
        <v>40</v>
      </c>
      <c r="F16" s="25" t="s">
        <v>30</v>
      </c>
      <c r="G16" s="25" t="s">
        <v>31</v>
      </c>
      <c r="H16" s="25">
        <v>23098254</v>
      </c>
      <c r="I16" s="26">
        <v>45626</v>
      </c>
      <c r="K16" s="27">
        <v>53752.66</v>
      </c>
      <c r="L16" s="25">
        <v>4751000004</v>
      </c>
      <c r="M16" s="9" t="s">
        <v>47</v>
      </c>
      <c r="N16"/>
      <c r="O16"/>
      <c r="V16" s="27">
        <v>1985.68</v>
      </c>
      <c r="W16" s="27">
        <v>0</v>
      </c>
      <c r="X16" s="33"/>
      <c r="Y16" s="32"/>
      <c r="Z16" s="33"/>
      <c r="AA16" s="44"/>
    </row>
    <row r="17" spans="2:27" ht="15.75" thickTop="1" x14ac:dyDescent="0.25">
      <c r="B17" s="35">
        <v>5</v>
      </c>
      <c r="C17" s="36" t="s">
        <v>51</v>
      </c>
      <c r="D17" s="36" t="s">
        <v>39</v>
      </c>
      <c r="E17" s="36" t="s">
        <v>52</v>
      </c>
      <c r="F17" s="36" t="s">
        <v>30</v>
      </c>
      <c r="G17" s="36" t="s">
        <v>31</v>
      </c>
      <c r="H17" s="36">
        <v>23007227</v>
      </c>
      <c r="I17" s="37">
        <v>45626</v>
      </c>
      <c r="J17" s="38"/>
      <c r="K17" s="39">
        <v>29045.79</v>
      </c>
      <c r="L17" s="36">
        <v>4751000004</v>
      </c>
      <c r="M17" s="38" t="s">
        <v>47</v>
      </c>
      <c r="N17" s="40"/>
      <c r="O17" s="40"/>
      <c r="P17" s="38"/>
      <c r="Q17" s="38"/>
      <c r="R17" s="38"/>
      <c r="S17" s="38"/>
      <c r="T17" s="38"/>
      <c r="U17" s="38"/>
      <c r="V17" s="39">
        <v>0</v>
      </c>
      <c r="W17" s="39">
        <v>29045.79</v>
      </c>
      <c r="X17" s="41"/>
      <c r="Y17" s="42"/>
      <c r="Z17" s="41"/>
      <c r="AA17" s="43"/>
    </row>
    <row r="18" spans="2:27" ht="15.75" thickTop="1" x14ac:dyDescent="0.25">
      <c r="B18" s="31"/>
      <c r="C18" s="25" t="s">
        <v>51</v>
      </c>
      <c r="D18" s="25" t="s">
        <v>39</v>
      </c>
      <c r="E18" s="25" t="s">
        <v>52</v>
      </c>
      <c r="F18" s="25" t="s">
        <v>30</v>
      </c>
      <c r="G18" s="25" t="s">
        <v>31</v>
      </c>
      <c r="H18" s="25">
        <v>23007227</v>
      </c>
      <c r="I18" s="26">
        <v>45626</v>
      </c>
      <c r="K18" s="27">
        <v>29045.79</v>
      </c>
      <c r="L18" s="25">
        <v>4751000001</v>
      </c>
      <c r="M18" s="9" t="s">
        <v>46</v>
      </c>
      <c r="N18"/>
      <c r="O18"/>
      <c r="V18" s="27">
        <v>22420.32</v>
      </c>
      <c r="W18" s="27">
        <v>0</v>
      </c>
      <c r="X18" s="33"/>
      <c r="Y18" s="32"/>
      <c r="Z18" s="33"/>
      <c r="AA18" s="44"/>
    </row>
    <row r="19" spans="2:27" ht="15.75" thickTop="1" x14ac:dyDescent="0.25">
      <c r="B19" s="31"/>
      <c r="C19" s="25" t="s">
        <v>51</v>
      </c>
      <c r="D19" s="25" t="s">
        <v>39</v>
      </c>
      <c r="E19" s="25" t="s">
        <v>52</v>
      </c>
      <c r="F19" s="25" t="s">
        <v>30</v>
      </c>
      <c r="G19" s="25" t="s">
        <v>31</v>
      </c>
      <c r="H19" s="25">
        <v>23007227</v>
      </c>
      <c r="I19" s="26">
        <v>45626</v>
      </c>
      <c r="K19" s="27">
        <v>29045.79</v>
      </c>
      <c r="L19" s="25">
        <v>4751000004</v>
      </c>
      <c r="M19" s="9" t="s">
        <v>47</v>
      </c>
      <c r="N19"/>
      <c r="O19"/>
      <c r="V19" s="27">
        <v>48</v>
      </c>
      <c r="W19" s="27">
        <v>0</v>
      </c>
      <c r="X19" s="33"/>
      <c r="Y19" s="32"/>
      <c r="Z19" s="33"/>
      <c r="AA19" s="44"/>
    </row>
    <row r="20" spans="2:27" ht="15.75" thickTop="1" x14ac:dyDescent="0.25">
      <c r="B20" s="31"/>
      <c r="C20" s="25" t="s">
        <v>51</v>
      </c>
      <c r="D20" s="25" t="s">
        <v>39</v>
      </c>
      <c r="E20" s="25" t="s">
        <v>52</v>
      </c>
      <c r="F20" s="25" t="s">
        <v>30</v>
      </c>
      <c r="G20" s="25" t="s">
        <v>31</v>
      </c>
      <c r="H20" s="25">
        <v>23007227</v>
      </c>
      <c r="I20" s="26">
        <v>45626</v>
      </c>
      <c r="K20" s="27">
        <v>29045.79</v>
      </c>
      <c r="L20" s="25">
        <v>4751000004</v>
      </c>
      <c r="M20" s="9" t="s">
        <v>47</v>
      </c>
      <c r="N20"/>
      <c r="O20"/>
      <c r="V20" s="27">
        <v>9.67</v>
      </c>
      <c r="W20" s="27">
        <v>0</v>
      </c>
      <c r="X20" s="33"/>
      <c r="Y20" s="32"/>
      <c r="Z20" s="33"/>
      <c r="AA20" s="44"/>
    </row>
    <row r="21" spans="2:27" ht="15.75" thickTop="1" x14ac:dyDescent="0.25">
      <c r="B21" s="31"/>
      <c r="C21" s="25" t="s">
        <v>51</v>
      </c>
      <c r="D21" s="25" t="s">
        <v>39</v>
      </c>
      <c r="E21" s="25" t="s">
        <v>52</v>
      </c>
      <c r="F21" s="25" t="s">
        <v>30</v>
      </c>
      <c r="G21" s="25" t="s">
        <v>31</v>
      </c>
      <c r="H21" s="25">
        <v>23007227</v>
      </c>
      <c r="I21" s="26">
        <v>45626</v>
      </c>
      <c r="K21" s="27">
        <v>29045.79</v>
      </c>
      <c r="L21" s="25">
        <v>4751000001</v>
      </c>
      <c r="M21" s="9" t="s">
        <v>46</v>
      </c>
      <c r="N21"/>
      <c r="O21"/>
      <c r="V21" s="27">
        <v>6567.8</v>
      </c>
      <c r="W21" s="27">
        <v>0</v>
      </c>
      <c r="X21" s="33"/>
      <c r="Y21" s="32"/>
      <c r="Z21" s="33"/>
      <c r="AA21" s="44"/>
    </row>
    <row r="22" spans="2:27" ht="15.75" thickTop="1" x14ac:dyDescent="0.25">
      <c r="B22" s="35">
        <v>6</v>
      </c>
      <c r="C22" s="36" t="s">
        <v>53</v>
      </c>
      <c r="D22" s="36" t="s">
        <v>39</v>
      </c>
      <c r="E22" s="36" t="s">
        <v>54</v>
      </c>
      <c r="F22" s="36" t="s">
        <v>30</v>
      </c>
      <c r="G22" s="36" t="s">
        <v>31</v>
      </c>
      <c r="H22" s="36">
        <v>23002357</v>
      </c>
      <c r="I22" s="37">
        <v>45626</v>
      </c>
      <c r="J22" s="38"/>
      <c r="K22" s="39">
        <v>137327.57</v>
      </c>
      <c r="L22" s="36">
        <v>4751000001</v>
      </c>
      <c r="M22" s="38" t="s">
        <v>46</v>
      </c>
      <c r="N22" s="40"/>
      <c r="O22" s="40"/>
      <c r="P22" s="38"/>
      <c r="Q22" s="38"/>
      <c r="R22" s="38"/>
      <c r="S22" s="38"/>
      <c r="T22" s="38"/>
      <c r="U22" s="38"/>
      <c r="V22" s="39">
        <v>136991.71</v>
      </c>
      <c r="W22" s="39">
        <v>0</v>
      </c>
      <c r="X22" s="41"/>
      <c r="Y22" s="42"/>
      <c r="Z22" s="41"/>
      <c r="AA22" s="43"/>
    </row>
    <row r="23" spans="2:27" ht="15.75" thickTop="1" x14ac:dyDescent="0.25">
      <c r="B23" s="31"/>
      <c r="C23" s="25" t="s">
        <v>53</v>
      </c>
      <c r="D23" s="25" t="s">
        <v>39</v>
      </c>
      <c r="E23" s="25" t="s">
        <v>54</v>
      </c>
      <c r="F23" s="25" t="s">
        <v>30</v>
      </c>
      <c r="G23" s="25" t="s">
        <v>31</v>
      </c>
      <c r="H23" s="25">
        <v>23002357</v>
      </c>
      <c r="I23" s="26">
        <v>45626</v>
      </c>
      <c r="K23" s="27">
        <v>137327.57</v>
      </c>
      <c r="L23" s="25">
        <v>4751000001</v>
      </c>
      <c r="M23" s="9" t="s">
        <v>46</v>
      </c>
      <c r="N23"/>
      <c r="O23"/>
      <c r="V23" s="27">
        <v>0</v>
      </c>
      <c r="W23" s="27">
        <v>137327.57</v>
      </c>
      <c r="X23" s="33"/>
      <c r="Y23" s="32"/>
      <c r="Z23" s="33"/>
      <c r="AA23" s="44"/>
    </row>
    <row r="24" spans="2:27" ht="15.75" thickTop="1" x14ac:dyDescent="0.25">
      <c r="B24" s="45"/>
      <c r="C24" s="46" t="s">
        <v>53</v>
      </c>
      <c r="D24" s="46" t="s">
        <v>39</v>
      </c>
      <c r="E24" s="46" t="s">
        <v>54</v>
      </c>
      <c r="F24" s="46" t="s">
        <v>30</v>
      </c>
      <c r="G24" s="46" t="s">
        <v>31</v>
      </c>
      <c r="H24" s="46">
        <v>23002357</v>
      </c>
      <c r="I24" s="47">
        <v>45626</v>
      </c>
      <c r="J24" s="48"/>
      <c r="K24" s="49">
        <v>137327.57</v>
      </c>
      <c r="L24" s="46">
        <v>4751000004</v>
      </c>
      <c r="M24" s="48" t="s">
        <v>47</v>
      </c>
      <c r="N24" s="50"/>
      <c r="O24" s="50"/>
      <c r="P24" s="48"/>
      <c r="Q24" s="48"/>
      <c r="R24" s="48"/>
      <c r="S24" s="48"/>
      <c r="T24" s="48"/>
      <c r="U24" s="48"/>
      <c r="V24" s="49">
        <v>335.86</v>
      </c>
      <c r="W24" s="49">
        <v>0</v>
      </c>
      <c r="X24" s="51"/>
      <c r="Y24" s="52"/>
      <c r="Z24" s="51"/>
      <c r="AA24" s="53"/>
    </row>
    <row r="25" spans="2:27" ht="12.75" thickTop="1" x14ac:dyDescent="0.2"/>
  </sheetData>
  <mergeCells count="20">
    <mergeCell ref="B17:B21"/>
    <mergeCell ref="X17:X21"/>
    <mergeCell ref="Y17:Y21"/>
    <mergeCell ref="Z17:Z21"/>
    <mergeCell ref="AA17:AA21"/>
    <mergeCell ref="B22:B24"/>
    <mergeCell ref="X22:X24"/>
    <mergeCell ref="Y22:Y24"/>
    <mergeCell ref="Z22:Z24"/>
    <mergeCell ref="AA22:AA24"/>
    <mergeCell ref="B6:B8"/>
    <mergeCell ref="X6:X8"/>
    <mergeCell ref="Y6:Y8"/>
    <mergeCell ref="Z6:Z8"/>
    <mergeCell ref="AA6:AA8"/>
    <mergeCell ref="B9:B16"/>
    <mergeCell ref="X9:X16"/>
    <mergeCell ref="Y9:Y16"/>
    <mergeCell ref="Z9:Z16"/>
    <mergeCell ref="AA9:AA16"/>
  </mergeCells>
  <conditionalFormatting sqref="X9 X17 X22 X25:X1048576 X6">
    <cfRule type="containsText" dxfId="1" priority="1" operator="containsText" text="WRONG">
      <formula>NOT(ISERROR(SEARCH("WRONG",X6)))</formula>
    </cfRule>
    <cfRule type="containsText" dxfId="0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9 X17 X22 X25:X1048576" xr:uid="{7BFA726E-FC45-4C8F-B7F1-29B49561A876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G A A B Q S w M E F A A C A A g A l l 2 J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J Z d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X Y l Z Q C f J 2 C g D A A D Y H g A A E w A c A E Z v c m 1 1 b G F z L 1 N l Y 3 R p b 2 4 x L m 0 g o h g A K K A U A A A A A A A A A A A A A A A A A A A A A A A A A A A A 7 V Z d b 9 o w F H 1 H 4 j 9 Y 6 Q t o K G z j Y Q 9 T H 5 i h W 9 e W I k I 1 a V V V u Y l p o y Y 2 c s x W V v H f Z y c k x B 9 p O 1 R N m m Y e Q N x r X 9 v 3 4 5 y T 4 Z D H l I C g + H 3 3 s d 1 q t 7 I 7 x H A E Y I I R i 8 l t B g 5 B g n m 7 B c Q n o C s W Y m E Z P 4 Q 4 8 e G K M U z 4 N 8 r u b y i 9 7 3 Q f L y c o x Y f e 9 / H F 0 f H b w Q f v a n M J K e F i 0 V W v C H H g w T t E b s U J 8 / U S e y L W H N 0 k 2 J 8 z R L I F Z S m k y S o l 0 p l 1 i v N 6 j 4 / e P M b M 6 w E u z A C R 9 a Y H h E 3 + e Q M + 9 0 / B M A w b v H N I I / k L q f g a 0 R B M 9 I W Q w k i 3 n S G C b s 0 T L z L L L e Q B h h E / c N u F d J u 4 0 C o V 2 Q E j n I X M b 3 J P q M X j g x H i R s Q x 4 W w N I p t n s R B 1 t r p k t C 8 Y R Z g B 2 8 1 n e I F F o U N j X 4 C z z A e y 5 s Z j K U e J e N W N 3 4 e i n e T L i m 4 J 1 7 5 M h H V R 5 + x 0 o A c 6 5 q l u m p 4 Y J T w b 6 6 Z t V 9 A V M Z 5 T c z X k H d K M A 8 i N W k 8 Z X c R W z z m L z N Y o w + S n G I f s g u V + a 0 T 7 T j F G I m l i L 0 p t 7 6 v 7 Z E q 7 5 n 6 Z 7 s b 9 i t M a 4 D Q m W E x U K n t T 9 3 0 a z u D 5 S K n H p t t u x c Q 6 / 3 X I C V C 6 T P D 1 c L o P 5 A y n r w g 2 / x J 0 m N i w / 6 B b p l a d d 1 k h Q Q p q c a t k H 8 U J x 7 K S M / o z 2 2 U 7 w I m 4 j 7 R 1 t I L 0 A E b h H b g s 4 1 6 J P c U h 2 F N 6 R o 1 c b 5 o D U f n r O Q V D g p L 1 r 7 z G Z u 8 U 9 5 j g j O P o K 4 1 J p 2 K 3 p 5 l C P L p q y m d X b i 9 + P R P H i J f J c 0 5 i E v n H h G C 2 S 9 I M p / S H J N i 8 9 W p p K h x b c 9 W N J f O Z b P d k m 5 Z t Z G E Y h T t U v l C Q X k X 3 J r D e A n Q B y l s g t i K Q H V Z 0 K K n B h 5 L P T T 2 B V E K j P Y W 5 q 8 y h m e x e N b O 1 O S 1 n s 5 r H c t 7 U G d P m y j J L t v n R i M h O P l 6 w W i 7 7 c J U V J Z O Y H / R h n r Q d E 5 l 0 o v K R h V A q W t L Y x M I g B i m o o G 0 m X R 3 C n V z s v O / a h 9 B p R q c Z n W Z 0 m v F V N e O B t 1 O N + y K P k 4 5 O O g r p 2 N w / h n z U + e 5 Z b a i 3 q R O T T k w 6 M f k C M T l w Y t K J S S c m n Z j 8 6 2 J y T + R x Y t K J y V x M N v X P 0 2 J y 8 K d i 8 i U b n J h 0 Y v J / E p O / A V B L A Q I t A B Q A A g A I A J Z d i V k 8 p h q f p Q A A A P Y A A A A S A A A A A A A A A A A A A A A A A A A A A A B D b 2 5 m a W c v U G F j a 2 F n Z S 5 4 b W x Q S w E C L Q A U A A I A C A C W X Y l Z D 8 r p q 6 Q A A A D p A A A A E w A A A A A A A A A A A A A A A A D x A A A A W 0 N v b n R l b n R f V H l w Z X N d L n h t b F B L A Q I t A B Q A A g A I A J Z d i V l A J 8 n Y K A M A A N g e A A A T A A A A A A A A A A A A A A A A A O I B A A B G b 3 J t d W x h c y 9 T Z W N 0 a W 9 u M S 5 t U E s F B g A A A A A D A A M A w g A A A F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y A A A A A A A A 9 7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2 E 0 Z G R m M j J h L W Z m Y j E t N D k 4 M y 0 5 M j c 1 L T I 5 O D I z M 2 R k Y T E 3 Y S I g L z 4 8 R W 5 0 c n k g V H l w Z T 0 i R m l s b E x h c 3 R V c G R h d G V k I i B W Y W x 1 Z T 0 i Z D I w M j Q t M T I t M D l U M T A 6 N D Q 6 N D M u N j k y N z g 1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i 0 w O V Q x M D o 0 N D o 0 M y 4 3 M D c 3 O D g x W i I g L z 4 8 R W 5 0 c n k g V H l w Z T 0 i T G 9 h Z G V k V G 9 B b m F s e X N p c 1 N l c n Z p Y 2 V z I i B W Y W x 1 Z T 0 i b D A i I C 8 + P E V u d H J 5 I F R 5 c G U 9 I l F 1 Z X J 5 S U Q i I F Z h b H V l P S J z Y 2 Z m O W E y M T U t M W E w N i 0 0 Y 2 F i L T g 2 M 2 U t Z j M x Y W I 2 Z m F l O G J j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V f Q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X 1 R v J T I w Q W 5 h b H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F 9 U b 1 9 B b m F s e X p l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V J B Q U F B Q U F B Q U F B Q U F B Q U F B I i A v P j x F b n R y e S B U e X B l P S J G a W x s T G F z d F V w Z G F 0 Z W Q i I F Z h b H V l P S J k M j A y N C 0 x M i 0 w O V Q x M D o 0 N D o z M C 4 4 M T g 1 N z g 5 W i I g L z 4 8 R W 5 0 c n k g V H l w Z T 0 i U X V l c n l J R C I g V m F s d W U 9 I n N l Z W Z m Y j l i Y y 0 1 N T Y 1 L T Q z Y m I t O W M 1 O S 0 2 N 2 F h N m N m M j c 3 N j Y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U 2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Q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Y z F k Y z F m M m Y t O G Z k Y S 0 0 N G U 1 L T g w M T Y t M G M y Z j k 3 O T g 0 Z W J m I i A v P j x F b n R y e S B U e X B l P S J G a W x s T G F z d F V w Z G F 0 Z W Q i I F Z h b H V l P S J k M j A y N C 0 x M i 0 w O V Q x M D o 0 N D o 0 N C 4 w N D E 2 N z E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c m l u Z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y L T A 5 V D E w O j Q 0 O j Q 0 L j A 0 M z Y 3 M j F a I i A v P j x F b n R y e S B U e X B l P S J M b 2 F k Z W R U b 0 F u Y W x 5 c 2 l z U 2 V y d m l j Z X M i I F Z h b H V l P S J s M C I g L z 4 8 R W 5 0 c n k g V H l w Z T 0 i U X V l c n l J R C I g V m F s d W U 9 I n N l Z D B m O D A 3 N i 0 w Z W R m L T Q w Z j Q t O G Q x Y y 0 3 N 2 Q z N 2 U 4 M T E y M j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Q X 1 R v X 0 F u Y W x 5 e m U z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V J B Q U F B Q U F B Q U F B Q U F B Q U F B I i A v P j x F b n R y e S B U e X B l P S J G a W x s T G F z d F V w Z G F 0 Z W Q i I F Z h b H V l P S J k M j A y N C 0 x M i 0 w O V Q x M D o 0 N D o z M C 4 4 M T g 1 N z g 5 W i I g L z 4 8 R W 5 0 c n k g V H l w Z T 0 i U X V l c n l J R C I g V m F s d W U 9 I n M z N m I x N G F h M y 0 y N G Y 5 L T Q w Y T Y t Y j M 1 M i 0 z M 2 E 0 N G V k M W U 2 Z j k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U 2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Q X 1 R v J T I w Q W 5 h b H l 6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M j B j M W F l M G Y t M T E 3 O C 0 0 M T E 3 L W I 0 Y j I t Y T d l Y z h j O D A z Z D E 3 I i A v P j x F b n R y e S B U e X B l P S J G a W x s T G F z d F V w Z G F 0 Z W Q i I F Z h b H V l P S J k M j A y N C 0 x M i 0 w O V Q x M D o 0 N D o 0 N C 4 2 N j A y N T U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c m l u Z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y L T A 5 V D E w O j Q 0 O j Q 0 L j Y 2 M z I 1 O D l a I i A v P j x F b n R y e S B U e X B l P S J M b 2 F k Z W R U b 0 F u Y W x 5 c 2 l z U 2 V y d m l j Z X M i I F Z h b H V l P S J s M C I g L z 4 8 R W 5 0 c n k g V H l w Z T 0 i U X V l c n l J R C I g V m F s d W U 9 I n N l M z Q 5 N z I z N C 0 w N z c 1 L T Q 4 O G I t O G R j M i 0 4 Y m Q y Y m M y N 2 Q 2 N j g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l M j A o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Q X 1 R v X 0 F u Y W x 5 e m U 0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V J B Q U F B Q U F B Q U F B Q U F B Q U F B I i A v P j x F b n R y e S B U e X B l P S J G a W x s T G F z d F V w Z G F 0 Z W Q i I F Z h b H V l P S J k M j A y N C 0 x M i 0 w O V Q x M D o 0 N D o z M C 4 4 M T g 1 N z g 5 W i I g L z 4 8 R W 5 0 c n k g V H l w Z T 0 i U X V l c n l J R C I g V m F s d W U 9 I n N l M z J l Z T B l M y 0 4 Z D J k L T R j N T Y t Y m N j N i 0 5 N T h j Z T A y O G E w O G E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U 2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Q X 1 R v J T I w Q W 5 h b H l 6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l M j A o M y k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n g p U A y F A X R K Z J M + m 2 G i + 0 A A A A A A I A A A A A A A N m A A D A A A A A E A A A A K D M f H k Z p p 5 7 O z 2 C K N P p / H Q A A A A A B I A A A K A A A A A Q A A A A / o 4 G v H G G 8 d p 8 / 1 O 1 B Z S / I F A A A A D A t T a h P u E F h 3 E 1 C U Q n L + W o z J s B + 9 c R E k Z O D L / 2 4 v R d 6 + U 0 7 6 O S n O 7 I o / B k T C y c 1 5 H A Z + Y Q 6 d d L h 2 Z w b E G o 6 j g k g w h W 3 l q x t U D 9 y S Z k z l 3 t L x Q A A A C V J k i 8 h L s L L F O J r C T O v R z l c + E m 1 g = = < / D a t a M a s h u p > 
</file>

<file path=customXml/itemProps1.xml><?xml version="1.0" encoding="utf-8"?>
<ds:datastoreItem xmlns:ds="http://schemas.openxmlformats.org/officeDocument/2006/customXml" ds:itemID="{2516AE3D-E85B-4676-BED6-E5E424A160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Procesados</vt:lpstr>
      <vt:lpstr>SVALCARCEL</vt:lpstr>
      <vt:lpstr>MPGOMEZ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2024-12-09T10:44:43Z</dcterms:created>
  <dcterms:modified xsi:type="dcterms:W3CDTF">2024-12-09T10:44:45Z</dcterms:modified>
</cp:coreProperties>
</file>