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A05F495E-D48C-4425-A54A-018EF27C0815}" xr6:coauthVersionLast="47" xr6:coauthVersionMax="47" xr10:uidLastSave="{00000000-0000-0000-0000-000000000000}"/>
  <bookViews>
    <workbookView xWindow="-120" yWindow="-120" windowWidth="23280" windowHeight="12600" activeTab="1" xr2:uid="{2007E281-E330-4DA6-AD11-439A1F213476}"/>
  </bookViews>
  <sheets>
    <sheet name="Datos Procesados" sheetId="2" r:id="rId1"/>
    <sheet name="SHADDOUCH" sheetId="3" r:id="rId2"/>
  </sheets>
  <definedNames>
    <definedName name="ExternalData_4" localSheetId="0" hidden="1">'Datos Procesados'!$C$5:$W$13</definedName>
    <definedName name="ExternalData_4" localSheetId="1" hidden="1">SHADDOUCH!$C$5:$W$13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T3" i="3"/>
  <c r="K3" i="3"/>
  <c r="U3" i="2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80328F-A819-48A7-8E9F-0DFC250F74FE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2" xr16:uid="{3A8C2C76-F655-46A2-B85F-00BD397A3D8A}" keepAlive="1" name="Query - AP_To Analyze (2)" description="Connection to the 'AP_To Analyze (2)' query in the workbook." type="5" refreshedVersion="8" background="1" saveData="1">
    <dbPr connection="Provider=Microsoft.Mashup.OleDb.1;Data Source=$Workbook$;Location=&quot;AP_To Analyze (2)&quot;;Extended Properties=&quot;&quot;" command="SELECT * FROM [AP_To Analyze (2)]"/>
  </connection>
  <connection id="3" xr16:uid="{84071A06-3542-4FAF-A4E1-07A9F1248C4A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4" xr16:uid="{3E65202D-234D-4840-9CE2-E6106D254642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5" xr16:uid="{A7313164-7EB6-4CE5-8B19-ED011D4F4A2B}" keepAlive="1" name="Query - Sample_AP" description="Connection to the 'Sample_AP' query in the workbook." type="5" refreshedVersion="0" background="1">
    <dbPr connection="Provider=Microsoft.Mashup.OleDb.1;Data Source=$Workbook$;Location=Sample_AP;Extended Properties=&quot;&quot;" command="SELECT * FROM [Sample_AP]"/>
  </connection>
  <connection id="6" xr16:uid="{86117344-018F-4A5D-ACBC-5465905139C8}" keepAlive="1" name="Query - Sample_AP (2)" description="Connection to the 'Sample_AP (2)' query in the workbook." type="5" refreshedVersion="0" background="1">
    <dbPr connection="Provider=Microsoft.Mashup.OleDb.1;Data Source=$Workbook$;Location=&quot;Sample_AP (2)&quot;;Extended Properties=&quot;&quot;" command="SELECT * FROM [Sample_AP (2)]"/>
  </connection>
</connections>
</file>

<file path=xl/sharedStrings.xml><?xml version="1.0" encoding="utf-8"?>
<sst xmlns="http://schemas.openxmlformats.org/spreadsheetml/2006/main" count="182" uniqueCount="41">
  <si>
    <t>Clearings To be Analyzed (Lines) for SOX Control 02.74.1 - Supplier and other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</si>
  <si>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</si>
  <si>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</si>
  <si>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</si>
  <si>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</si>
  <si>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</si>
  <si>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</si>
  <si>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</si>
  <si>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</si>
  <si>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</si>
  <si>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</si>
  <si>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</si>
  <si>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</si>
  <si>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</si>
  <si>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</si>
  <si>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</si>
  <si>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</si>
  <si>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</si>
  <si>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</si>
  <si>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</si>
  <si>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</si>
  <si>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</si>
  <si>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</si>
  <si>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</si>
  <si>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</si>
  <si>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</si>
  <si>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</si>
  <si>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AT02</t>
  </si>
  <si>
    <t>SHADDOUCH</t>
  </si>
  <si>
    <t>HQARBAL</t>
  </si>
  <si>
    <t>FB05</t>
  </si>
  <si>
    <t>ZV</t>
  </si>
  <si>
    <t>2000000157</t>
  </si>
  <si>
    <t>FOURNISSEURS</t>
  </si>
  <si>
    <t>STE OMEGA ROUTE</t>
  </si>
  <si>
    <t>CLIENTS</t>
  </si>
  <si>
    <t>OMEGA ROUTE</t>
  </si>
  <si>
    <t>BT03</t>
  </si>
  <si>
    <t>2000000199</t>
  </si>
  <si>
    <t>STE M2A DES MATERIAUX DE CONSTRUCTI</t>
  </si>
  <si>
    <t>M2A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</si>
</sst>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/>
    </xf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3" xfId="0" applyFont="1" applyBorder="1"/>
    <xf numFmtId="0" fontId="0" fillId="0" borderId="13" xfId="0" applyBorder="1"/>
    <xf numFmtId="43" fontId="3" fillId="0" borderId="13" xfId="0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43" fontId="3" fillId="0" borderId="16" xfId="0" applyNumberFormat="1" applyFont="1" applyBorder="1"/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81C7D165-CA07-428E-BA73-33EB9B3D993E}" autoFormatId="16" applyNumberFormats="0" applyBorderFormats="0" applyFontFormats="0" applyPatternFormats="0" applyAlignmentFormats="0" applyWidthHeightFormats="0">
  <queryTableRefresh nextId="36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77367D3-F9E8-42C5-B0A5-9C48ECC74E61}" autoFormatId="16" applyNumberFormats="0" applyBorderFormats="0" applyFontFormats="0" applyPatternFormats="0" applyAlignmentFormats="0" applyWidthHeightFormats="0">
  <queryTableRefresh nextId="36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D8EE8D-C0D3-4389-B7EF-561F473D92E0}" name="AP_To_Analyze" displayName="AP_To_Analyze" ref="C5:W13" tableType="queryTable" totalsRowShown="0" headerRowDxfId="47" dataDxfId="46" headerRowBorderDxfId="44" tableBorderDxfId="45">
  <autoFilter ref="C5:W13" xr:uid="{CD7F8B62-9BA2-4298-8106-7EB434A24747}"/>
  <tableColumns count="21">
    <tableColumn id="1" xr3:uid="{0970C3ED-8AFF-436C-B378-8882C1B80A46}" uniqueName="1" name="CoCd" queryTableFieldId="1" dataDxfId="43"/>
    <tableColumn id="2" xr3:uid="{4A3A1B55-507C-4364-A53F-CAF2356390F3}" uniqueName="2" name="Manager" queryTableFieldId="2" dataDxfId="42"/>
    <tableColumn id="3" xr3:uid="{CCE1716F-EC59-43F4-9396-25898C3745A1}" uniqueName="3" name="User" queryTableFieldId="3" dataDxfId="41"/>
    <tableColumn id="4" xr3:uid="{203DE9AB-60C7-480E-B000-163A56E277B5}" uniqueName="4" name="TCode" queryTableFieldId="4" dataDxfId="40"/>
    <tableColumn id="5" xr3:uid="{B9AF371A-8DA2-4FBE-9066-CEA6AD1F5ADC}" uniqueName="5" name="Type" queryTableFieldId="5" dataDxfId="39"/>
    <tableColumn id="6" xr3:uid="{BD7C5019-D3CF-46DD-A066-8CB349F5C81D}" uniqueName="6" name="DocumentNo" queryTableFieldId="6" dataDxfId="38"/>
    <tableColumn id="7" xr3:uid="{D69111B6-97D6-48CA-B7B6-3E70678CEDEC}" uniqueName="7" name="Effect date" queryTableFieldId="7" dataDxfId="37"/>
    <tableColumn id="8" xr3:uid="{99206F0B-3AE0-4205-9BE1-D596DE72125D}" uniqueName="8" name="Doc.Header Text" queryTableFieldId="8" dataDxfId="36"/>
    <tableColumn id="9" xr3:uid="{C104E596-62E6-42B4-BD7E-CAB46648DFE8}" uniqueName="9" name="Total Deb./Cred." queryTableFieldId="9" dataDxfId="35"/>
    <tableColumn id="10" xr3:uid="{4B46F954-E39A-4477-81AC-3E63AB0726B4}" uniqueName="10" name="G/L Account" queryTableFieldId="10" dataDxfId="34"/>
    <tableColumn id="11" xr3:uid="{9AC13C4A-9F6E-499B-AE89-B0F566694255}" uniqueName="11" name="G/L Account Descr." queryTableFieldId="11" dataDxfId="33"/>
    <tableColumn id="20" xr3:uid="{FE350983-415B-4967-8D77-CC6F9B65DD6B}" uniqueName="20" name="Supp/Cust" queryTableFieldId="28"/>
    <tableColumn id="21" xr3:uid="{994D9952-17F1-47E0-917B-AE8E08F2DD89}" uniqueName="21" name="Desc.S/C" queryTableFieldId="29"/>
    <tableColumn id="14" xr3:uid="{B61A0797-92C3-47C9-B4F0-C076BA57719F}" uniqueName="14" name="Cost Ctr" queryTableFieldId="14" dataDxfId="32"/>
    <tableColumn id="17" xr3:uid="{46E77B16-EF0D-49C8-BE99-78141DB6A98B}" uniqueName="17" name="Cost Ctr Desc." queryTableFieldId="17" dataDxfId="31"/>
    <tableColumn id="15" xr3:uid="{2A57F4BE-0F2B-4D74-A6C4-4AB7127032E6}" uniqueName="15" name="Profit Ctr" queryTableFieldId="15" dataDxfId="30"/>
    <tableColumn id="18" xr3:uid="{A7448337-8371-4A38-837C-72FB5D31A940}" uniqueName="18" name="Profit Ctr Desc" queryTableFieldId="18" dataDxfId="29"/>
    <tableColumn id="16" xr3:uid="{D3ACE40D-65B9-4458-9680-B47AC5F85C1F}" uniqueName="16" name="Order" queryTableFieldId="16" dataDxfId="28"/>
    <tableColumn id="19" xr3:uid="{3C2D8272-0367-48D9-9E36-2D7A08F4191E}" uniqueName="19" name="Order Desc." queryTableFieldId="19" dataDxfId="27"/>
    <tableColumn id="12" xr3:uid="{9CBD819D-0D4F-432F-973B-E50A660E3189}" uniqueName="12" name="   Debit amount" queryTableFieldId="12" dataDxfId="26"/>
    <tableColumn id="13" xr3:uid="{51C52A94-BB05-4C63-9DF7-DA3F5125C136}" uniqueName="13" name="  Credit amount" queryTableFieldId="13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CBBB0-A441-4092-B2DC-530497ABB7B8}" name="AP_To_Analyze3" displayName="AP_To_Analyze3" ref="C5:W13" tableType="queryTable" totalsRowShown="0" headerRowDxfId="22" dataDxfId="21" headerRowBorderDxfId="19" tableBorderDxfId="20">
  <autoFilter ref="C5:W13" xr:uid="{CD7F8B62-9BA2-4298-8106-7EB434A24747}"/>
  <tableColumns count="21">
    <tableColumn id="1" xr3:uid="{5E01B90B-FB12-48D7-9237-E8F4F679EDA3}" uniqueName="1" name="CoCd" queryTableFieldId="1" dataDxfId="18"/>
    <tableColumn id="2" xr3:uid="{AB8A241A-8931-4716-A8EE-7AEA37FE6493}" uniqueName="2" name="Manager" queryTableFieldId="2" dataDxfId="17"/>
    <tableColumn id="3" xr3:uid="{9E9E5D2A-5F43-4FFE-ACB4-E5BEB337613D}" uniqueName="3" name="User" queryTableFieldId="3" dataDxfId="16"/>
    <tableColumn id="4" xr3:uid="{82187BCE-4450-4896-9986-A83B936C7727}" uniqueName="4" name="TCode" queryTableFieldId="4" dataDxfId="15"/>
    <tableColumn id="5" xr3:uid="{D01D6B0A-13B2-43B7-87A9-DCE70F7B19D8}" uniqueName="5" name="Type" queryTableFieldId="5" dataDxfId="14"/>
    <tableColumn id="6" xr3:uid="{D95F5C91-6C60-4C94-A3C9-0463CA2CE1A7}" uniqueName="6" name="DocumentNo" queryTableFieldId="6" dataDxfId="13"/>
    <tableColumn id="7" xr3:uid="{FF4CB398-554E-4394-9392-B1EE54B6FDC6}" uniqueName="7" name="Effect date" queryTableFieldId="7" dataDxfId="12"/>
    <tableColumn id="8" xr3:uid="{51E17180-E391-4BC3-9FE2-A7A2DBC0732F}" uniqueName="8" name="Doc.Header Text" queryTableFieldId="8" dataDxfId="11"/>
    <tableColumn id="9" xr3:uid="{4F3AA611-8B57-4949-9855-65E2E18A94C5}" uniqueName="9" name="Total Deb./Cred." queryTableFieldId="9" dataDxfId="10"/>
    <tableColumn id="10" xr3:uid="{9FEE12E9-103B-4AE3-8481-BA4C2C4E4D0C}" uniqueName="10" name="G/L Account" queryTableFieldId="10" dataDxfId="9"/>
    <tableColumn id="11" xr3:uid="{B415EF17-00B2-47EF-83A4-AD7CD302FF12}" uniqueName="11" name="G/L Account Descr." queryTableFieldId="11" dataDxfId="8"/>
    <tableColumn id="20" xr3:uid="{4F3B7754-309F-413E-9A04-DCA9299343CC}" uniqueName="20" name="Supp/Cust" queryTableFieldId="28"/>
    <tableColumn id="21" xr3:uid="{E544DCDF-079F-4B52-A74F-421BC7FA8850}" uniqueName="21" name="Desc.S/C" queryTableFieldId="29"/>
    <tableColumn id="14" xr3:uid="{BE4CFB68-CA5F-4332-8DB8-7556FB3CC2ED}" uniqueName="14" name="Cost Ctr" queryTableFieldId="14" dataDxfId="7"/>
    <tableColumn id="17" xr3:uid="{F4E3E5C5-B16F-4E42-975F-3772D578B275}" uniqueName="17" name="Cost Ctr Desc." queryTableFieldId="17" dataDxfId="6"/>
    <tableColumn id="15" xr3:uid="{2BAF54D0-1959-44CF-93C6-C12D8802E862}" uniqueName="15" name="Profit Ctr" queryTableFieldId="15" dataDxfId="5"/>
    <tableColumn id="18" xr3:uid="{83FD61DD-0550-44E4-90BC-E0CD6C020BC1}" uniqueName="18" name="Profit Ctr Desc" queryTableFieldId="18" dataDxfId="4"/>
    <tableColumn id="16" xr3:uid="{91363C47-E0C7-47F5-8E44-E117F716FDBC}" uniqueName="16" name="Order" queryTableFieldId="16" dataDxfId="3"/>
    <tableColumn id="19" xr3:uid="{295EBB7D-7B1B-4041-8F7D-F334D46AD256}" uniqueName="19" name="Order Desc." queryTableFieldId="19" dataDxfId="2"/>
    <tableColumn id="12" xr3:uid="{336E2A61-FBD5-4BFD-8153-9B2257E52888}" uniqueName="12" name="   Debit amount" queryTableFieldId="12" dataDxfId="1"/>
    <tableColumn id="13" xr3:uid="{51A945C8-5598-4AD6-962E-2BA9E70368F9}" uniqueName="13" name="  Credit amount" queryTableFieldId="1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987E-07FE-4020-9B94-703221674462}">
  <sheetPr codeName="Sheet11">
    <tabColor theme="7"/>
  </sheetPr>
  <dimension ref="B1:AA14"/>
  <sheetViews>
    <sheetView showGridLines="0" zoomScale="90" zoomScaleNormal="90" workbookViewId="0">
      <pane xSplit="11" topLeftCell="W1" activePane="topRight" state="frozen"/>
      <selection pane="topRight" activeCell="W13" sqref="W13"/>
    </sheetView>
  </sheetViews>
  <sheetFormatPr defaultColWidth="8.85546875" defaultRowHeight="12" x14ac:dyDescent="0.2"/>
  <cols>
    <col min="1" max="1" width="2.85546875" style="8" customWidth="1"/>
    <col min="2" max="2" width="5.85546875" style="8" customWidth="1"/>
    <col min="3" max="3" width="11" style="8" bestFit="1" customWidth="1"/>
    <col min="4" max="4" width="13.85546875" style="8" bestFit="1" customWidth="1"/>
    <col min="5" max="5" width="10.28515625" style="8" bestFit="1" customWidth="1"/>
    <col min="6" max="6" width="11.85546875" style="8" bestFit="1" customWidth="1"/>
    <col min="7" max="7" width="10.42578125" style="8" bestFit="1" customWidth="1"/>
    <col min="8" max="8" width="17.28515625" style="8" bestFit="1" customWidth="1"/>
    <col min="9" max="9" width="15.42578125" style="9" bestFit="1" customWidth="1"/>
    <col min="10" max="10" width="20.42578125" style="8" bestFit="1" customWidth="1"/>
    <col min="11" max="11" width="20.140625" style="8" bestFit="1" customWidth="1"/>
    <col min="12" max="12" width="16.7109375" style="8" bestFit="1" customWidth="1"/>
    <col min="13" max="13" width="22.85546875" style="8" bestFit="1" customWidth="1"/>
    <col min="14" max="14" width="15.28515625" style="8" bestFit="1" customWidth="1"/>
    <col min="15" max="15" width="38.28515625" style="8" bestFit="1" customWidth="1"/>
    <col min="16" max="16" width="13.42578125" style="8" bestFit="1" customWidth="1"/>
    <col min="17" max="17" width="18.7109375" style="8" bestFit="1" customWidth="1"/>
    <col min="18" max="18" width="14.140625" style="8" bestFit="1" customWidth="1"/>
    <col min="19" max="19" width="18.85546875" style="8" bestFit="1" customWidth="1"/>
    <col min="20" max="20" width="11.28515625" style="8" bestFit="1" customWidth="1"/>
    <col min="21" max="21" width="16.42578125" style="8" bestFit="1" customWidth="1"/>
    <col min="22" max="22" width="19.140625" style="8" bestFit="1" customWidth="1"/>
    <col min="23" max="23" width="19.85546875" style="8" bestFit="1" customWidth="1"/>
    <col min="24" max="24" width="10.5703125" style="13" customWidth="1"/>
    <col min="25" max="25" width="22.28515625" style="14" customWidth="1"/>
    <col min="26" max="26" width="17" style="13" bestFit="1" customWidth="1"/>
    <col min="27" max="27" width="19.85546875" style="14" bestFit="1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K3" s="10">
        <f>+SUM(AP_To_Analyze[[#All],[Total Deb./Cred.]])</f>
        <v>4828632.6400000006</v>
      </c>
      <c r="T3" s="10">
        <f>+SUM(AP_To_Analyze[[#All],[   Debit amount]])</f>
        <v>1207158.1600000001</v>
      </c>
      <c r="U3" s="10">
        <f>+SUM(AP_To_Analyze[[#All],[  Credit amount]])</f>
        <v>1207158.1599999999</v>
      </c>
      <c r="V3" s="10"/>
      <c r="W3" s="10"/>
      <c r="X3" s="11"/>
      <c r="Y3" s="12"/>
    </row>
    <row r="4" spans="2:27" ht="12.75" thickBot="1" x14ac:dyDescent="0.25"/>
    <row r="5" spans="2:27" ht="24.75" thickBot="1" x14ac:dyDescent="0.25">
      <c r="B5" s="15" t="s">
        <v>1</v>
      </c>
      <c r="C5" s="16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7" t="s">
        <v>8</v>
      </c>
      <c r="J5" s="16" t="s">
        <v>9</v>
      </c>
      <c r="K5" s="16" t="s">
        <v>10</v>
      </c>
      <c r="L5" s="18" t="s">
        <v>11</v>
      </c>
      <c r="M5" s="18" t="s">
        <v>12</v>
      </c>
      <c r="N5" s="18" t="s">
        <v>13</v>
      </c>
      <c r="O5" s="18" t="s">
        <v>14</v>
      </c>
      <c r="P5" s="18" t="s">
        <v>15</v>
      </c>
      <c r="Q5" s="18" t="s">
        <v>16</v>
      </c>
      <c r="R5" s="18" t="s">
        <v>17</v>
      </c>
      <c r="S5" s="18" t="s">
        <v>18</v>
      </c>
      <c r="T5" s="18" t="s">
        <v>19</v>
      </c>
      <c r="U5" s="18" t="s">
        <v>20</v>
      </c>
      <c r="V5" s="18" t="s">
        <v>21</v>
      </c>
      <c r="W5" s="18" t="s">
        <v>22</v>
      </c>
      <c r="X5" s="19" t="s">
        <v>23</v>
      </c>
      <c r="Y5" s="19" t="s">
        <v>24</v>
      </c>
      <c r="Z5" s="20" t="s">
        <v>25</v>
      </c>
      <c r="AA5" s="21" t="s">
        <v>26</v>
      </c>
    </row>
    <row r="6" spans="2:27" ht="15" x14ac:dyDescent="0.25">
      <c r="B6" s="22">
        <v>1</v>
      </c>
      <c r="C6" s="23" t="s">
        <v>27</v>
      </c>
      <c r="D6" s="23" t="s">
        <v>28</v>
      </c>
      <c r="E6" s="23" t="s">
        <v>29</v>
      </c>
      <c r="F6" s="23" t="s">
        <v>30</v>
      </c>
      <c r="G6" s="23" t="s">
        <v>31</v>
      </c>
      <c r="H6" s="23" t="s">
        <v>32</v>
      </c>
      <c r="I6" s="24">
        <v>45698</v>
      </c>
      <c r="K6" s="8">
        <v>126459.59</v>
      </c>
      <c r="L6" s="23">
        <v>44110000</v>
      </c>
      <c r="M6" s="8" t="s">
        <v>33</v>
      </c>
      <c r="N6">
        <v>102454</v>
      </c>
      <c r="O6" t="s">
        <v>34</v>
      </c>
      <c r="V6" s="25">
        <v>53973.8</v>
      </c>
      <c r="W6" s="25">
        <v>0</v>
      </c>
      <c r="X6" s="26"/>
      <c r="Y6" s="27"/>
      <c r="Z6" s="26"/>
      <c r="AA6" s="28"/>
    </row>
    <row r="7" spans="2:27" ht="15" x14ac:dyDescent="0.25">
      <c r="B7" s="29"/>
      <c r="C7" s="23" t="s">
        <v>27</v>
      </c>
      <c r="D7" s="23" t="s">
        <v>28</v>
      </c>
      <c r="E7" s="23" t="s">
        <v>29</v>
      </c>
      <c r="F7" s="23" t="s">
        <v>30</v>
      </c>
      <c r="G7" s="23" t="s">
        <v>31</v>
      </c>
      <c r="H7" s="30" t="s">
        <v>32</v>
      </c>
      <c r="I7" s="24">
        <v>45698</v>
      </c>
      <c r="K7" s="30">
        <v>126459.59</v>
      </c>
      <c r="L7" s="23">
        <v>34210000</v>
      </c>
      <c r="M7" s="8" t="s">
        <v>35</v>
      </c>
      <c r="N7">
        <v>104951</v>
      </c>
      <c r="O7" t="s">
        <v>36</v>
      </c>
      <c r="V7" s="25">
        <v>0</v>
      </c>
      <c r="W7" s="25">
        <v>12238.21</v>
      </c>
      <c r="X7" s="31"/>
      <c r="Y7" s="32"/>
      <c r="Z7" s="31"/>
      <c r="AA7" s="33"/>
    </row>
    <row r="8" spans="2:27" ht="15" x14ac:dyDescent="0.25">
      <c r="B8" s="29"/>
      <c r="C8" s="23" t="s">
        <v>27</v>
      </c>
      <c r="D8" s="23" t="s">
        <v>28</v>
      </c>
      <c r="E8" s="23" t="s">
        <v>29</v>
      </c>
      <c r="F8" s="23" t="s">
        <v>30</v>
      </c>
      <c r="G8" s="23" t="s">
        <v>31</v>
      </c>
      <c r="H8" s="30" t="s">
        <v>32</v>
      </c>
      <c r="I8" s="24">
        <v>45698</v>
      </c>
      <c r="K8" s="30">
        <v>126459.59</v>
      </c>
      <c r="L8" s="23">
        <v>34210000</v>
      </c>
      <c r="M8" s="8" t="s">
        <v>35</v>
      </c>
      <c r="N8">
        <v>104951</v>
      </c>
      <c r="O8" t="s">
        <v>36</v>
      </c>
      <c r="V8" s="25">
        <v>72485.789999999994</v>
      </c>
      <c r="W8" s="25">
        <v>0</v>
      </c>
      <c r="X8" s="31"/>
      <c r="Y8" s="32"/>
      <c r="Z8" s="31"/>
      <c r="AA8" s="33"/>
    </row>
    <row r="9" spans="2:27" ht="15.75" thickBot="1" x14ac:dyDescent="0.3">
      <c r="B9" s="29"/>
      <c r="C9" s="23" t="s">
        <v>27</v>
      </c>
      <c r="D9" s="23" t="s">
        <v>28</v>
      </c>
      <c r="E9" s="23" t="s">
        <v>29</v>
      </c>
      <c r="F9" s="23" t="s">
        <v>30</v>
      </c>
      <c r="G9" s="23" t="s">
        <v>31</v>
      </c>
      <c r="H9" s="30" t="s">
        <v>32</v>
      </c>
      <c r="I9" s="24">
        <v>45698</v>
      </c>
      <c r="K9" s="30">
        <v>126459.59</v>
      </c>
      <c r="L9" s="23">
        <v>34210000</v>
      </c>
      <c r="M9" s="8" t="s">
        <v>35</v>
      </c>
      <c r="N9">
        <v>104951</v>
      </c>
      <c r="O9" t="s">
        <v>36</v>
      </c>
      <c r="V9" s="25">
        <v>0</v>
      </c>
      <c r="W9" s="25">
        <v>114221.38</v>
      </c>
      <c r="X9" s="31"/>
      <c r="Y9" s="32"/>
      <c r="Z9" s="31"/>
      <c r="AA9" s="33"/>
    </row>
    <row r="10" spans="2:27" ht="15.75" thickTop="1" x14ac:dyDescent="0.25">
      <c r="B10" s="34">
        <v>2</v>
      </c>
      <c r="C10" s="35" t="s">
        <v>37</v>
      </c>
      <c r="D10" s="35" t="s">
        <v>28</v>
      </c>
      <c r="E10" s="35" t="s">
        <v>29</v>
      </c>
      <c r="F10" s="35" t="s">
        <v>30</v>
      </c>
      <c r="G10" s="35" t="s">
        <v>31</v>
      </c>
      <c r="H10" s="36" t="s">
        <v>38</v>
      </c>
      <c r="I10" s="37">
        <v>45698</v>
      </c>
      <c r="J10" s="38"/>
      <c r="K10" s="36">
        <v>1080698.57</v>
      </c>
      <c r="L10" s="35">
        <v>44110000</v>
      </c>
      <c r="M10" s="38" t="s">
        <v>33</v>
      </c>
      <c r="N10" s="39">
        <v>101276</v>
      </c>
      <c r="O10" s="39" t="s">
        <v>39</v>
      </c>
      <c r="P10" s="38"/>
      <c r="Q10" s="38"/>
      <c r="R10" s="38"/>
      <c r="S10" s="38"/>
      <c r="T10" s="38"/>
      <c r="U10" s="38"/>
      <c r="V10" s="40">
        <v>503344.43</v>
      </c>
      <c r="W10" s="40">
        <v>0</v>
      </c>
      <c r="X10" s="41"/>
      <c r="Y10" s="42"/>
      <c r="Z10" s="41"/>
      <c r="AA10" s="43"/>
    </row>
    <row r="11" spans="2:27" ht="15" x14ac:dyDescent="0.25">
      <c r="B11" s="29"/>
      <c r="C11" s="23" t="s">
        <v>37</v>
      </c>
      <c r="D11" s="23" t="s">
        <v>28</v>
      </c>
      <c r="E11" s="23" t="s">
        <v>29</v>
      </c>
      <c r="F11" s="23" t="s">
        <v>30</v>
      </c>
      <c r="G11" s="23" t="s">
        <v>31</v>
      </c>
      <c r="H11" s="30" t="s">
        <v>38</v>
      </c>
      <c r="I11" s="24">
        <v>45698</v>
      </c>
      <c r="K11" s="30">
        <v>1080698.57</v>
      </c>
      <c r="L11" s="23">
        <v>34210000</v>
      </c>
      <c r="M11" s="8" t="s">
        <v>35</v>
      </c>
      <c r="N11">
        <v>103089</v>
      </c>
      <c r="O11" t="s">
        <v>40</v>
      </c>
      <c r="V11" s="25">
        <v>0</v>
      </c>
      <c r="W11" s="25">
        <v>658514.94999999995</v>
      </c>
      <c r="X11" s="31"/>
      <c r="Y11" s="32"/>
      <c r="Z11" s="31"/>
      <c r="AA11" s="33"/>
    </row>
    <row r="12" spans="2:27" ht="15" x14ac:dyDescent="0.25">
      <c r="B12" s="29"/>
      <c r="C12" s="23" t="s">
        <v>37</v>
      </c>
      <c r="D12" s="23" t="s">
        <v>28</v>
      </c>
      <c r="E12" s="23" t="s">
        <v>29</v>
      </c>
      <c r="F12" s="23" t="s">
        <v>30</v>
      </c>
      <c r="G12" s="23" t="s">
        <v>31</v>
      </c>
      <c r="H12" s="30" t="s">
        <v>38</v>
      </c>
      <c r="I12" s="24">
        <v>45698</v>
      </c>
      <c r="K12" s="30">
        <v>1080698.57</v>
      </c>
      <c r="L12" s="23">
        <v>34210000</v>
      </c>
      <c r="M12" s="8" t="s">
        <v>35</v>
      </c>
      <c r="N12">
        <v>103089</v>
      </c>
      <c r="O12" t="s">
        <v>40</v>
      </c>
      <c r="V12" s="25">
        <v>577354.14</v>
      </c>
      <c r="W12" s="25">
        <v>0</v>
      </c>
      <c r="X12" s="31"/>
      <c r="Y12" s="32"/>
      <c r="Z12" s="31"/>
      <c r="AA12" s="33"/>
    </row>
    <row r="13" spans="2:27" ht="15.75" thickBot="1" x14ac:dyDescent="0.3">
      <c r="B13" s="44"/>
      <c r="C13" s="45" t="s">
        <v>37</v>
      </c>
      <c r="D13" s="45" t="s">
        <v>28</v>
      </c>
      <c r="E13" s="45" t="s">
        <v>29</v>
      </c>
      <c r="F13" s="45" t="s">
        <v>30</v>
      </c>
      <c r="G13" s="45" t="s">
        <v>31</v>
      </c>
      <c r="H13" s="45" t="s">
        <v>38</v>
      </c>
      <c r="I13" s="46">
        <v>45698</v>
      </c>
      <c r="J13" s="47"/>
      <c r="K13" s="47">
        <v>1080698.57</v>
      </c>
      <c r="L13" s="45">
        <v>34210000</v>
      </c>
      <c r="M13" s="47" t="s">
        <v>35</v>
      </c>
      <c r="N13" s="48">
        <v>103089</v>
      </c>
      <c r="O13" s="48" t="s">
        <v>40</v>
      </c>
      <c r="P13" s="47"/>
      <c r="Q13" s="47"/>
      <c r="R13" s="47"/>
      <c r="S13" s="47"/>
      <c r="T13" s="47"/>
      <c r="U13" s="47"/>
      <c r="V13" s="49">
        <v>0</v>
      </c>
      <c r="W13" s="49">
        <v>422183.62</v>
      </c>
      <c r="X13" s="50"/>
      <c r="Y13" s="51"/>
      <c r="Z13" s="50"/>
      <c r="AA13" s="52"/>
    </row>
    <row r="14" spans="2:27" ht="12.75" thickTop="1" x14ac:dyDescent="0.2"/>
  </sheetData>
  <mergeCells count="10">
    <mergeCell ref="B6:B9"/>
    <mergeCell ref="X6:X9"/>
    <mergeCell ref="Y6:Y9"/>
    <mergeCell ref="Z6:Z9"/>
    <mergeCell ref="AA6:AA9"/>
    <mergeCell ref="B10:B13"/>
    <mergeCell ref="X10:X13"/>
    <mergeCell ref="Y10:Y13"/>
    <mergeCell ref="Z10:Z13"/>
    <mergeCell ref="AA10:AA13"/>
  </mergeCells>
  <conditionalFormatting sqref="X6 X10 X14:X1048576">
    <cfRule type="containsText" dxfId="49" priority="1" operator="containsText" text="WRONG">
      <formula>NOT(ISERROR(SEARCH("WRONG",X6)))</formula>
    </cfRule>
    <cfRule type="containsText" dxfId="48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0 X14:X1048576" xr:uid="{39DA6A8D-1F10-4947-A5F4-F691255EEB4A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D344-B694-41E8-BFEF-1C9A32BF1311}">
  <sheetPr codeName="Sheet12">
    <tabColor theme="7"/>
  </sheetPr>
  <dimension ref="B1:AA14"/>
  <sheetViews>
    <sheetView showGridLines="0" tabSelected="1" zoomScale="90" zoomScaleNormal="90" workbookViewId="0">
      <pane xSplit="11" topLeftCell="W1" activePane="topRight" state="frozen"/>
      <selection pane="topRight" activeCell="W13" sqref="W13"/>
    </sheetView>
  </sheetViews>
  <sheetFormatPr defaultColWidth="8.85546875" defaultRowHeight="12" x14ac:dyDescent="0.2"/>
  <cols>
    <col min="1" max="1" width="2.85546875" style="8" customWidth="1"/>
    <col min="2" max="2" width="5.85546875" style="8" customWidth="1"/>
    <col min="3" max="3" width="11" style="8" bestFit="1" customWidth="1"/>
    <col min="4" max="4" width="13.85546875" style="8" bestFit="1" customWidth="1"/>
    <col min="5" max="5" width="10.28515625" style="8" bestFit="1" customWidth="1"/>
    <col min="6" max="6" width="11.85546875" style="8" bestFit="1" customWidth="1"/>
    <col min="7" max="7" width="10.42578125" style="8" bestFit="1" customWidth="1"/>
    <col min="8" max="8" width="17.28515625" style="8" bestFit="1" customWidth="1"/>
    <col min="9" max="9" width="15.42578125" style="9" bestFit="1" customWidth="1"/>
    <col min="10" max="10" width="20.42578125" style="8" bestFit="1" customWidth="1"/>
    <col min="11" max="11" width="20.140625" style="8" bestFit="1" customWidth="1"/>
    <col min="12" max="12" width="16.7109375" style="8" bestFit="1" customWidth="1"/>
    <col min="13" max="13" width="22.85546875" style="8" bestFit="1" customWidth="1"/>
    <col min="14" max="14" width="15.28515625" style="8" bestFit="1" customWidth="1"/>
    <col min="15" max="15" width="38.28515625" style="8" bestFit="1" customWidth="1"/>
    <col min="16" max="16" width="13.42578125" style="8" bestFit="1" customWidth="1"/>
    <col min="17" max="17" width="18.7109375" style="8" bestFit="1" customWidth="1"/>
    <col min="18" max="18" width="14.140625" style="8" bestFit="1" customWidth="1"/>
    <col min="19" max="19" width="18.85546875" style="8" bestFit="1" customWidth="1"/>
    <col min="20" max="20" width="11.28515625" style="8" bestFit="1" customWidth="1"/>
    <col min="21" max="21" width="16.42578125" style="8" bestFit="1" customWidth="1"/>
    <col min="22" max="22" width="19.140625" style="8" bestFit="1" customWidth="1"/>
    <col min="23" max="23" width="19.85546875" style="8" bestFit="1" customWidth="1"/>
    <col min="24" max="24" width="10.5703125" style="13" customWidth="1"/>
    <col min="25" max="25" width="22.28515625" style="14" customWidth="1"/>
    <col min="26" max="26" width="17" style="13" bestFit="1" customWidth="1"/>
    <col min="27" max="27" width="19.85546875" style="14" bestFit="1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K3" s="10">
        <f>+SUM(AP_To_Analyze3[[#All],[Total Deb./Cred.]])</f>
        <v>4828632.6400000006</v>
      </c>
      <c r="T3" s="10">
        <f>+SUM(AP_To_Analyze3[[#All],[   Debit amount]])</f>
        <v>1207158.1600000001</v>
      </c>
      <c r="U3" s="10">
        <f>+SUM(AP_To_Analyze3[[#All],[  Credit amount]])</f>
        <v>1207158.1599999999</v>
      </c>
      <c r="V3" s="10"/>
      <c r="W3" s="10"/>
      <c r="X3" s="11"/>
      <c r="Y3" s="12"/>
    </row>
    <row r="4" spans="2:27" ht="12.75" thickBot="1" x14ac:dyDescent="0.25"/>
    <row r="5" spans="2:27" ht="24.75" thickBot="1" x14ac:dyDescent="0.25">
      <c r="B5" s="15" t="s">
        <v>1</v>
      </c>
      <c r="C5" s="16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7" t="s">
        <v>8</v>
      </c>
      <c r="J5" s="16" t="s">
        <v>9</v>
      </c>
      <c r="K5" s="16" t="s">
        <v>10</v>
      </c>
      <c r="L5" s="18" t="s">
        <v>11</v>
      </c>
      <c r="M5" s="18" t="s">
        <v>12</v>
      </c>
      <c r="N5" s="18" t="s">
        <v>13</v>
      </c>
      <c r="O5" s="18" t="s">
        <v>14</v>
      </c>
      <c r="P5" s="18" t="s">
        <v>15</v>
      </c>
      <c r="Q5" s="18" t="s">
        <v>16</v>
      </c>
      <c r="R5" s="18" t="s">
        <v>17</v>
      </c>
      <c r="S5" s="18" t="s">
        <v>18</v>
      </c>
      <c r="T5" s="18" t="s">
        <v>19</v>
      </c>
      <c r="U5" s="18" t="s">
        <v>20</v>
      </c>
      <c r="V5" s="18" t="s">
        <v>21</v>
      </c>
      <c r="W5" s="18" t="s">
        <v>22</v>
      </c>
      <c r="X5" s="19" t="s">
        <v>23</v>
      </c>
      <c r="Y5" s="19" t="s">
        <v>24</v>
      </c>
      <c r="Z5" s="20" t="s">
        <v>25</v>
      </c>
      <c r="AA5" s="21" t="s">
        <v>26</v>
      </c>
    </row>
    <row r="6" spans="2:27" ht="15" x14ac:dyDescent="0.25">
      <c r="B6" s="22">
        <v>1</v>
      </c>
      <c r="C6" s="23" t="s">
        <v>27</v>
      </c>
      <c r="D6" s="23" t="s">
        <v>28</v>
      </c>
      <c r="E6" s="23" t="s">
        <v>29</v>
      </c>
      <c r="F6" s="23" t="s">
        <v>30</v>
      </c>
      <c r="G6" s="23" t="s">
        <v>31</v>
      </c>
      <c r="H6" s="23" t="s">
        <v>32</v>
      </c>
      <c r="I6" s="24">
        <v>45698</v>
      </c>
      <c r="K6" s="8">
        <v>126459.59</v>
      </c>
      <c r="L6" s="23">
        <v>44110000</v>
      </c>
      <c r="M6" s="8" t="s">
        <v>33</v>
      </c>
      <c r="N6">
        <v>102454</v>
      </c>
      <c r="O6" t="s">
        <v>34</v>
      </c>
      <c r="V6" s="25">
        <v>53973.8</v>
      </c>
      <c r="W6" s="25">
        <v>0</v>
      </c>
      <c r="X6" s="26"/>
      <c r="Y6" s="27"/>
      <c r="Z6" s="26"/>
      <c r="AA6" s="28"/>
    </row>
    <row r="7" spans="2:27" ht="15" x14ac:dyDescent="0.25">
      <c r="B7" s="29"/>
      <c r="C7" s="23" t="s">
        <v>27</v>
      </c>
      <c r="D7" s="23" t="s">
        <v>28</v>
      </c>
      <c r="E7" s="23" t="s">
        <v>29</v>
      </c>
      <c r="F7" s="23" t="s">
        <v>30</v>
      </c>
      <c r="G7" s="23" t="s">
        <v>31</v>
      </c>
      <c r="H7" s="30" t="s">
        <v>32</v>
      </c>
      <c r="I7" s="24">
        <v>45698</v>
      </c>
      <c r="K7" s="30">
        <v>126459.59</v>
      </c>
      <c r="L7" s="23">
        <v>34210000</v>
      </c>
      <c r="M7" s="8" t="s">
        <v>35</v>
      </c>
      <c r="N7">
        <v>104951</v>
      </c>
      <c r="O7" t="s">
        <v>36</v>
      </c>
      <c r="V7" s="25">
        <v>0</v>
      </c>
      <c r="W7" s="25">
        <v>12238.21</v>
      </c>
      <c r="X7" s="31"/>
      <c r="Y7" s="32"/>
      <c r="Z7" s="31"/>
      <c r="AA7" s="33"/>
    </row>
    <row r="8" spans="2:27" ht="15" x14ac:dyDescent="0.25">
      <c r="B8" s="29"/>
      <c r="C8" s="23" t="s">
        <v>27</v>
      </c>
      <c r="D8" s="23" t="s">
        <v>28</v>
      </c>
      <c r="E8" s="23" t="s">
        <v>29</v>
      </c>
      <c r="F8" s="23" t="s">
        <v>30</v>
      </c>
      <c r="G8" s="23" t="s">
        <v>31</v>
      </c>
      <c r="H8" s="30" t="s">
        <v>32</v>
      </c>
      <c r="I8" s="24">
        <v>45698</v>
      </c>
      <c r="K8" s="30">
        <v>126459.59</v>
      </c>
      <c r="L8" s="23">
        <v>34210000</v>
      </c>
      <c r="M8" s="8" t="s">
        <v>35</v>
      </c>
      <c r="N8">
        <v>104951</v>
      </c>
      <c r="O8" t="s">
        <v>36</v>
      </c>
      <c r="V8" s="25">
        <v>72485.789999999994</v>
      </c>
      <c r="W8" s="25">
        <v>0</v>
      </c>
      <c r="X8" s="31"/>
      <c r="Y8" s="32"/>
      <c r="Z8" s="31"/>
      <c r="AA8" s="33"/>
    </row>
    <row r="9" spans="2:27" ht="15.75" thickBot="1" x14ac:dyDescent="0.3">
      <c r="B9" s="29"/>
      <c r="C9" s="23" t="s">
        <v>27</v>
      </c>
      <c r="D9" s="23" t="s">
        <v>28</v>
      </c>
      <c r="E9" s="23" t="s">
        <v>29</v>
      </c>
      <c r="F9" s="23" t="s">
        <v>30</v>
      </c>
      <c r="G9" s="23" t="s">
        <v>31</v>
      </c>
      <c r="H9" s="30" t="s">
        <v>32</v>
      </c>
      <c r="I9" s="24">
        <v>45698</v>
      </c>
      <c r="K9" s="30">
        <v>126459.59</v>
      </c>
      <c r="L9" s="23">
        <v>34210000</v>
      </c>
      <c r="M9" s="8" t="s">
        <v>35</v>
      </c>
      <c r="N9">
        <v>104951</v>
      </c>
      <c r="O9" t="s">
        <v>36</v>
      </c>
      <c r="V9" s="25">
        <v>0</v>
      </c>
      <c r="W9" s="25">
        <v>114221.38</v>
      </c>
      <c r="X9" s="31"/>
      <c r="Y9" s="32"/>
      <c r="Z9" s="31"/>
      <c r="AA9" s="33"/>
    </row>
    <row r="10" spans="2:27" ht="15.75" thickTop="1" x14ac:dyDescent="0.25">
      <c r="B10" s="34">
        <v>2</v>
      </c>
      <c r="C10" s="35" t="s">
        <v>37</v>
      </c>
      <c r="D10" s="35" t="s">
        <v>28</v>
      </c>
      <c r="E10" s="35" t="s">
        <v>29</v>
      </c>
      <c r="F10" s="35" t="s">
        <v>30</v>
      </c>
      <c r="G10" s="35" t="s">
        <v>31</v>
      </c>
      <c r="H10" s="36" t="s">
        <v>38</v>
      </c>
      <c r="I10" s="37">
        <v>45698</v>
      </c>
      <c r="J10" s="38"/>
      <c r="K10" s="36">
        <v>1080698.57</v>
      </c>
      <c r="L10" s="35">
        <v>44110000</v>
      </c>
      <c r="M10" s="38" t="s">
        <v>33</v>
      </c>
      <c r="N10" s="39">
        <v>101276</v>
      </c>
      <c r="O10" s="39" t="s">
        <v>39</v>
      </c>
      <c r="P10" s="38"/>
      <c r="Q10" s="38"/>
      <c r="R10" s="38"/>
      <c r="S10" s="38"/>
      <c r="T10" s="38"/>
      <c r="U10" s="38"/>
      <c r="V10" s="40">
        <v>503344.43</v>
      </c>
      <c r="W10" s="40">
        <v>0</v>
      </c>
      <c r="X10" s="41"/>
      <c r="Y10" s="42"/>
      <c r="Z10" s="41"/>
      <c r="AA10" s="43"/>
    </row>
    <row r="11" spans="2:27" ht="15" x14ac:dyDescent="0.25">
      <c r="B11" s="29"/>
      <c r="C11" s="23" t="s">
        <v>37</v>
      </c>
      <c r="D11" s="23" t="s">
        <v>28</v>
      </c>
      <c r="E11" s="23" t="s">
        <v>29</v>
      </c>
      <c r="F11" s="23" t="s">
        <v>30</v>
      </c>
      <c r="G11" s="23" t="s">
        <v>31</v>
      </c>
      <c r="H11" s="30" t="s">
        <v>38</v>
      </c>
      <c r="I11" s="24">
        <v>45698</v>
      </c>
      <c r="K11" s="30">
        <v>1080698.57</v>
      </c>
      <c r="L11" s="23">
        <v>34210000</v>
      </c>
      <c r="M11" s="8" t="s">
        <v>35</v>
      </c>
      <c r="N11">
        <v>103089</v>
      </c>
      <c r="O11" t="s">
        <v>40</v>
      </c>
      <c r="V11" s="25">
        <v>0</v>
      </c>
      <c r="W11" s="25">
        <v>658514.94999999995</v>
      </c>
      <c r="X11" s="31"/>
      <c r="Y11" s="32"/>
      <c r="Z11" s="31"/>
      <c r="AA11" s="33"/>
    </row>
    <row r="12" spans="2:27" ht="15" x14ac:dyDescent="0.25">
      <c r="B12" s="29"/>
      <c r="C12" s="23" t="s">
        <v>37</v>
      </c>
      <c r="D12" s="23" t="s">
        <v>28</v>
      </c>
      <c r="E12" s="23" t="s">
        <v>29</v>
      </c>
      <c r="F12" s="23" t="s">
        <v>30</v>
      </c>
      <c r="G12" s="23" t="s">
        <v>31</v>
      </c>
      <c r="H12" s="30" t="s">
        <v>38</v>
      </c>
      <c r="I12" s="24">
        <v>45698</v>
      </c>
      <c r="K12" s="30">
        <v>1080698.57</v>
      </c>
      <c r="L12" s="23">
        <v>34210000</v>
      </c>
      <c r="M12" s="8" t="s">
        <v>35</v>
      </c>
      <c r="N12">
        <v>103089</v>
      </c>
      <c r="O12" t="s">
        <v>40</v>
      </c>
      <c r="V12" s="25">
        <v>577354.14</v>
      </c>
      <c r="W12" s="25">
        <v>0</v>
      </c>
      <c r="X12" s="31"/>
      <c r="Y12" s="32"/>
      <c r="Z12" s="31"/>
      <c r="AA12" s="33"/>
    </row>
    <row r="13" spans="2:27" ht="15.75" thickBot="1" x14ac:dyDescent="0.3">
      <c r="B13" s="44"/>
      <c r="C13" s="45" t="s">
        <v>37</v>
      </c>
      <c r="D13" s="45" t="s">
        <v>28</v>
      </c>
      <c r="E13" s="45" t="s">
        <v>29</v>
      </c>
      <c r="F13" s="45" t="s">
        <v>30</v>
      </c>
      <c r="G13" s="45" t="s">
        <v>31</v>
      </c>
      <c r="H13" s="45" t="s">
        <v>38</v>
      </c>
      <c r="I13" s="46">
        <v>45698</v>
      </c>
      <c r="J13" s="47"/>
      <c r="K13" s="47">
        <v>1080698.57</v>
      </c>
      <c r="L13" s="45">
        <v>34210000</v>
      </c>
      <c r="M13" s="47" t="s">
        <v>35</v>
      </c>
      <c r="N13" s="48">
        <v>103089</v>
      </c>
      <c r="O13" s="48" t="s">
        <v>40</v>
      </c>
      <c r="P13" s="47"/>
      <c r="Q13" s="47"/>
      <c r="R13" s="47"/>
      <c r="S13" s="47"/>
      <c r="T13" s="47"/>
      <c r="U13" s="47"/>
      <c r="V13" s="49">
        <v>0</v>
      </c>
      <c r="W13" s="49">
        <v>422183.62</v>
      </c>
      <c r="X13" s="50"/>
      <c r="Y13" s="51"/>
      <c r="Z13" s="50"/>
      <c r="AA13" s="52"/>
    </row>
    <row r="14" spans="2:27" ht="12.75" thickTop="1" x14ac:dyDescent="0.2"/>
  </sheetData>
  <mergeCells count="10">
    <mergeCell ref="B6:B9"/>
    <mergeCell ref="X6:X9"/>
    <mergeCell ref="Y6:Y9"/>
    <mergeCell ref="Z6:Z9"/>
    <mergeCell ref="AA6:AA9"/>
    <mergeCell ref="B10:B13"/>
    <mergeCell ref="X10:X13"/>
    <mergeCell ref="Y10:Y13"/>
    <mergeCell ref="Z10:Z13"/>
    <mergeCell ref="AA10:AA13"/>
  </mergeCells>
  <conditionalFormatting sqref="X6 X10 X14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0 X14:X1048576" xr:uid="{B123A0BF-1E87-4E84-98BD-2DB547AD9CA7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H A A B Q S w M E F A A C A A g A K X J j W o w R j f O l A A A A 9 w A A A B I A H A B D b 2 5 m a W c v U G F j a 2 F n Z S 5 4 b W w g o h g A K K A U A A A A A A A A A A A A A A A A A A A A A A A A A A A A h Y 8 x D o I w G I W v Q r r T F h g E 8 l M G 4 y a J C Y l x b U q F R i i G F s v d H D y S V x C j q J v j + 9 4 3 v H e / 3 i C f u t a 7 y M G o X m c o w B R 5 U o u + U r r O 0 G i P f o x y B j s u T r y W 3 i x r k 0 6 m y l B j 7 T k l x D m H X Y T 7 o S Y h p Q E 5 F N t S N L L j 6 C O r / 7 K v t L F c C 4 k Y 7 F 9 j W I i D K M F B v E o w B b J Q K J T + G u E 8 + N n + Q F i P r R 0 H y a T x N y W Q J Q J 5 n 2 A P U E s D B B Q A A g A I A C l y Y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c m N a K f + h v 7 k E A A C f G A A A E w A c A E Z v c m 1 1 b G F z L 1 N l Y 3 R p b 2 4 x L m 0 g o h g A K K A U A A A A A A A A A A A A A A A A A A A A A A A A A A A A 7 V f N j t s 2 E L 4 v s O 9 A a C 8 y a s h p c + i h y M H V O q m b / Y P t t E A X i w U t j b 1 E J N I l q c 0 6 i 3 2 q P k J f r E N S P 9 R P m v T S k 3 y w p e H M c O a b b 0 i P g k Q z w c n a / X 7 / 0 + n J 6 Y l 6 o B J S E m d A J e N 7 R d 6 Q D P T p C c H P b E Z i K v d U k o w S T b f 4 f S S J 4 I 8 g N Z N k w 0 C i 4 F w k R Q 5 c X w m C W v C k h b N e i 0 I m g P 4 W T w l k U V x I i V q / C / l x K 8 T H c P J 8 e 0 V z e B P 8 s f j w d v n q 9 Y / B 3 c t t L L h G p b u p c x E / U L 6 H d H M 8 G D 8 b j A C i j a R c 7 Y T M Y 5 E V O T d r K n R 7 T c m z s z O f 5 8 D E F 0 y J N t Y m r p e p v 9 q E 3 d J x K i + T q Q G n B G G + l 8 U B U T g I 6 W d 7 J G K L 0 S I I B a c k Y 0 p T k g J 5 p J m Q o M y j i c B 5 e S d F c U C c q y z s e + j l N 2 2 H 9 D K Q i 8 J A g S Y P 5 A K 3 i t a Q Y R 3 D W 7 N y V y 7 8 R r M C o q U K 7 7 2 U J p P B p M 5 B g 8 w Z x 7 w g I 7 y A R + F C r w I n W 6 p o K g h w U / 5 u e s 7 P P E 0 h v Y J P V r / K D Y W u N m G Z 9 Z Q E p Q 5 m 0 G R l Q 2 Y 7 l 4 6 p P G V c u Y Q U Z h R 8 4 C l 6 N Q t S Z M H E s 7 Q f / Y C R d Z S 6 O p A p I M F G k D m n 2 f E z t P Z v E P J x W W T M o Y J J J z Y N a u F Q B C l A C T w y b a g g B a a a U 1 X C A 0 8 H p C X 7 + y / u H K 0 g F 4 9 Y W W P o w K j h c U t O q E I f w W l d 6 H a p Y p F v q 5 B c G w r J 9 i j J T D c a K b U M T a m L k S q 2 t + p C u c K q d t U u Q e 4 9 L l 6 B 0 p D + K h j / d 0 L 2 c + r r B G X J E W j j 8 D 3 j a X Q B O 3 1 d I N s m Z Q M u D F i Y d r c p n N w + l w R y k b b c P t d c a o O 0 A s g P G f 3 c r 1 w P L Y M J q t A s K T I E r V W x 6 y x t k b l d r U 7 k V c F c K M 4 L x 0 M t 9 c z N e 2 X e 3 g O t n 7 3 G K D 1 1 s x I y B V N M W 9 k / C + h l h z J s S 0 f D g 2 Q 5 o N 5 B K J b 4 b D R e Z C s u K 2 k C s 2 F P X S 8 u u c I T f m W o E F q B i 3 u p I V e h s 3 e G 5 g C v j S c + G u S V 9 z Y 5 P W H d S P z L Z 0 2 x c n A / v / E v n 2 + 9 P u Y 3 A x f H W V A y m R g q B 9 9 0 e W A x 7 E X z H d n E I j W / s c A v 5 D e 5 q q 4 I y o / m Z A 5 i E a d d 2 S X l d N / c O J X 4 g + r L 7 A Y 9 I Z 5 E P Z m J v i P r X 1 z V y m K 3 w y u B p F Q P G U W / A D V n 5 e A + Q m N 7 n M M 2 m s V Y k a i 7 b i u E f w 9 8 e c 3 5 s + A t y 7 S l 1 0 p 8 U g 3 a 7 o o y s r B T k P K + u q 3 8 3 q G N 2 w Q C j y 1 d z z 5 p z r D y 9 9 7 J P s i d / g F X / c + p 0 B 0 u N y Z d k / K r m m X g 9 y v c x j / 3 l p w 3 Z 9 5 Z U D Y / K X s u + M I R U 7 E x q I 8 F t / e 7 2 Q W Z J 4 k n G a R p R a O a J l h V l c i o F E X k 3 L E j W O C N e a y 4 g s H t E G a e 2 J c 1 K B U R 0 1 7 W Y Y c b 4 e X F a y N f 6 t z 8 3 L w 3 3 / H l w u 4 A W 6 Y J z U X B t d G b 2 D W 0 6 k s v G A d z s 5 k Y z f v P 8 1 V 8 f W 6 9 + H i + + A B W p 9 g A h K 3 j r A / 2 t O 5 Z r 0 + r 3 q z 7 s e q 3 d o 9 1 + m q g l 4 b 6 J y g L Z p L u v H o l W R e H w y w u l C s Z i q P 1 L L a g C a V J r K X / b O 2 s 2 Y 0 U O 1 a v N 2 9 W w 4 i u D R z 1 Q 2 O I Q P o 1 c q J W g R B x v w H 7 o L e b s B k c w h 8 m w T g 9 j N P D O D 2 M 0 8 M 4 P Y z T w / 8 1 P Z w F z f z Q v Y P G I W I c I v 7 D E P F l / v T O u u 4 / n 6 9 O C V 2 a j m P F O F a M Y 4 U 3 V v w D U E s B A i 0 A F A A C A A g A K X J j W o w R j f O l A A A A 9 w A A A B I A A A A A A A A A A A A A A A A A A A A A A E N v b m Z p Z y 9 Q Y W N r Y W d l L n h t b F B L A Q I t A B Q A A g A I A C l y Y 1 o P y u m r p A A A A O k A A A A T A A A A A A A A A A A A A A A A A P E A A A B b Q 2 9 u d G V u d F 9 U e X B l c 1 0 u e G 1 s U E s B A i 0 A F A A C A A g A K X J j W i n / o b + 5 B A A A n x g A A B M A A A A A A A A A A A A A A A A A 4 g E A A E Z v c m 1 1 b G F z L 1 N l Y 3 R p b 2 4 x L m 1 Q S w U G A A A A A A M A A w D C A A A A 6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8 A A A A A A A B W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z M w Y j Y 3 Z G U w L W V j Y T A t N D J k M S 0 5 O G E 1 L T E z N z R k Z j c y M T c w N C I g L z 4 8 R W 5 0 c n k g V H l w Z T 0 i R m l s b E x h c 3 R V c G R h d G V k I i B W Y W x 1 Z T 0 i Z D I w M j U t M D M t M D N U M T M 6 M T c 6 M T g u O T U y M D M 3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c m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O Z X d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W 9 2 Z W R U a W V y c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N Z X J n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X h w Y W 5 k Z W R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W 9 2 Z W R P b G R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m F t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v c m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F 1 Z X J 5 S U Q i I F Z h b H V l P S J z M 2 Z h N T d l O T A t M j I 3 M C 0 0 M D N h L W F i M T A t Z D h m M G M w M 2 Q 3 N j F k I i A v P j x F b n R y e S B U e X B l P S J G a W x s T G F z d F V w Z G F 0 Z W Q i I F Z h b H V l P S J k M j A y N S 0 w M y 0 w M 1 Q x M z o x N z o x O C 4 5 N j c w M z k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Q X 1 R v X 0 F u Y W x 5 e m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M t M D N U M T M 6 M T c 6 M T E u O T E w N z g 3 M F o i I C 8 + P E V u d H J 5 I F R 5 c G U 9 I l F 1 Z X J 5 S U Q i I F Z h b H V l P S J z Z j M 3 Z T A w O W Q t M G J j Z C 0 0 Z W M y L T g w Y T c t Y 2 M 3 Z T M x N T l h N m Q z I i A v P j x F b n R y e S B U e X B l P S J G a W x s R X J y b 3 J D b 2 R l I i B W Y W x 1 Z T 0 i c 1 V u a 2 5 v d 2 4 i I C 8 + P E V u d H J 5 I F R 5 c G U 9 I k Z p b G x D b 2 x 1 b W 5 U e X B l c y I g V m F s d W U 9 I n N B Q U F B Q U F B R 0 F B Q U F B Q U F B Q U F B Q U F B Q U F B Q U F B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Q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z I 1 O T E w O T E 1 L W M 0 N z Q t N G Z l M C 1 h Z W E 5 L T E 2 Y T c w N z g 2 M D V j M y I g L z 4 8 R W 5 0 c n k g V H l w Z T 0 i R m l s b E x h c 3 R V c G R h d G V k I i B W Y W x 1 Z T 0 i Z D I w M j U t M D M t M D N U M T M 6 M T c 6 M T k u M z E 0 M D k z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c m l u Z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W R k Z W R O Z X d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W 9 2 Z W R U a W V y c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N Z X J n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X h w Y W 5 k Z W R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W 9 2 Z W R P b G R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m F t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v c m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F 1 Z X J 5 S U Q i I F Z h b H V l P S J z Z j A 1 Y j F i O G M t Z m M 1 Y i 0 0 Z T Y 1 L T g 2 M T U t O D A 1 N G Q z N j d i Y T V i I i A v P j x F b n R y e S B U e X B l P S J G a W x s T G F z d F V w Z G F 0 Z W Q i I F Z h b H V l P S J k M j A y N S 0 w M y 0 w M 1 Q x M z o x N z o x O S 4 z M T Y w O T Q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Q X 1 R v X 0 F u Y W x 5 e m U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z L T A z V D E z O j E 3 O j E x L j k x M D c 4 N z B a I i A v P j x F b n R y e S B U e X B l P S J R d W V y e U l E I i B W Y W x 1 Z T 0 i c z F m O D k 1 N z A 4 L T c 1 Z D Y t N D F j N S 1 h Y m R m L W M y Y z F h N j Y 5 Z T B j M C I g L z 4 8 R W 5 0 c n k g V H l w Z T 0 i R m l s b E V y c m 9 y Q 2 9 k Z S I g V m F s d W U 9 I n N V b m t u b 3 d u I i A v P j x F b n R y e S B U e X B l P S J G a W x s Q 2 9 s d W 1 u V H l w Z X M i I F Z h b H V l P S J z Q U F B Q U F B Q U d B Q U F B Q U F B Q U F B Q U F B Q U F B Q U F B Q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F 9 U b y U y M E F u Y W x 5 e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J T I w K D I p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Z e z W h f p E E u s d Y F b f + 5 7 e w A A A A A C A A A A A A A D Z g A A w A A A A B A A A A B h G R J Q I Y 8 Q G K n D K g 5 g O h Y x A A A A A A S A A A C g A A A A E A A A A M L x m U h E d c J Y m w d D H c 8 E 4 l 5 Q A A A A y w j J H J A D 9 F o y H N x u h A v W h W g L / r V q I E 5 3 Z h R I B U n Z Q P Y I W u G B a z s C S M Q j Z k K A t N c D 4 C U B n a T z z T w 7 A D X G Q t U Y M f x F S y d H y R v 0 J 5 z 0 K B u S p c w U A A A A L S f O H Y j T W w e g w E H I p D K U B m 1 E G b c = < / D a t a M a s h u p > 
</file>

<file path=customXml/itemProps1.xml><?xml version="1.0" encoding="utf-8"?>
<ds:datastoreItem xmlns:ds="http://schemas.openxmlformats.org/officeDocument/2006/customXml" ds:itemID="{AAFF8F94-BA49-413F-AFAA-34A5B5476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Procesados</vt:lpstr>
      <vt:lpstr>SHADDOUCH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2025-03-03T13:17:18Z</dcterms:created>
  <dcterms:modified xsi:type="dcterms:W3CDTF">2025-03-03T13:17:19Z</dcterms:modified>
</cp:coreProperties>
</file>