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E00CD777-554F-4764-B13E-D0272184F2C7}" xr6:coauthVersionLast="47" xr6:coauthVersionMax="47" xr10:uidLastSave="{00000000-0000-0000-0000-000000000000}"/>
  <bookViews>
    <workbookView xWindow="-120" yWindow="-120" windowWidth="22890" windowHeight="10410" activeTab="1" xr2:uid="{95AA3A86-B917-4E4E-8E0E-FE3331A8DBD9}"/>
  </bookViews>
  <sheets>
    <sheet name="Datos Procesados" sheetId="2" r:id="rId1"/>
    <sheet name="MPGOMEZ" sheetId="3" r:id="rId2"/>
  </sheets>
  <definedNames>
    <definedName name="ExternalData_4" localSheetId="0" hidden="1">'Datos Procesados'!$C$5:$W$14</definedName>
    <definedName name="ExternalData_4" localSheetId="1" hidden="1">MPGOMEZ!$C$5:$W$14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589E4-E5B4-462A-9D88-85AFFB6DBC1F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3F08DD39-17CE-49D6-80B6-D2D4DB0D2F56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CD3F4CA7-BAB4-4245-B262-C540E62A7391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84B2EC92-F87B-4AE2-9FB4-BECBC5F4BA7A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D19E517E-FE68-4266-B5E1-88DA9765A8C8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D223F059-9D5D-4FF2-A530-51198B6BFAF1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<sst xmlns="http://schemas.openxmlformats.org/spreadsheetml/2006/main" count="168" uniqueCount="41">
  <si>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</si>
  <si>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</si>
  <si>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</si>
  <si>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</si>
  <si>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</si>
  <si>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</si>
  <si>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</si>
  <si>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</si>
  <si>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</si>
  <si>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</si>
  <si>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</si>
  <si>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</si>
  <si>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</si>
  <si>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</si>
  <si>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</si>
  <si>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</si>
  <si>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</si>
  <si>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</si>
  <si>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</si>
  <si>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</si>
  <si>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</si>
  <si>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</si>
  <si>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</si>
  <si>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</si>
  <si>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</si>
  <si>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</si>
  <si>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</si>
  <si>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E009</t>
  </si>
  <si>
    <t>MPGOMEZ</t>
  </si>
  <si>
    <t>ASOTO</t>
  </si>
  <si>
    <t>FB1K</t>
  </si>
  <si>
    <t>AB</t>
  </si>
  <si>
    <t>C/C Otras Personas</t>
  </si>
  <si>
    <t>REPRESENT. Y DIST. AROBA, S.L.</t>
  </si>
  <si>
    <t>Proveedores</t>
  </si>
  <si>
    <t>REPRESENTACIONES Y DIST.AROBA,S.L.</t>
  </si>
  <si>
    <t>E026</t>
  </si>
  <si>
    <t>ATABOADA</t>
  </si>
  <si>
    <t>FB1S</t>
  </si>
  <si>
    <t>Ret. IRPF profes.</t>
  </si>
  <si>
    <t>Ret. IRPF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</si>
</sst>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43" fontId="3" fillId="0" borderId="16" xfId="0" applyNumberFormat="1" applyFont="1" applyBorder="1"/>
    <xf numFmtId="0" fontId="0" fillId="0" borderId="16" xfId="0" applyBorder="1"/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BD7FAB1-991C-42AC-A2CE-D09CA7C4B11E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E9C610B-8BFF-46FF-BFD0-47874990EC05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FDD78-4438-4A29-94D2-CA48D720D78E}" name="AP_To_Analyze" displayName="AP_To_Analyze" ref="C5:W14" tableType="queryTable" totalsRowShown="0" headerRowDxfId="47" dataDxfId="46" headerRowBorderDxfId="44" tableBorderDxfId="45">
  <tableColumns count="21">
    <tableColumn id="1" xr3:uid="{75890734-4D19-4D06-B3E5-CFD3E64B05C9}" uniqueName="1" name="CoCd" queryTableFieldId="1" dataDxfId="43"/>
    <tableColumn id="2" xr3:uid="{01FBD751-2C0E-4AFA-BCFB-2F3A814C63D0}" uniqueName="2" name="Manager" queryTableFieldId="2" dataDxfId="42"/>
    <tableColumn id="3" xr3:uid="{CBF55BC6-CF5F-4D6A-86BB-3E140E63CB89}" uniqueName="3" name="User" queryTableFieldId="3" dataDxfId="41"/>
    <tableColumn id="4" xr3:uid="{EDB39FC3-4FC3-45BC-A6F1-47579C12101E}" uniqueName="4" name="TCode" queryTableFieldId="4" dataDxfId="40"/>
    <tableColumn id="5" xr3:uid="{5C367DB3-BCAF-4B81-8C26-D9DF661C0955}" uniqueName="5" name="Type" queryTableFieldId="5" dataDxfId="39"/>
    <tableColumn id="6" xr3:uid="{286A87A7-5E41-4155-AC66-7BEA63AF66F8}" uniqueName="6" name="DocumentNo" queryTableFieldId="6" dataDxfId="38"/>
    <tableColumn id="7" xr3:uid="{2A0F9C4F-1291-4E60-96E7-E29F85A30140}" uniqueName="7" name="Effect date" queryTableFieldId="7" dataDxfId="37"/>
    <tableColumn id="8" xr3:uid="{CAA52D35-4C60-483E-AC0A-C2439D57DA94}" uniqueName="8" name="Doc.Header Text" queryTableFieldId="8" dataDxfId="36"/>
    <tableColumn id="9" xr3:uid="{42A5A5CA-C704-43C2-A018-EDACD07CAC64}" uniqueName="9" name="Total Deb./Cred." queryTableFieldId="9" dataDxfId="35"/>
    <tableColumn id="10" xr3:uid="{25ADE594-77C1-4C36-A409-EE05CD079B34}" uniqueName="10" name="G/L Account" queryTableFieldId="10" dataDxfId="34"/>
    <tableColumn id="11" xr3:uid="{55C61E96-E597-434A-B513-5EF48DAEF431}" uniqueName="11" name="G/L Account Descr." queryTableFieldId="11" dataDxfId="33"/>
    <tableColumn id="20" xr3:uid="{B30F623B-A4FD-49FB-9B5F-215162531CFA}" uniqueName="20" name="Supp/Cust" queryTableFieldId="28"/>
    <tableColumn id="21" xr3:uid="{FD8A1ACB-721E-4353-A5BD-5A04DDC00359}" uniqueName="21" name="Desc.S/C" queryTableFieldId="29"/>
    <tableColumn id="14" xr3:uid="{4AE8C250-7722-4732-9066-773CE00C2590}" uniqueName="14" name="Cost Ctr" queryTableFieldId="14" dataDxfId="32"/>
    <tableColumn id="17" xr3:uid="{8E64BBB3-FA10-48DA-A3EE-319206DB0A54}" uniqueName="17" name="Cost Ctr Desc." queryTableFieldId="17" dataDxfId="31"/>
    <tableColumn id="15" xr3:uid="{C4621047-3F1F-49D7-9C53-5BF5CEB01E85}" uniqueName="15" name="Profit Ctr" queryTableFieldId="15" dataDxfId="30"/>
    <tableColumn id="18" xr3:uid="{D6CBDDBB-F1F7-463B-B38B-F0E80AC22DF2}" uniqueName="18" name="Profit Ctr Desc" queryTableFieldId="18" dataDxfId="29"/>
    <tableColumn id="16" xr3:uid="{EB86154B-021C-4390-950C-0B89FED47A7B}" uniqueName="16" name="Order" queryTableFieldId="16" dataDxfId="28"/>
    <tableColumn id="19" xr3:uid="{47961A28-D07F-4B3F-8A6C-CC09460F7F26}" uniqueName="19" name="Order Desc." queryTableFieldId="19" dataDxfId="27"/>
    <tableColumn id="12" xr3:uid="{15DCACCF-BC68-4E24-9B67-5E2BCEC7A7E2}" uniqueName="12" name="   Debit amount" queryTableFieldId="12" dataDxfId="26"/>
    <tableColumn id="13" xr3:uid="{1A33A1A2-9B4B-492C-BC09-AE0E1AAB0728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AE6A0-6DB1-4436-8E76-127171425C54}" name="AP_To_Analyze3" displayName="AP_To_Analyze3" ref="C5:W14" tableType="queryTable" totalsRowShown="0" headerRowDxfId="22" dataDxfId="21" headerRowBorderDxfId="19" tableBorderDxfId="20">
  <tableColumns count="21">
    <tableColumn id="1" xr3:uid="{53A1B544-BAE8-4585-9EAE-677F411D0FAD}" uniqueName="1" name="CoCd" queryTableFieldId="1" dataDxfId="18"/>
    <tableColumn id="2" xr3:uid="{C03BF7DC-7147-4B6D-BECF-5DE9B28C679D}" uniqueName="2" name="Manager" queryTableFieldId="2" dataDxfId="17"/>
    <tableColumn id="3" xr3:uid="{24F249F5-1DBE-4B75-A12C-7A429414118F}" uniqueName="3" name="User" queryTableFieldId="3" dataDxfId="16"/>
    <tableColumn id="4" xr3:uid="{9CB6CC21-FF41-411B-A8AE-447D919DA7EC}" uniqueName="4" name="TCode" queryTableFieldId="4" dataDxfId="15"/>
    <tableColumn id="5" xr3:uid="{F1591B55-F09A-433C-B914-FCCA6AF712A0}" uniqueName="5" name="Type" queryTableFieldId="5" dataDxfId="14"/>
    <tableColumn id="6" xr3:uid="{15EFC171-9229-4B77-A71E-C3DD3598D84B}" uniqueName="6" name="DocumentNo" queryTableFieldId="6" dataDxfId="13"/>
    <tableColumn id="7" xr3:uid="{66A75680-EDF2-42FF-8A32-65B8F1B792D8}" uniqueName="7" name="Effect date" queryTableFieldId="7" dataDxfId="12"/>
    <tableColumn id="8" xr3:uid="{B1647083-C647-491D-A83E-BFD861AD949C}" uniqueName="8" name="Doc.Header Text" queryTableFieldId="8" dataDxfId="11"/>
    <tableColumn id="9" xr3:uid="{26E67AC5-5C7A-4936-B7BF-7EBE393A87E0}" uniqueName="9" name="Total Deb./Cred." queryTableFieldId="9" dataDxfId="10"/>
    <tableColumn id="10" xr3:uid="{54C92166-58E3-49C2-BD1C-35E3C06D4BDD}" uniqueName="10" name="G/L Account" queryTableFieldId="10" dataDxfId="9"/>
    <tableColumn id="11" xr3:uid="{F602DFE7-0DC2-41F9-9037-AD311E3D03EB}" uniqueName="11" name="G/L Account Descr." queryTableFieldId="11" dataDxfId="8"/>
    <tableColumn id="20" xr3:uid="{F0644BAD-B112-44A8-B1C6-FE13F73F7A51}" uniqueName="20" name="Supp/Cust" queryTableFieldId="28"/>
    <tableColumn id="21" xr3:uid="{B2B7C447-E249-470B-932A-E24C06C81FA0}" uniqueName="21" name="Desc.S/C" queryTableFieldId="29"/>
    <tableColumn id="14" xr3:uid="{D7BC3A12-F0B3-4EBC-9C5C-B920E84BD526}" uniqueName="14" name="Cost Ctr" queryTableFieldId="14" dataDxfId="7"/>
    <tableColumn id="17" xr3:uid="{2689BCD4-7E6C-43EE-BA3A-8DE44044FF3F}" uniqueName="17" name="Cost Ctr Desc." queryTableFieldId="17" dataDxfId="6"/>
    <tableColumn id="15" xr3:uid="{FA9C4128-DA1A-4BE9-9695-CC09ED091964}" uniqueName="15" name="Profit Ctr" queryTableFieldId="15" dataDxfId="5"/>
    <tableColumn id="18" xr3:uid="{087AB8C6-B6B8-4218-B8C8-EB6A3C558CCC}" uniqueName="18" name="Profit Ctr Desc" queryTableFieldId="18" dataDxfId="4"/>
    <tableColumn id="16" xr3:uid="{38220FF6-52B7-4782-9562-51C05F02B92C}" uniqueName="16" name="Order" queryTableFieldId="16" dataDxfId="3"/>
    <tableColumn id="19" xr3:uid="{69960ED4-B2A3-4B96-9C7C-B46047FEE1F5}" uniqueName="19" name="Order Desc." queryTableFieldId="19" dataDxfId="2"/>
    <tableColumn id="12" xr3:uid="{CF1E6F80-B6E3-4648-99AA-BE03BB704FC4}" uniqueName="12" name="   Debit amount" queryTableFieldId="12" dataDxfId="1"/>
    <tableColumn id="13" xr3:uid="{1F894ABD-61EE-4EEE-8478-E0F8982157D2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10D9-0F06-4996-AF37-D710911AF71B}">
  <sheetPr codeName="Sheet10">
    <tabColor theme="7"/>
  </sheetPr>
  <dimension ref="B1:AA15"/>
  <sheetViews>
    <sheetView showGridLines="0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10.57031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8.42578125" style="9" bestFit="1" customWidth="1"/>
    <col min="17" max="17" width="13.5703125" style="9" bestFit="1" customWidth="1"/>
    <col min="18" max="18" width="9" style="9" bestFit="1" customWidth="1"/>
    <col min="19" max="19" width="13.8554687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+SUM(AP_To_Analyze[[#All],[Total Deb./Cred.]])</f>
        <v>402827.00999999995</v>
      </c>
      <c r="S3" s="11">
        <f>+SUM(AP_To_Analyze[[#All],[   Debit amount]])</f>
        <v>73829.81</v>
      </c>
      <c r="T3" s="11">
        <f>+SUM(AP_To_Analyze[[#All],[  Credit amount]])</f>
        <v>73829.81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23009193</v>
      </c>
      <c r="I6" s="26">
        <v>45700</v>
      </c>
      <c r="K6" s="27">
        <v>13383.95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23009193</v>
      </c>
      <c r="I7" s="26">
        <v>45700</v>
      </c>
      <c r="K7" s="27">
        <v>13383.95</v>
      </c>
      <c r="L7" s="25">
        <v>4000000001</v>
      </c>
      <c r="M7" s="9" t="s">
        <v>34</v>
      </c>
      <c r="N7">
        <v>100017697</v>
      </c>
      <c r="O7" t="s">
        <v>35</v>
      </c>
      <c r="V7" s="27">
        <v>0</v>
      </c>
      <c r="W7" s="27">
        <v>12678.07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23009193</v>
      </c>
      <c r="I8" s="26">
        <v>45700</v>
      </c>
      <c r="K8" s="27">
        <v>13383.95</v>
      </c>
      <c r="L8" s="25">
        <v>4000000001</v>
      </c>
      <c r="M8" s="9" t="s">
        <v>34</v>
      </c>
      <c r="N8">
        <v>100017697</v>
      </c>
      <c r="O8" t="s">
        <v>35</v>
      </c>
      <c r="V8" s="27">
        <v>13383.95</v>
      </c>
      <c r="W8" s="27">
        <v>0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23000515</v>
      </c>
      <c r="I9" s="37">
        <v>45716</v>
      </c>
      <c r="J9" s="38"/>
      <c r="K9" s="39">
        <v>60445.86</v>
      </c>
      <c r="L9" s="36">
        <v>4751000004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362.32</v>
      </c>
      <c r="W9" s="39">
        <v>0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23000515</v>
      </c>
      <c r="I10" s="26">
        <v>45716</v>
      </c>
      <c r="K10" s="27">
        <v>60445.86</v>
      </c>
      <c r="L10" s="25">
        <v>4751000004</v>
      </c>
      <c r="M10" s="9" t="s">
        <v>39</v>
      </c>
      <c r="N10"/>
      <c r="O10"/>
      <c r="V10" s="27">
        <v>93.15</v>
      </c>
      <c r="W10" s="27">
        <v>0</v>
      </c>
      <c r="X10" s="33"/>
      <c r="Y10" s="32"/>
      <c r="Z10" s="33"/>
      <c r="AA10" s="44"/>
    </row>
    <row r="11" spans="2:27" ht="15" x14ac:dyDescent="0.25">
      <c r="B11" s="31"/>
      <c r="C11" s="25" t="s">
        <v>36</v>
      </c>
      <c r="D11" s="25" t="s">
        <v>28</v>
      </c>
      <c r="E11" s="25" t="s">
        <v>37</v>
      </c>
      <c r="F11" s="25" t="s">
        <v>38</v>
      </c>
      <c r="G11" s="25" t="s">
        <v>31</v>
      </c>
      <c r="H11" s="25">
        <v>23000515</v>
      </c>
      <c r="I11" s="26">
        <v>45716</v>
      </c>
      <c r="K11" s="27">
        <v>60445.86</v>
      </c>
      <c r="L11" s="25">
        <v>4751000001</v>
      </c>
      <c r="M11" s="9" t="s">
        <v>40</v>
      </c>
      <c r="N11"/>
      <c r="O11"/>
      <c r="V11" s="27">
        <v>46375.56</v>
      </c>
      <c r="W11" s="27">
        <v>0</v>
      </c>
      <c r="X11" s="33"/>
      <c r="Y11" s="32"/>
      <c r="Z11" s="33"/>
      <c r="AA11" s="44"/>
    </row>
    <row r="12" spans="2:27" ht="15" x14ac:dyDescent="0.25">
      <c r="B12" s="31"/>
      <c r="C12" s="25" t="s">
        <v>36</v>
      </c>
      <c r="D12" s="25" t="s">
        <v>28</v>
      </c>
      <c r="E12" s="25" t="s">
        <v>37</v>
      </c>
      <c r="F12" s="25" t="s">
        <v>38</v>
      </c>
      <c r="G12" s="25" t="s">
        <v>31</v>
      </c>
      <c r="H12" s="25">
        <v>23000515</v>
      </c>
      <c r="I12" s="26">
        <v>45716</v>
      </c>
      <c r="K12" s="27">
        <v>60445.86</v>
      </c>
      <c r="L12" s="25">
        <v>4751000001</v>
      </c>
      <c r="M12" s="9" t="s">
        <v>40</v>
      </c>
      <c r="N12"/>
      <c r="O12"/>
      <c r="V12" s="27">
        <v>13547.01</v>
      </c>
      <c r="W12" s="27">
        <v>0</v>
      </c>
      <c r="X12" s="33"/>
      <c r="Y12" s="32"/>
      <c r="Z12" s="33"/>
      <c r="AA12" s="44"/>
    </row>
    <row r="13" spans="2:27" ht="15" x14ac:dyDescent="0.25">
      <c r="B13" s="31"/>
      <c r="C13" s="25" t="s">
        <v>36</v>
      </c>
      <c r="D13" s="25" t="s">
        <v>28</v>
      </c>
      <c r="E13" s="25" t="s">
        <v>37</v>
      </c>
      <c r="F13" s="25" t="s">
        <v>38</v>
      </c>
      <c r="G13" s="25" t="s">
        <v>31</v>
      </c>
      <c r="H13" s="25">
        <v>23000515</v>
      </c>
      <c r="I13" s="26">
        <v>45716</v>
      </c>
      <c r="K13" s="27">
        <v>60445.86</v>
      </c>
      <c r="L13" s="25">
        <v>4751000004</v>
      </c>
      <c r="M13" s="9" t="s">
        <v>39</v>
      </c>
      <c r="N13"/>
      <c r="O13"/>
      <c r="V13" s="27">
        <v>67.819999999999993</v>
      </c>
      <c r="W13" s="27">
        <v>0</v>
      </c>
      <c r="X13" s="33"/>
      <c r="Y13" s="32"/>
      <c r="Z13" s="33"/>
      <c r="AA13" s="44"/>
    </row>
    <row r="14" spans="2:27" ht="15.75" thickBot="1" x14ac:dyDescent="0.3">
      <c r="B14" s="45"/>
      <c r="C14" s="46" t="s">
        <v>36</v>
      </c>
      <c r="D14" s="46" t="s">
        <v>28</v>
      </c>
      <c r="E14" s="46" t="s">
        <v>37</v>
      </c>
      <c r="F14" s="46" t="s">
        <v>38</v>
      </c>
      <c r="G14" s="46" t="s">
        <v>31</v>
      </c>
      <c r="H14" s="46">
        <v>23000515</v>
      </c>
      <c r="I14" s="47">
        <v>45716</v>
      </c>
      <c r="J14" s="48"/>
      <c r="K14" s="49">
        <v>60445.86</v>
      </c>
      <c r="L14" s="46">
        <v>4751000004</v>
      </c>
      <c r="M14" s="48" t="s">
        <v>39</v>
      </c>
      <c r="N14" s="50"/>
      <c r="O14" s="50"/>
      <c r="P14" s="48"/>
      <c r="Q14" s="48"/>
      <c r="R14" s="48"/>
      <c r="S14" s="48"/>
      <c r="T14" s="48"/>
      <c r="U14" s="48"/>
      <c r="V14" s="49">
        <v>0</v>
      </c>
      <c r="W14" s="49">
        <v>60445.86</v>
      </c>
      <c r="X14" s="51"/>
      <c r="Y14" s="52"/>
      <c r="Z14" s="51"/>
      <c r="AA14" s="53"/>
    </row>
    <row r="15" spans="2:27" ht="12.75" thickTop="1" x14ac:dyDescent="0.2"/>
  </sheetData>
  <mergeCells count="10">
    <mergeCell ref="B6:B8"/>
    <mergeCell ref="X6:X8"/>
    <mergeCell ref="Y6:Y8"/>
    <mergeCell ref="Z6:Z8"/>
    <mergeCell ref="AA6:AA8"/>
    <mergeCell ref="B9:B14"/>
    <mergeCell ref="X9:X14"/>
    <mergeCell ref="Y9:Y14"/>
    <mergeCell ref="Z9:Z14"/>
    <mergeCell ref="AA9:AA14"/>
  </mergeCells>
  <conditionalFormatting sqref="X6 X9 X15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5:X1048576" xr:uid="{D0A569D7-D052-478A-8053-42D4865F8245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0715-F27E-4F9E-BC09-A9425587F5F6}">
  <sheetPr codeName="Sheet11">
    <tabColor theme="7"/>
  </sheetPr>
  <dimension ref="B1:AA15"/>
  <sheetViews>
    <sheetView showGridLines="0" tabSelected="1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10.57031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8.42578125" style="9" bestFit="1" customWidth="1"/>
    <col min="17" max="17" width="13.5703125" style="9" bestFit="1" customWidth="1"/>
    <col min="18" max="18" width="9" style="9" bestFit="1" customWidth="1"/>
    <col min="19" max="19" width="13.8554687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+SUM(AP_To_Analyze3[[#All],[Total Deb./Cred.]])</f>
        <v>402827.00999999995</v>
      </c>
      <c r="S3" s="11">
        <f>+SUM(AP_To_Analyze3[[#All],[   Debit amount]])</f>
        <v>73829.81</v>
      </c>
      <c r="T3" s="11">
        <f>+SUM(AP_To_Analyze3[[#All],[  Credit amount]])</f>
        <v>73829.81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23009193</v>
      </c>
      <c r="I6" s="26">
        <v>45700</v>
      </c>
      <c r="K6" s="27">
        <v>13383.95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23009193</v>
      </c>
      <c r="I7" s="26">
        <v>45700</v>
      </c>
      <c r="K7" s="27">
        <v>13383.95</v>
      </c>
      <c r="L7" s="25">
        <v>4000000001</v>
      </c>
      <c r="M7" s="9" t="s">
        <v>34</v>
      </c>
      <c r="N7">
        <v>100017697</v>
      </c>
      <c r="O7" t="s">
        <v>35</v>
      </c>
      <c r="V7" s="27">
        <v>0</v>
      </c>
      <c r="W7" s="27">
        <v>12678.07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23009193</v>
      </c>
      <c r="I8" s="26">
        <v>45700</v>
      </c>
      <c r="K8" s="27">
        <v>13383.95</v>
      </c>
      <c r="L8" s="25">
        <v>4000000001</v>
      </c>
      <c r="M8" s="9" t="s">
        <v>34</v>
      </c>
      <c r="N8">
        <v>100017697</v>
      </c>
      <c r="O8" t="s">
        <v>35</v>
      </c>
      <c r="V8" s="27">
        <v>13383.95</v>
      </c>
      <c r="W8" s="27">
        <v>0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23000515</v>
      </c>
      <c r="I9" s="37">
        <v>45716</v>
      </c>
      <c r="J9" s="38"/>
      <c r="K9" s="39">
        <v>60445.86</v>
      </c>
      <c r="L9" s="36">
        <v>4751000004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362.32</v>
      </c>
      <c r="W9" s="39">
        <v>0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23000515</v>
      </c>
      <c r="I10" s="26">
        <v>45716</v>
      </c>
      <c r="K10" s="27">
        <v>60445.86</v>
      </c>
      <c r="L10" s="25">
        <v>4751000004</v>
      </c>
      <c r="M10" s="9" t="s">
        <v>39</v>
      </c>
      <c r="N10"/>
      <c r="O10"/>
      <c r="V10" s="27">
        <v>93.15</v>
      </c>
      <c r="W10" s="27">
        <v>0</v>
      </c>
      <c r="X10" s="33"/>
      <c r="Y10" s="32"/>
      <c r="Z10" s="33"/>
      <c r="AA10" s="44"/>
    </row>
    <row r="11" spans="2:27" ht="15" x14ac:dyDescent="0.25">
      <c r="B11" s="31"/>
      <c r="C11" s="25" t="s">
        <v>36</v>
      </c>
      <c r="D11" s="25" t="s">
        <v>28</v>
      </c>
      <c r="E11" s="25" t="s">
        <v>37</v>
      </c>
      <c r="F11" s="25" t="s">
        <v>38</v>
      </c>
      <c r="G11" s="25" t="s">
        <v>31</v>
      </c>
      <c r="H11" s="25">
        <v>23000515</v>
      </c>
      <c r="I11" s="26">
        <v>45716</v>
      </c>
      <c r="K11" s="27">
        <v>60445.86</v>
      </c>
      <c r="L11" s="25">
        <v>4751000001</v>
      </c>
      <c r="M11" s="9" t="s">
        <v>40</v>
      </c>
      <c r="N11"/>
      <c r="O11"/>
      <c r="V11" s="27">
        <v>46375.56</v>
      </c>
      <c r="W11" s="27">
        <v>0</v>
      </c>
      <c r="X11" s="33"/>
      <c r="Y11" s="32"/>
      <c r="Z11" s="33"/>
      <c r="AA11" s="44"/>
    </row>
    <row r="12" spans="2:27" ht="15" x14ac:dyDescent="0.25">
      <c r="B12" s="31"/>
      <c r="C12" s="25" t="s">
        <v>36</v>
      </c>
      <c r="D12" s="25" t="s">
        <v>28</v>
      </c>
      <c r="E12" s="25" t="s">
        <v>37</v>
      </c>
      <c r="F12" s="25" t="s">
        <v>38</v>
      </c>
      <c r="G12" s="25" t="s">
        <v>31</v>
      </c>
      <c r="H12" s="25">
        <v>23000515</v>
      </c>
      <c r="I12" s="26">
        <v>45716</v>
      </c>
      <c r="K12" s="27">
        <v>60445.86</v>
      </c>
      <c r="L12" s="25">
        <v>4751000001</v>
      </c>
      <c r="M12" s="9" t="s">
        <v>40</v>
      </c>
      <c r="N12"/>
      <c r="O12"/>
      <c r="V12" s="27">
        <v>13547.01</v>
      </c>
      <c r="W12" s="27">
        <v>0</v>
      </c>
      <c r="X12" s="33"/>
      <c r="Y12" s="32"/>
      <c r="Z12" s="33"/>
      <c r="AA12" s="44"/>
    </row>
    <row r="13" spans="2:27" ht="15" x14ac:dyDescent="0.25">
      <c r="B13" s="31"/>
      <c r="C13" s="25" t="s">
        <v>36</v>
      </c>
      <c r="D13" s="25" t="s">
        <v>28</v>
      </c>
      <c r="E13" s="25" t="s">
        <v>37</v>
      </c>
      <c r="F13" s="25" t="s">
        <v>38</v>
      </c>
      <c r="G13" s="25" t="s">
        <v>31</v>
      </c>
      <c r="H13" s="25">
        <v>23000515</v>
      </c>
      <c r="I13" s="26">
        <v>45716</v>
      </c>
      <c r="K13" s="27">
        <v>60445.86</v>
      </c>
      <c r="L13" s="25">
        <v>4751000004</v>
      </c>
      <c r="M13" s="9" t="s">
        <v>39</v>
      </c>
      <c r="N13"/>
      <c r="O13"/>
      <c r="V13" s="27">
        <v>67.819999999999993</v>
      </c>
      <c r="W13" s="27">
        <v>0</v>
      </c>
      <c r="X13" s="33"/>
      <c r="Y13" s="32"/>
      <c r="Z13" s="33"/>
      <c r="AA13" s="44"/>
    </row>
    <row r="14" spans="2:27" ht="15.75" thickBot="1" x14ac:dyDescent="0.3">
      <c r="B14" s="45"/>
      <c r="C14" s="46" t="s">
        <v>36</v>
      </c>
      <c r="D14" s="46" t="s">
        <v>28</v>
      </c>
      <c r="E14" s="46" t="s">
        <v>37</v>
      </c>
      <c r="F14" s="46" t="s">
        <v>38</v>
      </c>
      <c r="G14" s="46" t="s">
        <v>31</v>
      </c>
      <c r="H14" s="46">
        <v>23000515</v>
      </c>
      <c r="I14" s="47">
        <v>45716</v>
      </c>
      <c r="J14" s="48"/>
      <c r="K14" s="49">
        <v>60445.86</v>
      </c>
      <c r="L14" s="46">
        <v>4751000004</v>
      </c>
      <c r="M14" s="48" t="s">
        <v>39</v>
      </c>
      <c r="N14" s="50"/>
      <c r="O14" s="50"/>
      <c r="P14" s="48"/>
      <c r="Q14" s="48"/>
      <c r="R14" s="48"/>
      <c r="S14" s="48"/>
      <c r="T14" s="48"/>
      <c r="U14" s="48"/>
      <c r="V14" s="49">
        <v>0</v>
      </c>
      <c r="W14" s="49">
        <v>60445.86</v>
      </c>
      <c r="X14" s="51"/>
      <c r="Y14" s="52"/>
      <c r="Z14" s="51"/>
      <c r="AA14" s="53"/>
    </row>
    <row r="15" spans="2:27" ht="12.75" thickTop="1" x14ac:dyDescent="0.2"/>
  </sheetData>
  <mergeCells count="10">
    <mergeCell ref="B6:B8"/>
    <mergeCell ref="X6:X8"/>
    <mergeCell ref="Y6:Y8"/>
    <mergeCell ref="Z6:Z8"/>
    <mergeCell ref="AA6:AA8"/>
    <mergeCell ref="B9:B14"/>
    <mergeCell ref="X9:X14"/>
    <mergeCell ref="Y9:Y14"/>
    <mergeCell ref="Z9:Z14"/>
    <mergeCell ref="AA9:AA14"/>
  </mergeCells>
  <conditionalFormatting sqref="X6 X9 X15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5:X1048576" xr:uid="{D551AA64-6ECE-47A3-A76F-F5C854FCFF6A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J A A B Q S w M E F A A C A A g A M X B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D F w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c H 9 a i F Y k H y k G A A D P J w A A E w A c A E Z v c m 1 1 b G F z L 1 N l Y 3 R p b 2 4 x L m 0 g o h g A K K A U A A A A A A A A A A A A A A A A A A A A A A A A A A A A 7 V h R b 9 s 2 E H 4 v 0 P 9 A K A + 1 M c H p 2 m F 7 2 P q Q y m m X N U k D O 9 2 A B U H A W G e H q 0 S q J J X G C / x j 9 h v 2 E / r H d i Q l W Z Q l u Q P 2 N v n B c c j j 8 X j 3 3 Z H f K V h o J j i Z u 7 / f / v j 0 y d M n 6 o 5 K i E m U A J W M r x R 5 R R L Q T 5 8 Q / B w e k o j K F Z U k o U T T W / x e k 4 X g 9 y A 1 k 0 S L m C q c U j i W 5 C n H H z Q h m m U C B 6 Q E l Q k e M + A a n L q 5 y O U C c I P j h w U k k y h H G a 5 / E / L j r R A f R + P H q 3 O a w q v g 9 + M P b 0 6 e v / w h u N 5 c R Q K X c 3 0 d O h U H Q X R H + Q o N v l x n E K C u S z Q L J p e S c r U U M o 2 s J W Z S j d x + I X l 0 a 8 3 n M b h k I I O Q a J Q g l K 8 3 o T d p R r 8 h b w 9 P y d F i s U / s M h K x + R s J / J q K B T n v X B G J K O 6 c P K O c r n q s + q D 6 T D Z G d M / C g + 4 9 R u c k n i d P 0 f N k C m o h J 3 v l z k W f y I R M q e 7 e 7 J h r u S Z x r 8 h y i b D t l z E b / Q w 0 B k l 6 D z 6 D J S D 0 F t 2 a 5 q D U h B g 4 d n t P a E T 7 F G 4 n h x F m k P G Q Q / R i P T G e 7 Z c e n Z 2 + 7 F R 9 o t P O u Y t 3 3 S A 7 O + 6 c K y A t c t 7 t l p r M v q h H Q m k S 6 W 5 Y X k i x Z P 0 i 7 2 X c g + t y B 2 t J t y H b f a x g / 2 Z 7 d O E X B g i 1 0 b T X T 3 U h E 8 d x j 0 Y T 7 P 0 a P a l + l a e M A 1 a c 1 O R c p 9 D r o 1 n 0 f u q h w U 1 v x q E p + u a n K e 5 Y X E 1 x F 4 r c 0 0 R g x S Y x U 5 p x j S N Y 2 j z U k E x I s q A x J f W c d 7 r e S p F n E L 9 e b 2 e q 0 m z n R o 3 C H f q V Y 9 M o 0 l N r x U K / P Y 0 K v w F d 3 J F T H J 7 Y k Z H 9 W Y q N r g 4 8 U 6 / H 4 5 C c c P 3 9 d 0 U m 1 k + 7 e 1 L g / k m b 1 4 X y 9 p 9 D A m Z L M 3 N d T P x K k x w m J 2 p 0 U 3 h c Y / k Z j 1 u d P g U N M m U c T Y G E 8 B z u h b P J e N w o J b d U 0 V g Y s / D C T X B P a q Y K u 5 2 e o z i G + B w + W / n S 0 z j o r r 9 R S z x C E h T y e J r t C a 3 5 b E m u G i 6 / J j + 9 I i + I v k M r t t L m g 8 J F H N C d j C v n C Y W u C D 5 w k 2 R m Q o o k G D c W m o / V 1 5 B r E Y N E I f o u B T n i N F n / C X U Z O 8 f z J A m N N + e M 3 N E 1 S b / 8 Z R H 7 Y j e 8 I e G C U M V W x u N 1 d 4 9 i + I N a T e O t 9 m 3 0 6 j E 7 T p i L G A a k e O v Y U C m S U U k J 3 D O D r E w K D E N K V R E 6 e M j w V c K + / M 2 d o h m k 4 h 5 i u 9 A F q g q d m 3 K D a l S P b l i B s J m 7 6 W 1 p k n u a C c l W O J K Y F 5 o Z p S u Z Z y Z f r Y 2 l B 0 y y W y 8 o H 1 F n I E 1 2 l g a d g 9 I Q / y I Y 3 5 + 6 u + f a l Q k K S O J y o / Q d 4 / H k F J b 6 f Y 7 Z M C 6 K 1 7 F x G B 6 9 k K 2 M c e P 2 d w F w Z 6 2 n 9 r H C t + 8 o R E i Z K K A K 4 K T U v C r B Z q A D Q + W 8 I g l r a f b G j H c k W s N i N K i S b k + z w p R r 1 G V M c Q n h a o l D d i U R 7 s N i 9 e h G m G N F w R s E f 6 8 J v k A Q G t I H a 2 W V h 8 Q C b 3 0 o r B a W O A x q h W R T B m 4 G H J 9 K c U 2 R + b 9 U 5 O + G i h 4 9 L z m 1 G z 9 q M x B 4 Y 5 t j W v R + y q G Z e 2 Y M g + V S L Z M s B Z T L h G K L e s Y Z L d K z z I 5 s T b O G h 6 6 k n X B 8 a e u Z A b u 7 Y J z l J x p S N X L r 3 U L z M K w W j y v X 4 B H I 8 9 p / f s J S T F h X 9 C 1 F K q s 9 J c / w f n 5 m q N P S I n C k G E E g x K C A k m U C D + y W J S y m c V G m r O 9 m o P J E 9 / O f 6 v T W 5 U 3 i s 0 F 1 j O + o r J P C O U 2 z B G 6 O L u q k 8 G t Z 3 N H F f 8 T f H r + W c L X x r A 5 6 1 c a q W s l U G 4 d q o 0 7 d T K i H u + y h L O 0 k w 5 u 3 E U L a 7 g e 2 c v Y b l m g L / 5 n 4 r L b e d k 8 Y M 7 Z b 3 G 2 l u i r 1 m j r l N o G g h p e m 5 j p o D j D y N / W r u w 0 7 O 5 d M 1 X 8 o v d s e b j x 0 B c q 9 k o X h N w h s X b 9 3 T j j f 3 j k H Q V G e S F E T g o 5 y W K K x q o I 7 z Y J e m J Y w a i H W H k H 2 u b B H V X 1 W 2 k U p C / b o i G L B C V s p S z v r a B K M G p f w / L m p O 7 C s s i 0 u 9 M r t r r P D K m d r e V r m Z p W P Z b 7 5 O d b I q 5 Z c a s u f B h V u Z 7 3 B P M + y w y h X L m S G N s 4 P I + u 0 L f P d 5 a g + 7 W 0 h p x X p b R D S F u 6 5 Q x 4 3 X g L u O t 1 P w m 1 D b / R i H A x d v a G r N 3 T 1 h q 7 e 0 N U b u n p D V 2 / o 6 g 1 d v a G r N 3 T 1 h q 7 e 0 N X 7 / 3 X 1 D o J t X 6 / J D Y f m 3 t D c + x f N v W 7 8 t N 0 3 X k d i b / e u C d O h 3 T e 0 + 4 Z 2 X 6 3 d 9 w 9 Q S w E C L Q A U A A I A C A A x c H 9 a 8 b J y D 6 U A A A D 2 A A A A E g A A A A A A A A A A A A A A A A A A A A A A Q 2 9 u Z m l n L 1 B h Y 2 t h Z 2 U u e G 1 s U E s B A i 0 A F A A C A A g A M X B / W g / K 6 a u k A A A A 6 Q A A A B M A A A A A A A A A A A A A A A A A 8 Q A A A F t D b 2 5 0 Z W 5 0 X 1 R 5 c G V z X S 5 4 b W x Q S w E C L Q A U A A I A C A A x c H 9 a i F Y k H y k G A A D P J w A A E w A A A A A A A A A A A A A A A A D i A Q A A R m 9 y b X V s Y X M v U 2 V j d G l v b j E u b V B L B Q Y A A A A A A w A D A M I A A A B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g A A A A A A A B a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N j J l N D A 0 M j g t Y m Z h M y 0 0 N 2 N l L W E 3 M G Q t Y T R j O G E y Y z Q 1 Y j V i I i A v P j x F b n R y e S B U e X B l P S J G a W x s R X J y b 3 J D b 2 R l I i B W Y W x 1 Z T 0 i c 1 V u a 2 5 v d 2 4 i I C 8 + P E V u d H J 5 I F R 5 c G U 9 I k Z p b G x M Y X N 0 V X B k Y X R l Z C I g V m F s d W U 9 I m Q y M D I 1 L T A z L T M x V D E y O j A x O j M z L j g w N z Q y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z F U M T I 6 M D E 6 M z M u O D I y N D I 1 N l o i I C 8 + P E V u d H J 5 I F R 5 c G U 9 I k x v Y W R l Z F R v Q W 5 h b H l z a X N T Z X J 2 a W N l c y I g V m F s d W U 9 I m w w I i A v P j x F b n R y e S B U e X B l P S J R d W V y e U l E I i B W Y W x 1 Z T 0 i c 2 Q 1 O T F h M m J k L T c 0 N W Y t N D Z h Y i 0 4 M j I x L T B i Y W J h M z R k M j g 0 O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S Q U F B Q U F B Q U F B Q U F B Q U F B Q S I g L z 4 8 R W 5 0 c n k g V H l w Z T 0 i R m l s b E x h c 3 R V c G R h d G V k I i B W Y W x 1 Z T 0 i Z D I w M j U t M D M t M z F U M T I 6 M D E 6 M j Y u N z E 3 N D g x N V o i I C 8 + P E V u d H J 5 I F R 5 c G U 9 I l F 1 Z X J 5 S U Q i I F Z h b H V l P S J z N W N i Z m I 2 M z c t Y z Q 0 N i 0 0 N D J j L T h h M W Y t Y 2 M w N D R m M 2 Y w M 2 F k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Z j N W F l Y j k 2 L T A 3 O W U t N D A 5 N y 1 h M 2 U w L T A 5 O T Y 0 Y W E x N j d i N y I g L z 4 8 R W 5 0 c n k g V H l w Z T 0 i R m l s b E V y c m 9 y Q 2 9 k Z S I g V m F s d W U 9 I n N V b m t u b 3 d u I i A v P j x F b n R y e S B U e X B l P S J G a W x s T G F z d F V w Z G F 0 Z W Q i I F Z h b H V l P S J k M j A y N S 0 w M y 0 z M V Q x M j o w M T o z N C 4 x N z U w N D E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d y b 3 V w Z W R C e U R v Y 3 V t Z W 5 0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m l u Y W x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M x V D E y O j A x O j M 0 L j E 3 N z A 0 N j d a I i A v P j x F b n R y e S B U e X B l P S J M b 2 F k Z W R U b 0 F u Y W x 5 c 2 l z U 2 V y d m l j Z X M i I F Z h b H V l P S J s M C I g L z 4 8 R W 5 0 c n k g V H l w Z T 0 i U X V l c n l J R C I g V m F s d W U 9 I n N j Y 2 J j O D U y N i 1 j N z V m L T Q w N T g t Y T Q w N i 0 y N D U 5 Y j Y 3 Y 2 Q 4 Z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z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S 0 w M y 0 z M V Q x M j o w M T o y N i 4 3 M T c 0 O D E 1 W i I g L z 4 8 R W 5 0 c n k g V H l w Z T 0 i U X V l c n l J R C I g V m F s d W U 9 I n M 1 N z V m N W V i O C 1 j N z d j L T R l Y m Y t O T B k M C 0 y M j g 4 M W Q 2 M j R h N j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m X s 1 o X 6 R B L r H W B W 3 / u e 3 s A A A A A A g A A A A A A A 2 Y A A M A A A A A Q A A A A Q I T s + N q 9 8 4 q J t f Z 3 + s L 7 H w A A A A A E g A A A o A A A A B A A A A B T 7 d q m j g v M e c w y l F X b e l o n U A A A A G j W 2 K U 1 G n h r V o X 6 + t Q X E b O A f f A 7 v 9 q 9 9 O f R i J W w R 2 G b B D W 0 2 j 1 P p P 7 R / 1 d j 6 q 7 Z v 3 u 8 2 p 3 4 E z B d u F g p r i 8 h O l R T x g 5 x G O N D P a 1 Z l C I U 1 c 3 q F A A A A A J o P X 2 X 2 I p t f l R E b / N g h L F 8 W w j J < / D a t a M a s h u p > 
</file>

<file path=customXml/itemProps1.xml><?xml version="1.0" encoding="utf-8"?>
<ds:datastoreItem xmlns:ds="http://schemas.openxmlformats.org/officeDocument/2006/customXml" ds:itemID="{15EE9D1C-1361-406F-B91B-58030C0C8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MPGOMEZ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2025-03-31T12:01:33Z</dcterms:created>
  <dcterms:modified xsi:type="dcterms:W3CDTF">2025-03-31T12:01:34Z</dcterms:modified>
</cp:coreProperties>
</file>