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D4BA764-88C3-C64F-83FC-611388988D47}"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N34" i="2" l="1"/>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4" i="2"/>
  <c r="N3" i="2"/>
  <c r="N5"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4" i="2"/>
  <c r="R3" i="2"/>
  <c r="R5" i="2"/>
  <c r="E50" i="4" l="1"/>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6" i="4"/>
  <c r="E14" i="4"/>
  <c r="E13" i="4"/>
  <c r="E12" i="4"/>
  <c r="E10" i="4"/>
  <c r="E9" i="4"/>
  <c r="E7" i="4"/>
  <c r="E5"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P5" i="2"/>
  <c r="O5" i="2"/>
  <c r="S5" i="2"/>
  <c r="U5" i="2"/>
  <c r="V5" i="2"/>
  <c r="O6" i="2"/>
  <c r="P6" i="2"/>
  <c r="S6" i="2"/>
  <c r="U6" i="2"/>
  <c r="V6" i="2"/>
  <c r="V7" i="2" s="1"/>
  <c r="O7" i="2"/>
  <c r="P7" i="2"/>
  <c r="S7" i="2"/>
  <c r="U7" i="2"/>
  <c r="P8" i="2"/>
  <c r="O8" i="2"/>
  <c r="S8" i="2"/>
  <c r="U8" i="2"/>
  <c r="O9" i="2"/>
  <c r="P9" i="2"/>
  <c r="S9" i="2"/>
  <c r="U9" i="2"/>
  <c r="O10" i="2"/>
  <c r="P10" i="2"/>
  <c r="Q10" i="2"/>
  <c r="A11" i="3" s="1"/>
  <c r="S10" i="2"/>
  <c r="U10" i="2"/>
  <c r="O11" i="2"/>
  <c r="P11" i="2"/>
  <c r="S11" i="2"/>
  <c r="U11" i="2"/>
  <c r="O12" i="2"/>
  <c r="P12" i="2"/>
  <c r="S12" i="2"/>
  <c r="U12" i="2"/>
  <c r="O13" i="2"/>
  <c r="P13" i="2"/>
  <c r="S13" i="2"/>
  <c r="U13" i="2"/>
  <c r="O14" i="2"/>
  <c r="P14" i="2"/>
  <c r="S14" i="2"/>
  <c r="U14" i="2"/>
  <c r="O15" i="2"/>
  <c r="P15" i="2"/>
  <c r="S15" i="2"/>
  <c r="U15" i="2"/>
  <c r="O16" i="2"/>
  <c r="P16" i="2"/>
  <c r="S16" i="2"/>
  <c r="U16" i="2"/>
  <c r="O17" i="2"/>
  <c r="P17" i="2"/>
  <c r="S17" i="2"/>
  <c r="U17" i="2"/>
  <c r="O18" i="2"/>
  <c r="P18" i="2"/>
  <c r="S18" i="2"/>
  <c r="U18" i="2"/>
  <c r="O19" i="2"/>
  <c r="P19" i="2"/>
  <c r="S19" i="2"/>
  <c r="U19" i="2"/>
  <c r="O20" i="2"/>
  <c r="P20" i="2"/>
  <c r="S20" i="2"/>
  <c r="U20" i="2"/>
  <c r="O21" i="2"/>
  <c r="P21" i="2"/>
  <c r="S21" i="2"/>
  <c r="U21" i="2"/>
  <c r="O22" i="2"/>
  <c r="P22" i="2"/>
  <c r="S22" i="2"/>
  <c r="U22" i="2"/>
  <c r="O23" i="2"/>
  <c r="P23" i="2"/>
  <c r="Q23" i="2" s="1"/>
  <c r="A24" i="3" s="1"/>
  <c r="S23" i="2"/>
  <c r="U23" i="2"/>
  <c r="O24" i="2"/>
  <c r="P24" i="2"/>
  <c r="S24" i="2"/>
  <c r="U24" i="2"/>
  <c r="O25" i="2"/>
  <c r="P25" i="2"/>
  <c r="S25" i="2"/>
  <c r="U25" i="2"/>
  <c r="O26" i="2"/>
  <c r="P26" i="2"/>
  <c r="Q26" i="2" s="1"/>
  <c r="A27" i="3" s="1"/>
  <c r="S26" i="2"/>
  <c r="U26" i="2"/>
  <c r="O27" i="2"/>
  <c r="P27" i="2"/>
  <c r="S27" i="2"/>
  <c r="U27" i="2"/>
  <c r="O28" i="2"/>
  <c r="P28" i="2"/>
  <c r="S28" i="2"/>
  <c r="U28" i="2"/>
  <c r="O29" i="2"/>
  <c r="Q29" i="2" s="1"/>
  <c r="A30" i="3" s="1"/>
  <c r="P29" i="2"/>
  <c r="S29" i="2"/>
  <c r="U29" i="2"/>
  <c r="O30" i="2"/>
  <c r="P30" i="2"/>
  <c r="S30" i="2"/>
  <c r="U30" i="2"/>
  <c r="O31" i="2"/>
  <c r="Q31" i="2" s="1"/>
  <c r="A32" i="3" s="1"/>
  <c r="P31" i="2"/>
  <c r="S31" i="2"/>
  <c r="U31" i="2"/>
  <c r="O32" i="2"/>
  <c r="Q32" i="2" s="1"/>
  <c r="A33" i="3" s="1"/>
  <c r="P32" i="2"/>
  <c r="S32" i="2"/>
  <c r="U32" i="2"/>
  <c r="O33" i="2"/>
  <c r="P33" i="2"/>
  <c r="S33" i="2"/>
  <c r="U33" i="2"/>
  <c r="O34" i="2"/>
  <c r="P34" i="2"/>
  <c r="S34" i="2"/>
  <c r="U34" i="2"/>
  <c r="N35" i="2"/>
  <c r="O35" i="2"/>
  <c r="P35" i="2"/>
  <c r="S35" i="2"/>
  <c r="U35" i="2"/>
  <c r="N36" i="2"/>
  <c r="O36" i="2"/>
  <c r="P36" i="2"/>
  <c r="S36" i="2"/>
  <c r="U36" i="2"/>
  <c r="N37" i="2"/>
  <c r="O37" i="2"/>
  <c r="P37" i="2"/>
  <c r="S37" i="2"/>
  <c r="U37" i="2"/>
  <c r="N38" i="2"/>
  <c r="O38" i="2"/>
  <c r="P38" i="2"/>
  <c r="Q38" i="2" s="1"/>
  <c r="S38" i="2"/>
  <c r="U38" i="2"/>
  <c r="N39" i="2"/>
  <c r="O39" i="2"/>
  <c r="P39" i="2"/>
  <c r="S39" i="2"/>
  <c r="U39" i="2"/>
  <c r="N40" i="2"/>
  <c r="O40" i="2"/>
  <c r="P40" i="2"/>
  <c r="S40" i="2"/>
  <c r="U40" i="2"/>
  <c r="N41" i="2"/>
  <c r="O41" i="2"/>
  <c r="P41" i="2"/>
  <c r="S41" i="2"/>
  <c r="U41" i="2"/>
  <c r="N42" i="2"/>
  <c r="O42" i="2"/>
  <c r="P42" i="2"/>
  <c r="S42" i="2"/>
  <c r="U42" i="2"/>
  <c r="N43" i="2"/>
  <c r="O43" i="2"/>
  <c r="Q43" i="2" s="1"/>
  <c r="P43" i="2"/>
  <c r="S43" i="2"/>
  <c r="U43" i="2"/>
  <c r="N44" i="2"/>
  <c r="O44" i="2"/>
  <c r="P44" i="2"/>
  <c r="S44" i="2"/>
  <c r="U44" i="2"/>
  <c r="N45" i="2"/>
  <c r="O45" i="2"/>
  <c r="P45" i="2"/>
  <c r="S45" i="2"/>
  <c r="U45" i="2"/>
  <c r="N46" i="2"/>
  <c r="O46" i="2"/>
  <c r="P46" i="2"/>
  <c r="Q46" i="2" s="1"/>
  <c r="S46" i="2"/>
  <c r="U46" i="2"/>
  <c r="N47" i="2"/>
  <c r="O47" i="2"/>
  <c r="Q47" i="2" s="1"/>
  <c r="P47" i="2"/>
  <c r="S47" i="2"/>
  <c r="U47" i="2"/>
  <c r="N48" i="2"/>
  <c r="O48" i="2"/>
  <c r="P48" i="2"/>
  <c r="S48" i="2"/>
  <c r="U48" i="2"/>
  <c r="N49" i="2"/>
  <c r="O49" i="2"/>
  <c r="P49" i="2"/>
  <c r="S49" i="2"/>
  <c r="U49" i="2"/>
  <c r="N50" i="2"/>
  <c r="O50" i="2"/>
  <c r="Q50" i="2" s="1"/>
  <c r="P50" i="2"/>
  <c r="S50" i="2"/>
  <c r="U50" i="2"/>
  <c r="N51" i="2"/>
  <c r="O51" i="2"/>
  <c r="P51" i="2"/>
  <c r="S51" i="2"/>
  <c r="U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E8" i="4" s="1"/>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V8" i="2" l="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E6" i="4" s="1"/>
  <c r="L9" i="17"/>
  <c r="E4" i="4" s="1"/>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L5" i="17"/>
  <c r="E2" i="4" s="1"/>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<sst xmlns="http://schemas.openxmlformats.org/spreadsheetml/2006/main" count="487" uniqueCount="359">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</sst>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workbookViewId="0">
      <selection activeCell="B8" sqref="B8"/>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0" t="s">
        <v>284</v>
      </c>
      <c r="C2" s="100"/>
      <c r="D2" s="100"/>
      <c r="E2" s="100"/>
    </row>
    <row r="3" spans="1:7" s="4" customFormat="1" ht="15" customHeight="1">
      <c r="A3" s="9" t="s">
        <v>153</v>
      </c>
      <c r="B3" s="96" t="s">
        <v>138</v>
      </c>
      <c r="C3" s="96"/>
      <c r="D3" s="96"/>
      <c r="E3" s="96"/>
    </row>
    <row r="4" spans="1:7" s="4" customFormat="1" ht="15" customHeight="1">
      <c r="A4" s="9" t="s">
        <v>155</v>
      </c>
      <c r="B4" s="96" t="s">
        <v>334</v>
      </c>
      <c r="C4" s="96"/>
      <c r="D4" s="96"/>
      <c r="E4" s="96"/>
    </row>
    <row r="5" spans="1:7" s="4" customFormat="1" ht="15" customHeight="1">
      <c r="A5" s="9" t="s">
        <v>154</v>
      </c>
      <c r="B5" s="96" t="s">
        <v>156</v>
      </c>
      <c r="C5" s="96"/>
      <c r="D5" s="96"/>
      <c r="E5" s="96"/>
    </row>
    <row r="6" spans="1:7" ht="15" customHeight="1">
      <c r="A6" s="1" t="s">
        <v>157</v>
      </c>
      <c r="B6" s="94" t="s">
        <v>356</v>
      </c>
      <c r="C6" s="99"/>
      <c r="D6" s="99"/>
      <c r="E6" s="99"/>
    </row>
    <row r="7" spans="1:7" s="28" customFormat="1" ht="15" customHeight="1">
      <c r="A7" s="1" t="s">
        <v>357</v>
      </c>
      <c r="B7" s="132" t="s">
        <v>358</v>
      </c>
      <c r="C7" s="99"/>
      <c r="D7" s="99"/>
      <c r="E7" s="99"/>
    </row>
    <row r="8" spans="1:7" s="28" customFormat="1" ht="15" customHeight="1">
      <c r="A8" s="1"/>
      <c r="B8" s="17"/>
    </row>
    <row r="9" spans="1:7" s="4" customFormat="1" ht="15" customHeight="1">
      <c r="A9" s="1" t="s">
        <v>143</v>
      </c>
      <c r="B9" s="101" t="s">
        <v>139</v>
      </c>
      <c r="C9" s="102"/>
      <c r="D9" s="101" t="s">
        <v>327</v>
      </c>
      <c r="E9" s="102"/>
      <c r="F9" s="109"/>
      <c r="G9" s="109"/>
    </row>
    <row r="10" spans="1:7" s="4" customFormat="1" ht="15" customHeight="1">
      <c r="A10" s="1" t="s">
        <v>144</v>
      </c>
      <c r="B10" s="103" t="s">
        <v>141</v>
      </c>
      <c r="C10" s="104"/>
      <c r="D10" s="103" t="s">
        <v>328</v>
      </c>
      <c r="E10" s="104"/>
      <c r="F10" s="109"/>
      <c r="G10" s="109"/>
    </row>
    <row r="11" spans="1:7" s="4" customFormat="1" ht="15" customHeight="1">
      <c r="A11" s="1" t="s">
        <v>145</v>
      </c>
      <c r="B11" s="105" t="s">
        <v>148</v>
      </c>
      <c r="C11" s="106"/>
      <c r="D11" s="105" t="s">
        <v>30</v>
      </c>
      <c r="E11" s="106"/>
      <c r="F11" s="109"/>
      <c r="G11" s="109"/>
    </row>
    <row r="12" spans="1:7" s="28" customFormat="1" ht="15" customHeight="1">
      <c r="A12" s="1" t="s">
        <v>286</v>
      </c>
      <c r="B12" s="107" t="s">
        <v>351</v>
      </c>
      <c r="C12" s="106"/>
      <c r="D12" s="105" t="s">
        <v>30</v>
      </c>
      <c r="E12" s="106"/>
      <c r="F12" s="109"/>
      <c r="G12" s="109"/>
    </row>
    <row r="13" spans="1:7" s="4" customFormat="1" ht="15" customHeight="1">
      <c r="A13" s="1" t="s">
        <v>146</v>
      </c>
      <c r="B13" s="105" t="s">
        <v>149</v>
      </c>
      <c r="C13" s="106"/>
      <c r="D13" s="105" t="s">
        <v>30</v>
      </c>
      <c r="E13" s="106"/>
      <c r="F13" s="109"/>
      <c r="G13" s="109"/>
    </row>
    <row r="14" spans="1:7" s="28" customFormat="1" ht="15" customHeight="1">
      <c r="A14" s="1"/>
      <c r="B14" s="17"/>
    </row>
    <row r="15" spans="1:7" s="4" customFormat="1" ht="15" customHeight="1">
      <c r="A15" s="1" t="s">
        <v>147</v>
      </c>
      <c r="B15" s="107" t="s">
        <v>329</v>
      </c>
      <c r="C15" s="106"/>
      <c r="D15" s="105"/>
      <c r="E15" s="106"/>
      <c r="F15" s="109"/>
      <c r="G15" s="109"/>
    </row>
    <row r="16" spans="1:7" s="4" customFormat="1" ht="15" customHeight="1">
      <c r="A16" s="1" t="s">
        <v>144</v>
      </c>
      <c r="B16" s="103" t="s">
        <v>330</v>
      </c>
      <c r="C16" s="104"/>
      <c r="D16" s="103"/>
      <c r="E16" s="104"/>
      <c r="F16" s="109"/>
      <c r="G16" s="109"/>
    </row>
    <row r="17" spans="1:11" s="4" customFormat="1" ht="15" customHeight="1">
      <c r="A17" s="1" t="s">
        <v>145</v>
      </c>
      <c r="B17" s="107" t="s">
        <v>331</v>
      </c>
      <c r="C17" s="106"/>
      <c r="D17" s="105"/>
      <c r="E17" s="106"/>
      <c r="F17" s="109"/>
      <c r="G17" s="109"/>
    </row>
    <row r="18" spans="1:11" s="28" customFormat="1" ht="15" customHeight="1">
      <c r="A18" s="1" t="s">
        <v>286</v>
      </c>
      <c r="B18" s="107" t="s">
        <v>30</v>
      </c>
      <c r="C18" s="106"/>
      <c r="D18" s="105"/>
      <c r="E18" s="106"/>
      <c r="F18" s="109"/>
      <c r="G18" s="109"/>
    </row>
    <row r="19" spans="1:11" s="28" customFormat="1" ht="15" customHeight="1">
      <c r="A19" s="1" t="s">
        <v>146</v>
      </c>
      <c r="B19" s="105"/>
      <c r="C19" s="106"/>
      <c r="D19" s="105"/>
      <c r="E19" s="106"/>
      <c r="F19" s="109"/>
      <c r="G19" s="109"/>
    </row>
    <row r="20" spans="1:11" s="28" customFormat="1" ht="15" customHeight="1">
      <c r="A20" s="1"/>
      <c r="B20" s="17"/>
    </row>
    <row r="21" spans="1:11" s="4" customFormat="1" ht="99" customHeight="1">
      <c r="A21" s="21" t="s">
        <v>150</v>
      </c>
      <c r="B21" s="108" t="s">
        <v>151</v>
      </c>
      <c r="C21" s="108"/>
      <c r="D21" s="108"/>
      <c r="E21" s="108"/>
      <c r="F21" s="110" t="s">
        <v>319</v>
      </c>
      <c r="G21" s="111"/>
      <c r="H21" s="111"/>
      <c r="I21" s="111"/>
      <c r="J21" s="111"/>
      <c r="K21" s="111"/>
    </row>
    <row r="22" spans="1:11" s="28" customFormat="1" ht="14.75" customHeight="1">
      <c r="A22" s="21"/>
      <c r="B22" s="67"/>
      <c r="C22" s="67"/>
      <c r="D22" s="67"/>
      <c r="E22" s="67"/>
    </row>
    <row r="23" spans="1:11" s="4" customFormat="1" ht="99" customHeight="1">
      <c r="A23" s="21" t="s">
        <v>282</v>
      </c>
      <c r="B23" s="108" t="s">
        <v>354</v>
      </c>
      <c r="C23" s="108"/>
      <c r="D23" s="108"/>
      <c r="E23" s="108"/>
    </row>
    <row r="24" spans="1:11" s="28" customFormat="1" ht="38" customHeight="1">
      <c r="A24" s="21" t="s">
        <v>283</v>
      </c>
      <c r="B24" s="108"/>
      <c r="C24" s="108"/>
      <c r="D24" s="108"/>
      <c r="E24" s="108"/>
    </row>
    <row r="25" spans="1:11" s="28" customFormat="1" ht="38" customHeight="1">
      <c r="A25" s="21" t="s">
        <v>285</v>
      </c>
      <c r="B25" s="108"/>
      <c r="C25" s="108"/>
      <c r="D25" s="108"/>
      <c r="E25" s="108"/>
    </row>
    <row r="26" spans="1:11" s="4" customFormat="1" ht="15" customHeight="1">
      <c r="A26" s="1"/>
      <c r="B26" s="17"/>
    </row>
    <row r="27" spans="1:11" s="4" customFormat="1" ht="19">
      <c r="A27" s="57" t="s">
        <v>129</v>
      </c>
      <c r="B27" s="17"/>
    </row>
    <row r="28" spans="1:11" s="4" customFormat="1" ht="15" customHeight="1">
      <c r="A28" s="1" t="s">
        <v>131</v>
      </c>
      <c r="B28" s="96" t="s">
        <v>140</v>
      </c>
      <c r="C28" s="96"/>
      <c r="D28" s="96"/>
      <c r="E28" s="96"/>
    </row>
    <row r="29" spans="1:11" s="4" customFormat="1" ht="15" customHeight="1">
      <c r="A29" s="1" t="s">
        <v>134</v>
      </c>
      <c r="B29" s="97" t="s">
        <v>318</v>
      </c>
      <c r="C29" s="96"/>
      <c r="D29" s="96"/>
      <c r="E29" s="96"/>
      <c r="F29" s="13" t="s">
        <v>307</v>
      </c>
    </row>
    <row r="30" spans="1:11" s="4" customFormat="1" ht="15" customHeight="1">
      <c r="A30" s="1" t="s">
        <v>133</v>
      </c>
      <c r="B30" s="95" t="s">
        <v>317</v>
      </c>
      <c r="C30" s="95"/>
      <c r="D30" s="95"/>
      <c r="E30" s="95"/>
      <c r="F30" s="13" t="s">
        <v>308</v>
      </c>
    </row>
    <row r="31" spans="1:11" s="28" customFormat="1" ht="15" customHeight="1">
      <c r="A31" s="1" t="s">
        <v>345</v>
      </c>
      <c r="B31" s="98" t="s">
        <v>353</v>
      </c>
      <c r="C31" s="95"/>
      <c r="D31" s="95"/>
      <c r="E31" s="95"/>
      <c r="F31" s="13" t="s">
        <v>346</v>
      </c>
    </row>
    <row r="32" spans="1:11" s="4" customFormat="1" ht="15" customHeight="1">
      <c r="A32" s="1"/>
      <c r="B32" s="15"/>
    </row>
    <row r="33" spans="1:6" s="4" customFormat="1" ht="19">
      <c r="A33" s="57" t="s">
        <v>132</v>
      </c>
      <c r="B33" s="15"/>
    </row>
    <row r="34" spans="1:6" s="4" customFormat="1" ht="15" customHeight="1">
      <c r="A34" s="9" t="s">
        <v>179</v>
      </c>
      <c r="B34" s="94" t="s">
        <v>18</v>
      </c>
      <c r="C34" s="94"/>
      <c r="D34" s="94"/>
      <c r="E34" s="94"/>
      <c r="F34" s="13" t="s">
        <v>309</v>
      </c>
    </row>
    <row r="35" spans="1:6" s="4" customFormat="1" ht="15" customHeight="1">
      <c r="A35" s="9" t="s">
        <v>135</v>
      </c>
      <c r="B35" s="94" t="s">
        <v>142</v>
      </c>
      <c r="C35" s="94"/>
      <c r="D35" s="94"/>
      <c r="E35" s="94"/>
      <c r="F35" s="13" t="s">
        <v>310</v>
      </c>
    </row>
    <row r="36" spans="1:6" s="4" customFormat="1" ht="15" customHeight="1">
      <c r="A36" s="9" t="s">
        <v>137</v>
      </c>
      <c r="B36" s="95" t="s">
        <v>317</v>
      </c>
      <c r="C36" s="95"/>
      <c r="D36" s="95"/>
      <c r="E36" s="95"/>
      <c r="F36" s="13" t="s">
        <v>311</v>
      </c>
    </row>
    <row r="37" spans="1:6" s="4" customFormat="1" ht="15" customHeight="1">
      <c r="A37" s="9" t="s">
        <v>290</v>
      </c>
      <c r="B37" s="94" t="s">
        <v>136</v>
      </c>
      <c r="C37" s="94"/>
      <c r="D37" s="94"/>
      <c r="E37" s="94"/>
      <c r="F37" s="13" t="s">
        <v>312</v>
      </c>
    </row>
    <row r="38" spans="1:6" s="4" customFormat="1" ht="15" customHeight="1">
      <c r="A38" s="9"/>
      <c r="B38" s="16"/>
      <c r="C38" s="13"/>
    </row>
    <row r="39" spans="1:6" ht="19">
      <c r="A39" s="14" t="s">
        <v>278</v>
      </c>
    </row>
    <row r="40" spans="1:6" ht="15" customHeight="1">
      <c r="A40" s="9" t="s">
        <v>166</v>
      </c>
      <c r="B40" s="94" t="s">
        <v>130</v>
      </c>
      <c r="C40" s="94"/>
      <c r="D40" s="94"/>
      <c r="E40" s="94"/>
    </row>
    <row r="41" spans="1:6" ht="15" customHeight="1">
      <c r="A41" s="9" t="s">
        <v>183</v>
      </c>
      <c r="B41" s="95" t="s">
        <v>324</v>
      </c>
      <c r="C41" s="95"/>
      <c r="D41" s="95"/>
      <c r="E41" s="95"/>
    </row>
    <row r="42" spans="1:6" ht="15" customHeight="1">
      <c r="A42" s="9" t="s">
        <v>167</v>
      </c>
      <c r="B42" s="94" t="s">
        <v>332</v>
      </c>
      <c r="C42" s="94"/>
      <c r="D42" s="94"/>
      <c r="E42" s="94"/>
    </row>
    <row r="43" spans="1:6" ht="15" customHeight="1">
      <c r="A43" s="9" t="s">
        <v>183</v>
      </c>
      <c r="B43" s="95" t="s">
        <v>333</v>
      </c>
      <c r="C43" s="95"/>
      <c r="D43" s="95"/>
      <c r="E43" s="95"/>
    </row>
    <row r="44" spans="1:6" ht="15" customHeight="1">
      <c r="A44" s="9" t="s">
        <v>168</v>
      </c>
      <c r="B44" s="94" t="s">
        <v>325</v>
      </c>
      <c r="C44" s="94"/>
      <c r="D44" s="94"/>
      <c r="E44" s="94"/>
    </row>
    <row r="45" spans="1:6" ht="15" customHeight="1">
      <c r="A45" s="9" t="s">
        <v>183</v>
      </c>
      <c r="B45" s="95" t="s">
        <v>326</v>
      </c>
      <c r="C45" s="95"/>
      <c r="D45" s="95"/>
      <c r="E45" s="95"/>
    </row>
    <row r="47" spans="1:6" ht="19">
      <c r="A47" s="31" t="s">
        <v>169</v>
      </c>
    </row>
    <row r="48" spans="1:6" ht="15" customHeight="1">
      <c r="A48" s="24" t="s">
        <v>170</v>
      </c>
      <c r="B48" s="23" t="s">
        <v>171</v>
      </c>
    </row>
    <row r="49" spans="1:2" ht="15" customHeight="1">
      <c r="A49" s="73" t="s">
        <v>172</v>
      </c>
      <c r="B49" s="69" t="s">
        <v>173</v>
      </c>
    </row>
    <row r="50" spans="1:2" ht="15" customHeight="1">
      <c r="A50" s="74" t="s">
        <v>174</v>
      </c>
      <c r="B50" s="70" t="s">
        <v>173</v>
      </c>
    </row>
    <row r="51" spans="1:2" ht="15" customHeight="1">
      <c r="A51" s="74" t="s">
        <v>175</v>
      </c>
      <c r="B51" s="70" t="s">
        <v>173</v>
      </c>
    </row>
    <row r="52" spans="1:2" ht="15" customHeight="1">
      <c r="A52" s="74" t="s">
        <v>31</v>
      </c>
      <c r="B52" s="78" t="s">
        <v>173</v>
      </c>
    </row>
    <row r="53" spans="1:2" ht="15" customHeight="1">
      <c r="A53" s="75"/>
      <c r="B53" s="71"/>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D10" r:id="rId7" xr:uid="{C75F71E6-9AC0-0A4E-A16D-4EB852FE7A24}"/>
    <hyperlink ref="B43" r:id="rId8" xr:uid="{6070ADA3-FE4D-014C-AC34-6E38D52C73C0}"/>
    <hyperlink ref="B31"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271</v>
      </c>
    </row>
    <row r="2" spans="1:1">
      <c r="A2" s="9" t="s">
        <v>270</v>
      </c>
    </row>
    <row r="3" spans="1:1">
      <c r="A3" s="9" t="s">
        <v>273</v>
      </c>
    </row>
    <row r="4" spans="1:1">
      <c r="A4" s="28" t="str">
        <f>IF(Readings!F2="","",CONCATENATE("| [",Readings!A2,"](",Configuration!B$30,Configuration!B$29,"sessions/session",Readings!A2,".html) | ",Readings!F2," |"))</f>
        <v/>
      </c>
    </row>
    <row r="5" spans="1:1">
      <c r="A5" s="28" t="str">
        <f>IF(Readings!F3="","",CONCATENATE("| [",Readings!A3,"](",Configuration!B$30,Configuration!B$29,"sessions/session",Readings!A3,".html) | ",Readings!F3," |"))</f>
        <v/>
      </c>
    </row>
    <row r="6" spans="1:1">
      <c r="A6" s="28" t="str">
        <f>IF(Readings!F4="","",CONCATENATE("| [",Readings!A4,"](",Configuration!B$30,Configuration!B$29,"sessions/session",Readings!A4,".html) | ",Readings!F4," |"))</f>
        <v/>
      </c>
    </row>
    <row r="7" spans="1:1">
      <c r="A7" s="28" t="str">
        <f>IF(Readings!F5="","",CONCATENATE("| [",Readings!A5,"](",Configuration!B$30,Configuration!B$29,"sessions/session",Readings!A5,".html) | ",Readings!F5," |"))</f>
        <v/>
      </c>
    </row>
    <row r="8" spans="1:1">
      <c r="A8" s="28" t="str">
        <f>IF(Readings!F6="","",CONCATENATE("| [",Readings!A6,"](",Configuration!B$30,Configuration!B$29,"sessions/session",Readings!A6,".html)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[",Readings!A7,"](",Configuration!B$30,Configuration!B$29,"sessions/session",Readings!A7,".html)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[",Readings!A8,"](",Configuration!B$30,Configuration!B$29,"sessions/session",Readings!A8,".html)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[",Readings!A9,"](",Configuration!B$30,Configuration!B$29,"sessions/session",Readings!A9,".html) | ",Readings!F9," |"))</f>
        <v/>
      </c>
    </row>
    <row r="12" spans="1:1">
      <c r="A12" s="28" t="str">
        <f>IF(Readings!F10="","",CONCATENATE("| [",Readings!A10,"](",Configuration!B$30,Configuration!B$29,"sessions/session",Readings!A10,".html) | ",Readings!F10," |"))</f>
        <v/>
      </c>
    </row>
    <row r="13" spans="1:1">
      <c r="A13" s="28" t="str">
        <f>IF(Readings!F11="","",CONCATENATE("| [",Readings!A11,"](",Configuration!B$30,Configuration!B$29,"sessions/session",Readings!A11,".html) | ",Readings!F11," |"))</f>
        <v/>
      </c>
    </row>
    <row r="14" spans="1:1">
      <c r="A14" s="28" t="str">
        <f>IF(Readings!F12="","",CONCATENATE("| [",Readings!A12,"](",Configuration!B$30,Configuration!B$29,"sessions/session",Readings!A12,".html) | ",Readings!F12," |"))</f>
        <v/>
      </c>
    </row>
    <row r="15" spans="1:1">
      <c r="A15" s="28" t="str">
        <f>IF(Readings!F13="","",CONCATENATE("| [",Readings!A13,"](",Configuration!B$30,Configuration!B$29,"sessions/session",Readings!A13,".html)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[",Readings!A14,"](",Configuration!B$30,Configuration!B$29,"sessions/session",Readings!A14,".html) | ",Readings!F14," |"))</f>
        <v/>
      </c>
    </row>
    <row r="17" spans="1:1">
      <c r="A17" s="28" t="str">
        <f>IF(Readings!F15="","",CONCATENATE("| [",Readings!A15,"](",Configuration!B$30,Configuration!B$29,"sessions/session",Readings!A15,".html) | ",Readings!F15," |"))</f>
        <v>| [10](https://rpi.analyticsdojo.com/sessions/session10.html) | [R for Data Science (Chapters 1-3)](https://r4ds.had.co.nz)&lt;br&gt;[RStudio Cloud](https://rstudio.cloud) |</v>
      </c>
    </row>
    <row r="18" spans="1:1">
      <c r="A18" s="28" t="str">
        <f>IF(Readings!F16="","",CONCATENATE("| [",Readings!A16,"](",Configuration!B$30,Configuration!B$29,"sessions/session",Readings!A16,".html) | ",Readings!F16," |"))</f>
        <v/>
      </c>
    </row>
    <row r="19" spans="1:1">
      <c r="A19" s="28" t="str">
        <f>IF(Readings!F17="","",CONCATENATE("| [",Readings!A17,"](",Configuration!B$30,Configuration!B$29,"sessions/session",Readings!A17,".html) | ",Readings!F17," |"))</f>
        <v/>
      </c>
    </row>
    <row r="20" spans="1:1">
      <c r="A20" s="28" t="str">
        <f>IF(Readings!F18="","",CONCATENATE("| [",Readings!A18,"](",Configuration!B$30,Configuration!B$29,"sessions/session",Readings!A18,".html) | ",Readings!F18," |"))</f>
        <v/>
      </c>
    </row>
    <row r="21" spans="1:1">
      <c r="A21" s="28" t="str">
        <f>IF(Readings!F19="","",CONCATENATE("| [",Readings!A19,"](",Configuration!B$30,Configuration!B$29,"sessions/session",Readings!A19,".html) | ",Readings!F19," |"))</f>
        <v/>
      </c>
    </row>
    <row r="22" spans="1:1">
      <c r="A22" s="28" t="str">
        <f>IF(Readings!F20="","",CONCATENATE("| [",Readings!A20,"](",Configuration!B$30,Configuration!B$29,"sessions/session",Readings!A20,".html)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[",Readings!A21,"](",Configuration!B$30,Configuration!B$29,"sessions/session",Readings!A21,".html) | ",Readings!F21," |"))</f>
        <v/>
      </c>
    </row>
    <row r="24" spans="1:1">
      <c r="A24" s="28" t="str">
        <f>IF(Readings!F22="","",CONCATENATE("| [",Readings!A22,"](",Configuration!B$30,Configuration!B$29,"sessions/session",Readings!A22,".html) | ",Readings!F22," |"))</f>
        <v/>
      </c>
    </row>
    <row r="25" spans="1:1">
      <c r="A25" s="28" t="str">
        <f>IF(Readings!F23="","",CONCATENATE("| [",Readings!A23,"](",Configuration!B$30,Configuration!B$29,"sessions/session",Readings!A23,".html) | ",Readings!F23," |"))</f>
        <v/>
      </c>
    </row>
    <row r="26" spans="1:1">
      <c r="A26" s="28" t="str">
        <f>IF(Readings!F24="","",CONCATENATE("| [",Readings!A24,"](",Configuration!B$30,Configuration!B$29,"sessions/session",Readings!A24,".html)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[",Readings!A25,"](",Configuration!B$30,Configuration!B$29,"sessions/session",Readings!A25,".html) | ",Readings!F25," |"))</f>
        <v/>
      </c>
    </row>
    <row r="28" spans="1:1">
      <c r="A28" s="28" t="str">
        <f>IF(Readings!F26="","",CONCATENATE("| [",Readings!A26,"](",Configuration!B$30,Configuration!B$29,"sessions/session",Readings!A26,".html) | ",Readings!F26," |"))</f>
        <v/>
      </c>
    </row>
    <row r="29" spans="1:1">
      <c r="A29" s="28" t="str">
        <f>IF(Readings!F27="","",CONCATENATE("| [",Readings!A27,"](",Configuration!B$30,Configuration!B$29,"sessions/session",Readings!A27,".html)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[",Readings!A28,"](",Configuration!B$30,Configuration!B$29,"sessions/session",Readings!A28,".html) | ",Readings!F28," |"))</f>
        <v/>
      </c>
    </row>
    <row r="31" spans="1:1">
      <c r="A31" s="28" t="str">
        <f>IF(Readings!F29="","",CONCATENATE("| [",Readings!A29,"](",Configuration!B$30,Configuration!B$29,"sessions/session",Readings!A29,".html) | ",Readings!F29," |"))</f>
        <v/>
      </c>
    </row>
    <row r="32" spans="1:1">
      <c r="A32" s="28" t="str">
        <f>IF(Readings!F30="","",CONCATENATE("| [",Readings!A30,"](",Configuration!B$30,Configuration!B$29,"sessions/session",Readings!A30,".html) | ",Readings!F30," |"))</f>
        <v/>
      </c>
    </row>
    <row r="33" spans="1:1">
      <c r="A33" s="28" t="str">
        <f>IF(Readings!F31="","",CONCATENATE("| [",Readings!A31,"](",Configuration!B$30,Configuration!B$29,"sessions/session",Readings!A31,".html) | ",Readings!F31," |"))</f>
        <v/>
      </c>
    </row>
    <row r="34" spans="1:1">
      <c r="A34" s="28" t="str">
        <f>IF(Readings!F32="","",CONCATENATE("| [",Readings!A32,"](",Configuration!B$30,Configuration!B$29,"sessions/session",Readings!A32,".html) | ",Readings!F32," |"))</f>
        <v/>
      </c>
    </row>
    <row r="35" spans="1:1">
      <c r="A35" s="28" t="str">
        <f>IF(Readings!F33="","",CONCATENATE("| [",Readings!A33,"](",Configuration!B$30,Configuration!B$29,"sessions/session",Readings!A33,".html) | ",Readings!F33," |"))</f>
        <v/>
      </c>
    </row>
    <row r="36" spans="1:1">
      <c r="A36" s="28" t="str">
        <f>IF(Readings!F34="","",CONCATENATE("| [",Readings!A34,"](",Configuration!B$30,Configuration!B$29,"sessions/session",Readings!A34,".html) | ",Readings!F34," |"))</f>
        <v/>
      </c>
    </row>
    <row r="37" spans="1:1">
      <c r="A37" s="28" t="str">
        <f>IF(Readings!F35="","",CONCATENATE("| [",Readings!A35,"](",Configuration!B$30,Configuration!B$29,"sessions/session",Readings!A35,".html) | ",Readings!F35," |"))</f>
        <v/>
      </c>
    </row>
    <row r="38" spans="1:1">
      <c r="A38" s="28" t="str">
        <f>IF(Readings!F36="","",CONCATENATE("| [",Readings!A36,"](",Configuration!B$30,Configuration!B$29,"sessions/session",Readings!A36,".html) | ",Readings!F36," |"))</f>
        <v/>
      </c>
    </row>
    <row r="39" spans="1:1">
      <c r="A39" s="28" t="str">
        <f>IF(Readings!F37="","",CONCATENATE("| [",Readings!A37,"](",Configuration!B$30,Configuration!B$29,"sessions/session",Readings!A37,".html) | ",Readings!F37," |"))</f>
        <v/>
      </c>
    </row>
    <row r="40" spans="1:1">
      <c r="A40" s="28" t="str">
        <f>IF(Readings!F38="","",CONCATENATE("| [",Readings!A38,"](",Configuration!B$30,Configuration!B$29,"sessions/session",Readings!A38,".html) | ",Readings!F38," |"))</f>
        <v/>
      </c>
    </row>
    <row r="41" spans="1:1">
      <c r="A41" s="28" t="str">
        <f>IF(Readings!F39="","",CONCATENATE("| [",Readings!A39,"](",Configuration!B$30,Configuration!B$29,"sessions/session",Readings!A39,".html) | ",Readings!F39," |"))</f>
        <v/>
      </c>
    </row>
    <row r="42" spans="1:1">
      <c r="A42" s="28" t="str">
        <f>IF(Readings!F40="","",CONCATENATE("| [",Readings!A40,"](",Configuration!B$30,Configuration!B$29,"sessions/session",Readings!A40,".html) | ",Readings!F40," |"))</f>
        <v/>
      </c>
    </row>
    <row r="43" spans="1:1">
      <c r="A43" s="28" t="str">
        <f>IF(Readings!F41="","",CONCATENATE("| [",Readings!A41,"](",Configuration!B$30,Configuration!B$29,"sessions/session",Readings!A41,".html) | ",Readings!F41," |"))</f>
        <v/>
      </c>
    </row>
    <row r="44" spans="1:1">
      <c r="A44" s="28" t="str">
        <f>IF(Readings!F42="","",CONCATENATE("| [",Readings!A42,"](",Configuration!B$30,Configuration!B$29,"sessions/session",Readings!A42,".html) | ",Readings!F42," |"))</f>
        <v/>
      </c>
    </row>
    <row r="45" spans="1:1">
      <c r="A45" s="28" t="str">
        <f>IF(Readings!F43="","",CONCATENATE("| [",Readings!A43,"](",Configuration!B$30,Configuration!B$29,"sessions/session",Readings!A43,".html) | ",Readings!F43," |"))</f>
        <v/>
      </c>
    </row>
    <row r="46" spans="1:1">
      <c r="A46" s="28" t="str">
        <f>IF(Readings!F44="","",CONCATENATE("| [",Readings!A44,"](",Configuration!B$30,Configuration!B$29,"sessions/session",Readings!A44,".html) | ",Readings!F44," |"))</f>
        <v/>
      </c>
    </row>
    <row r="47" spans="1:1">
      <c r="A47" s="28" t="str">
        <f>IF(Readings!F45="","",CONCATENATE("| [",Readings!A45,"](",Configuration!B$30,Configuration!B$29,"sessions/session",Readings!A45,".html) | ",Readings!F45," |"))</f>
        <v/>
      </c>
    </row>
    <row r="48" spans="1:1">
      <c r="A48" s="28" t="str">
        <f>IF(Readings!F46="","",CONCATENATE("| [",Readings!A46,"](",Configuration!B$30,Configuration!B$29,"sessions/session",Readings!A46,".html) | ",Readings!F46," |"))</f>
        <v/>
      </c>
    </row>
    <row r="49" spans="1:1">
      <c r="A49" s="28" t="str">
        <f>IF(Readings!F47="","",CONCATENATE("| [",Readings!A47,"](",Configuration!B$30,Configuration!B$29,"sessions/session",Readings!A47,".html) | ",Readings!F47," |"))</f>
        <v/>
      </c>
    </row>
    <row r="50" spans="1:1">
      <c r="A50" s="28" t="str">
        <f>IF(Readings!F48="","",CONCATENATE("| [",Readings!A48,"](",Configuration!B$30,Configuration!B$29,"sessions/session",Readings!A48,".html)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6" sqref="A6"/>
    </sheetView>
  </sheetViews>
  <sheetFormatPr baseColWidth="10" defaultColWidth="8.83203125" defaultRowHeight="16"/>
  <cols>
    <col min="1" max="1" width="81.33203125" customWidth="1"/>
  </cols>
  <sheetData>
    <row r="1" spans="1:1" ht="51">
      <c r="A1" s="25" t="s">
        <v>188</v>
      </c>
    </row>
    <row r="2" spans="1:1">
      <c r="A2" s="9" t="s">
        <v>198</v>
      </c>
    </row>
    <row r="3" spans="1:1">
      <c r="A3" s="9" t="s">
        <v>195</v>
      </c>
    </row>
    <row r="4" spans="1:1">
      <c r="A4" s="28" t="str">
        <f>IF(ISBLANK(Schedule!H3),"",CONCATENATE("| ",Schedule!H3," | [",Schedule!B3,"](",Configuration!B$30,Configuration!B$29,"sessions/session",Schedule!B3,".html) | ",TEXT(Schedule!D3+Configuration!$B$6, "mm/dd")," | ",Schedule!I3," | ",IF(ISBLANK(Schedule!K3),"*None*",Schedule!R3)," |"))</f>
        <v/>
      </c>
    </row>
    <row r="5" spans="1:1">
      <c r="A5" s="28" t="str">
        <f>IF(ISBLANK(Schedule!H4),"",CONCATENATE("| ",Schedule!H4," | [",Schedule!B4,"](",Configuration!B$30,Configuration!B$29,"sessions/session",Schedule!B4,".html) | ",TEXT(Schedule!D4+Configuration!$B$6, "mm/dd")," | ",Schedule!I4," | ",IF(ISBLANK(Schedule!K4),"*None*",Schedule!R4)," |"))</f>
        <v/>
      </c>
    </row>
    <row r="6" spans="1:1">
      <c r="A6" s="28" t="str">
        <f>IF(ISBLANK(Schedule!H5),"",CONCATENATE("| ",Schedule!H5," | [",Schedule!B5,"](",Configuration!B$30,Configuration!B$29,"sessions/session",Schedule!B5,".html) | ",TEXT(Schedule!D5+Configuration!$B$6, "mm/dd")," | ",Schedule!I5," | ",IF(ISBLANK(Schedule!K5),"*None*",Schedule!R5)," |"))</f>
        <v>| 1 | [2](https://rpi.analyticsdojo.com/sessions/session2.html) | 09/10 | This introductory assignment introduces the basics of loading files from a variety of formats.  | [Accept Assignment](https://classroom.github.com/a/EK1NHY88) |</v>
      </c>
    </row>
    <row r="7" spans="1:1">
      <c r="A7" s="28" t="str">
        <f>IF(ISBLANK(Schedule!H6),"",CONCATENATE("| ",Schedule!H6," | [",Schedule!B6,"](",Configuration!B$30,Configuration!B$29,"sessions/session",Schedule!B6,".html) | ",TEXT(Schedule!D6+Configuration!$B$6, "mm/dd")," | ",Schedule!I6," | ",IF(ISBLANK(Schedule!K6),"*None*",Schedule!R6)," |"))</f>
        <v/>
      </c>
    </row>
    <row r="8" spans="1:1">
      <c r="A8" s="28" t="str">
        <f>IF(ISBLANK(Schedule!H7),"",CONCATENATE("| ",Schedule!H7," | [",Schedule!B7,"](",Configuration!B$30,Configuration!B$29,"sessions/session",Schedule!B7,".html) | ",TEXT(Schedule!D7+Configuration!$B$6, "mm/dd")," | ",Schedule!I7," | ",IF(ISBLANK(Schedule!K7),"*None*",Schedule!R7)," |"))</f>
        <v/>
      </c>
    </row>
    <row r="9" spans="1:1">
      <c r="A9" s="28" t="str">
        <f>IF(ISBLANK(Schedule!H8),"",CONCATENATE("| ",Schedule!H8," | [",Schedule!B8,"](",Configuration!B$30,Configuration!B$29,"sessions/session",Schedule!B8,".html) | ",TEXT(Schedule!D8+Configuration!$B$6, "mm/dd")," | ",Schedule!I8," | ",IF(ISBLANK(Schedule!K8),"*None*",Schedule!R8)," |"))</f>
        <v/>
      </c>
    </row>
    <row r="10" spans="1:1">
      <c r="A10" s="28" t="str">
        <f>IF(ISBLANK(Schedule!H9),"",CONCATENATE("| ",Schedule!H9," | [",Schedule!B9,"](",Configuration!B$30,Configuration!B$29,"sessions/session",Schedule!B9,".html) | ",TEXT(Schedule!D9+Configuration!$B$6, "mm/dd")," | ",Schedule!I9," | ",IF(ISBLANK(Schedule!K9),"*None*",Schedule!R9)," |"))</f>
        <v/>
      </c>
    </row>
    <row r="11" spans="1:1">
      <c r="A11" s="28" t="str">
        <f>IF(ISBLANK(Schedule!H10),"",CONCATENATE("| ",Schedule!H10," | [",Schedule!B10,"](",Configuration!B$30,Configuration!B$29,"sessions/session",Schedule!B10,".html) | ",TEXT(Schedule!D10+Configuration!$B$6, "mm/dd")," | ",Schedule!I10," | ",IF(ISBLANK(Schedule!K10),"*None*",Schedule!R10)," |"))</f>
        <v/>
      </c>
    </row>
    <row r="12" spans="1:1">
      <c r="A12" s="28" t="str">
        <f>IF(ISBLANK(Schedule!H11),"",CONCATENATE("| ",Schedule!H11," | [",Schedule!B11,"](",Configuration!B$30,Configuration!B$29,"sessions/session",Schedule!B11,".html) | ",TEXT(Schedule!D11+Configuration!$B$6, "mm/dd")," | ",Schedule!I11," | ",IF(ISBLANK(Schedule!K11),"*None*",Schedule!R11)," |"))</f>
        <v/>
      </c>
    </row>
    <row r="13" spans="1:1">
      <c r="A13" s="28" t="str">
        <f>IF(ISBLANK(Schedule!H12),"",CONCATENATE("| ",Schedule!H12," | [",Schedule!B12,"](",Configuration!B$30,Configuration!B$29,"sessions/session",Schedule!B12,".html) | ",TEXT(Schedule!D12+Configuration!$B$6, "mm/dd")," | ",Schedule!I12," | ",IF(ISBLANK(Schedule!K12),"*None*",Schedule!R12)," |"))</f>
        <v/>
      </c>
    </row>
    <row r="14" spans="1:1">
      <c r="A14" s="28" t="str">
        <f>IF(ISBLANK(Schedule!H13),"",CONCATENATE("| ",Schedule!H13," | [",Schedule!B13,"](",Configuration!B$30,Configuration!B$29,"sessions/session",Schedule!B13,".html) | ",TEXT(Schedule!D13+Configuration!$B$6, "mm/dd")," | ",Schedule!I13," | ",IF(ISBLANK(Schedule!K13),"*None*",Schedule!R13)," |"))</f>
        <v/>
      </c>
    </row>
    <row r="15" spans="1:1">
      <c r="A15" s="28" t="str">
        <f>IF(ISBLANK(Schedule!H14),"",CONCATENATE("| ",Schedule!H14," | [",Schedule!B14,"](",Configuration!B$30,Configuration!B$29,"sessions/session",Schedule!B14,".html) | ",TEXT(Schedule!D14+Configuration!$B$6, "mm/dd")," | ",Schedule!I14," | ",IF(ISBLANK(Schedule!K14),"*None*",Schedule!R14)," |"))</f>
        <v/>
      </c>
    </row>
    <row r="16" spans="1:1">
      <c r="A16" s="28" t="str">
        <f>IF(ISBLANK(Schedule!H15),"",CONCATENATE("| ",Schedule!H15," | [",Schedule!B15,"](",Configuration!B$30,Configuration!B$29,"sessions/session",Schedule!B15,".html) | ",TEXT(Schedule!D15+Configuration!$B$6, "mm/dd")," | ",Schedule!I15," | ",IF(ISBLANK(Schedule!K15),"*None*",Schedule!R15)," |"))</f>
        <v/>
      </c>
    </row>
    <row r="17" spans="1:1">
      <c r="A17" s="28" t="str">
        <f>IF(ISBLANK(Schedule!H16),"",CONCATENATE("| ",Schedule!H16," | [",Schedule!B16,"](",Configuration!B$30,Configuration!B$29,"sessions/session",Schedule!B16,".html) | ",TEXT(Schedule!D16+Configuration!$B$6, "mm/dd")," | ",Schedule!I16," | ",IF(ISBLANK(Schedule!K16),"*None*",Schedule!R16)," |"))</f>
        <v/>
      </c>
    </row>
    <row r="18" spans="1:1">
      <c r="A18" s="28" t="str">
        <f>IF(ISBLANK(Schedule!H17),"",CONCATENATE("| ",Schedule!H17," | [",Schedule!B17,"](",Configuration!B$30,Configuration!B$29,"sessions/session",Schedule!B17,".html) | ",TEXT(Schedule!D17+Configuration!$B$6, "mm/dd")," | ",Schedule!I17," | ",IF(ISBLANK(Schedule!K17),"*None*",Schedule!R17)," |"))</f>
        <v/>
      </c>
    </row>
    <row r="19" spans="1:1">
      <c r="A19" s="28" t="str">
        <f>IF(ISBLANK(Schedule!H18),"",CONCATENATE("| ",Schedule!H18," | [",Schedule!B18,"](",Configuration!B$30,Configuration!B$29,"sessions/session",Schedule!B18,".html) | ",TEXT(Schedule!D18+Configuration!$B$6, "mm/dd")," | ",Schedule!I18," | ",IF(ISBLANK(Schedule!K18),"*None*",Schedule!R18)," |"))</f>
        <v/>
      </c>
    </row>
    <row r="20" spans="1:1">
      <c r="A20" s="28" t="str">
        <f>IF(ISBLANK(Schedule!H19),"",CONCATENATE("| ",Schedule!H19," | [",Schedule!B19,"](",Configuration!B$30,Configuration!B$29,"sessions/session",Schedule!B19,".html) | ",TEXT(Schedule!D19+Configuration!$B$6, "mm/dd")," | ",Schedule!I19," | ",IF(ISBLANK(Schedule!K19),"*None*",Schedule!R19)," |"))</f>
        <v/>
      </c>
    </row>
    <row r="21" spans="1:1">
      <c r="A21" s="28" t="str">
        <f>IF(ISBLANK(Schedule!H20),"",CONCATENATE("| ",Schedule!H20," | [",Schedule!B20,"](",Configuration!B$30,Configuration!B$29,"sessions/session",Schedule!B20,".html) | ",TEXT(Schedule!D20+Configuration!$B$6, "mm/dd")," | ",Schedule!I20," | ",IF(ISBLANK(Schedule!K20),"*None*",Schedule!R20)," |"))</f>
        <v/>
      </c>
    </row>
    <row r="22" spans="1:1">
      <c r="A22" s="28" t="str">
        <f>IF(ISBLANK(Schedule!H21),"",CONCATENATE("| ",Schedule!H21," | [",Schedule!B21,"](",Configuration!B$30,Configuration!B$29,"sessions/session",Schedule!B21,".html) | ",TEXT(Schedule!D21+Configuration!$B$6, "mm/dd")," | ",Schedule!I21," | ",IF(ISBLANK(Schedule!K21),"*None*",Schedule!R21)," |"))</f>
        <v/>
      </c>
    </row>
    <row r="23" spans="1:1">
      <c r="A23" s="28" t="str">
        <f>IF(ISBLANK(Schedule!H22),"",CONCATENATE("| ",Schedule!H22," | [",Schedule!B22,"](",Configuration!B$30,Configuration!B$29,"sessions/session",Schedule!B22,".html) | ",TEXT(Schedule!D22+Configuration!$B$6, "mm/dd")," | ",Schedule!I22," | ",IF(ISBLANK(Schedule!K22),"*None*",Schedule!R22)," |"))</f>
        <v/>
      </c>
    </row>
    <row r="24" spans="1:1">
      <c r="A24" s="28" t="str">
        <f>IF(ISBLANK(Schedule!H23),"",CONCATENATE("| ",Schedule!H23," | [",Schedule!B23,"](",Configuration!B$30,Configuration!B$29,"sessions/session",Schedule!B23,".html) | ",TEXT(Schedule!D23+Configuration!$B$6, "mm/dd")," | ",Schedule!I23," | ",IF(ISBLANK(Schedule!K23),"*None*",Schedule!R23)," |"))</f>
        <v/>
      </c>
    </row>
    <row r="25" spans="1:1">
      <c r="A25" s="28" t="str">
        <f>IF(ISBLANK(Schedule!H24),"",CONCATENATE("| ",Schedule!H24," | [",Schedule!B24,"](",Configuration!B$30,Configuration!B$29,"sessions/session",Schedule!B24,".html) | ",TEXT(Schedule!D24+Configuration!$B$6, "mm/dd")," | ",Schedule!I24," | ",IF(ISBLANK(Schedule!K24),"*None*",Schedule!R24)," |"))</f>
        <v/>
      </c>
    </row>
    <row r="26" spans="1:1">
      <c r="A26" s="28" t="str">
        <f>IF(ISBLANK(Schedule!H25),"",CONCATENATE("| ",Schedule!H25," | [",Schedule!B25,"](",Configuration!B$30,Configuration!B$29,"sessions/session",Schedule!B25,".html) | ",TEXT(Schedule!D25+Configuration!$B$6, "mm/dd")," | ",Schedule!I25," | ",IF(ISBLANK(Schedule!K25),"*None*",Schedule!R25)," |"))</f>
        <v/>
      </c>
    </row>
    <row r="27" spans="1:1">
      <c r="A27" s="28" t="str">
        <f>IF(ISBLANK(Schedule!H26),"",CONCATENATE("| ",Schedule!H26," | [",Schedule!B26,"](",Configuration!B$30,Configuration!B$29,"sessions/session",Schedule!B26,".html) | ",TEXT(Schedule!D26+Configuration!$B$6, "mm/dd")," | ",Schedule!I26," | ",IF(ISBLANK(Schedule!K26),"*None*",Schedule!R26)," |"))</f>
        <v/>
      </c>
    </row>
    <row r="28" spans="1:1">
      <c r="A28" s="28" t="str">
        <f>IF(ISBLANK(Schedule!H27),"",CONCATENATE("| ",Schedule!H27," | [",Schedule!B27,"](",Configuration!B$30,Configuration!B$29,"sessions/session",Schedule!B27,".html) | ",TEXT(Schedule!D27+Configuration!$B$6, "mm/dd")," | ",Schedule!I27," | ",IF(ISBLANK(Schedule!K27),"*None*",Schedule!R27)," |"))</f>
        <v/>
      </c>
    </row>
    <row r="29" spans="1:1">
      <c r="A29" s="28" t="str">
        <f>IF(ISBLANK(Schedule!H28),"",CONCATENATE("| ",Schedule!H28," | [",Schedule!B28,"](",Configuration!B$30,Configuration!B$29,"sessions/session",Schedule!B28,".html) | ",TEXT(Schedule!D28+Configuration!$B$6, "mm/dd")," | ",Schedule!I28," | ",IF(ISBLANK(Schedule!K28),"*None*",Schedule!R28)," |"))</f>
        <v/>
      </c>
    </row>
    <row r="30" spans="1:1">
      <c r="A30" s="28" t="str">
        <f>IF(ISBLANK(Schedule!H29),"",CONCATENATE("| ",Schedule!H29," | [",Schedule!B29,"](",Configuration!B$30,Configuration!B$29,"sessions/session",Schedule!B29,".html) | ",TEXT(Schedule!D29+Configuration!$B$6, "mm/dd")," | ",Schedule!I29," | ",IF(ISBLANK(Schedule!K29),"*None*",Schedule!R29)," |"))</f>
        <v/>
      </c>
    </row>
    <row r="31" spans="1:1">
      <c r="A31" s="28" t="str">
        <f>IF(ISBLANK(Schedule!H30),"",CONCATENATE("| ",Schedule!H30," | [",Schedule!B30,"](",Configuration!B$30,Configuration!B$29,"sessions/session",Schedule!B30,".html) | ",TEXT(Schedule!D30+Configuration!$B$6, "mm/dd")," | ",Schedule!I30," | ",IF(ISBLANK(Schedule!K30),"*None*",Schedule!R30)," |"))</f>
        <v/>
      </c>
    </row>
    <row r="32" spans="1:1">
      <c r="A32" s="28" t="str">
        <f>IF(ISBLANK(Schedule!H31),"",CONCATENATE("| ",Schedule!H31," | [",Schedule!B31,"](",Configuration!B$30,Configuration!B$29,"sessions/session",Schedule!B31,".html) | ",TEXT(Schedule!D31+Configuration!$B$6, "mm/dd")," | ",Schedule!I31," | ",IF(ISBLANK(Schedule!K31),"*None*",Schedule!R31)," |"))</f>
        <v/>
      </c>
    </row>
    <row r="33" spans="1:1">
      <c r="A33" s="28" t="str">
        <f>IF(ISBLANK(Schedule!H32),"",CONCATENATE("| ",Schedule!H32," | [",Schedule!B32,"](",Configuration!B$30,Configuration!B$29,"sessions/session",Schedule!B32,".html) | ",TEXT(Schedule!D32+Configuration!$B$6, "mm/dd")," | ",Schedule!I32," | ",IF(ISBLANK(Schedule!K32),"*None*",Schedule!R32)," |"))</f>
        <v/>
      </c>
    </row>
    <row r="34" spans="1:1">
      <c r="A34" s="28" t="str">
        <f>IF(ISBLANK(Schedule!H33),"",CONCATENATE("| ",Schedule!H33," | [",Schedule!B33,"](",Configuration!B$30,Configuration!B$29,"sessions/session",Schedule!B33,".html) | ",TEXT(Schedule!D33+Configuration!$B$6, "mm/dd")," | ",Schedule!I33," | ",IF(ISBLANK(Schedule!K33),"*None*",Schedule!R33)," |"))</f>
        <v/>
      </c>
    </row>
    <row r="35" spans="1:1">
      <c r="A35" s="28" t="str">
        <f>IF(ISBLANK(Schedule!H34),"",CONCATENATE("| ",Schedule!H34," | [",Schedule!B34,"](",Configuration!B$30,Configuration!B$29,"sessions/session",Schedule!B34,".html) | ",TEXT(Schedule!D34+Configuration!$B$6, "mm/dd")," | ",Schedule!I34," | ",IF(ISBLANK(Schedule!K34),"*None*",Schedule!R34),"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E16" sqref="E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IF(ISBLANK(Configuration!A49),"",CONCATENATE("| ",Configuration!A49," | ",Configuration!B49," |"))</f>
        <v>| Homework and Labs | 25% |</v>
      </c>
    </row>
    <row r="5" spans="1:1">
      <c r="A5" s="4" t="str">
        <f>IF(ISBLANK(Configuration!A50),"",CONCATENATE("| ",Configuration!A50," | ",Configuration!B50," |"))</f>
        <v>| Projects | 25% |</v>
      </c>
    </row>
    <row r="6" spans="1:1">
      <c r="A6" s="4" t="str">
        <f>IF(ISBLANK(Configuration!A51),"",CONCATENATE("| ",Configuration!A51," | ",Configuration!B51," |"))</f>
        <v>| Midterm (7th class) | 25% |</v>
      </c>
    </row>
    <row r="7" spans="1:1">
      <c r="A7" s="4" t="str">
        <f>IF(ISBLANK(Configuration!A52),"",CONCATENATE("| ",Configuration!A52," | ",Configuration!B52," |"))</f>
        <v>| Final Exam | 25% |</v>
      </c>
    </row>
    <row r="8" spans="1:1">
      <c r="A8" s="4" t="str">
        <f>IF(ISBLANK(Configuration!A53),"",CONCATENATE("| ",Configuration!A53," | ",Configuration!B53," |"))</f>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tabSelected="1" zoomScaleNormal="100" workbookViewId="0">
      <pane xSplit="5" ySplit="2" topLeftCell="F3" activePane="bottomRight" state="frozen"/>
      <selection activeCell="B23" sqref="B23"/>
      <selection pane="topRight" activeCell="B23" sqref="B23"/>
      <selection pane="bottomLeft" activeCell="B23" sqref="B23"/>
      <selection pane="bottomRight" activeCell="G7" sqref="G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6" t="s">
        <v>0</v>
      </c>
      <c r="B1" s="124" t="s">
        <v>164</v>
      </c>
      <c r="C1" s="124" t="s">
        <v>1</v>
      </c>
      <c r="D1" s="115" t="s">
        <v>2</v>
      </c>
      <c r="E1" s="113" t="s">
        <v>3</v>
      </c>
      <c r="F1" s="117" t="s">
        <v>272</v>
      </c>
      <c r="G1" s="118"/>
      <c r="H1" s="119" t="s">
        <v>323</v>
      </c>
      <c r="I1" s="120"/>
      <c r="J1" s="120"/>
      <c r="K1" s="121"/>
      <c r="L1" s="122" t="s">
        <v>279</v>
      </c>
      <c r="M1" s="122" t="s">
        <v>280</v>
      </c>
      <c r="N1" s="128" t="s">
        <v>299</v>
      </c>
      <c r="O1" s="129" t="s">
        <v>300</v>
      </c>
      <c r="P1" s="112" t="s">
        <v>301</v>
      </c>
      <c r="Q1" s="112" t="s">
        <v>302</v>
      </c>
      <c r="R1" s="112" t="s">
        <v>303</v>
      </c>
      <c r="S1" s="112" t="s">
        <v>298</v>
      </c>
      <c r="T1" s="112"/>
      <c r="U1" s="112" t="s">
        <v>304</v>
      </c>
      <c r="V1" s="112" t="s">
        <v>305</v>
      </c>
    </row>
    <row r="2" spans="1:23" s="31" customFormat="1" ht="21" thickBot="1">
      <c r="A2" s="127"/>
      <c r="B2" s="125"/>
      <c r="C2" s="125"/>
      <c r="D2" s="116"/>
      <c r="E2" s="114"/>
      <c r="F2" s="82" t="s">
        <v>4</v>
      </c>
      <c r="G2" s="66" t="s">
        <v>5</v>
      </c>
      <c r="H2" s="80" t="s">
        <v>8</v>
      </c>
      <c r="I2" s="91" t="s">
        <v>7</v>
      </c>
      <c r="J2" s="90" t="s">
        <v>287</v>
      </c>
      <c r="K2" s="92" t="s">
        <v>281</v>
      </c>
      <c r="L2" s="123"/>
      <c r="M2" s="123"/>
      <c r="N2" s="128"/>
      <c r="O2" s="129"/>
      <c r="P2" s="112"/>
      <c r="Q2" s="112"/>
      <c r="R2" s="112"/>
      <c r="S2" s="112"/>
      <c r="T2" s="112"/>
      <c r="U2" s="112"/>
      <c r="V2" s="112"/>
      <c r="W2" s="31" t="s">
        <v>14</v>
      </c>
    </row>
    <row r="3" spans="1:23" ht="68">
      <c r="A3" s="41">
        <v>1</v>
      </c>
      <c r="B3" s="42">
        <v>1</v>
      </c>
      <c r="C3" s="43" t="s">
        <v>10</v>
      </c>
      <c r="D3" s="44">
        <v>43706</v>
      </c>
      <c r="E3" s="83" t="s">
        <v>11</v>
      </c>
      <c r="F3" s="46" t="s">
        <v>335</v>
      </c>
      <c r="G3" s="47" t="s">
        <v>187</v>
      </c>
      <c r="I3" s="81"/>
      <c r="L3" s="38" t="b">
        <v>0</v>
      </c>
      <c r="M3" s="61" t="b">
        <v>1</v>
      </c>
      <c r="N3" s="59" t="str">
        <f>IF(ISBLANK(H3),"",CONCATENATE("Assignment ",H3," due ", TEXT(D3+Configuration!$B$6, "mm/dd"), " ", Configuration!$B$7))</f>
        <v/>
      </c>
      <c r="O3" s="54" t="str">
        <f>IF(B3&gt;0,CONCATENATE("[more](",Configuration!B$30,Configuration!B$29,"sessions/session",B3,".html)"),"")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 t="shared" ref="R3:R34" si="1">CONCATENATE("[Accept Assignment](",K3,")")</f>
        <v>[Accept Assignment]()</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355</v>
      </c>
      <c r="L5" s="58" t="b">
        <v>1</v>
      </c>
      <c r="M5" s="62" t="b">
        <v>1</v>
      </c>
      <c r="N5" s="59" t="str">
        <f>IF(ISBLANK(H5),"",CONCATENATE("Assignment ",H5," due ", TEXT(D5+Configuration!$B$6, "mm/dd"), " ", Configuration!$B$7))</f>
        <v>Assignment 1 due 09/10 11:59 PM</v>
      </c>
      <c r="O5" s="54" t="str">
        <f>IF(B5&gt;0,CONCATENATE("[more](",Configuration!B$30,Configuration!B$29,"sessions/session",B5,".html)"),"")</f>
        <v>[more](https://rpi.analyticsdojo.com/sessions/session2.html)</v>
      </c>
      <c r="P5" s="54" t="str">
        <f t="shared" si="2"/>
        <v xml:space="preserve"> &lt;br&gt; *Assignment 1 due 09/10 11:59 PM* &lt;br&gt;</v>
      </c>
      <c r="Q5" s="54" t="str">
        <f t="shared" si="3"/>
        <v>**Python Basics** &lt;br&gt; [more](https://rpi.analyticsdojo.com/sessions/session2.html) &lt;br&gt; *Assignment 1 due 09/10 11:59 PM* &lt;br&gt;</v>
      </c>
      <c r="R5" s="54" t="str">
        <f>CONCATENATE("[Accept Assignment](",K5,")")</f>
        <v>[Accept Assignment](https://classroom.github.com/a/EK1NHY88)</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 " ", Configuration!$B$7))</f>
        <v/>
      </c>
      <c r="O6" s="54" t="str">
        <f>IF(B6&gt;0,CONCATENATE("[more](",Configuration!B$30,Configuration!B$29,"sessions/session",B6,".html)"),"")</f>
        <v>[more](https://rpi.analyticsdojo.com/sessions/session3.html)</v>
      </c>
      <c r="P6" s="54" t="str">
        <f t="shared" si="2"/>
        <v/>
      </c>
      <c r="Q6" s="54" t="str">
        <f t="shared" si="3"/>
        <v>**Python Basics** &lt;br&gt; [more](https://rpi.analyticsdojo.com/sessions/session3.html)</v>
      </c>
      <c r="R6" s="54" t="str">
        <f t="shared" ref="R6:R51" si="9">CONCATENATE("[Accept Assignment](",K6,")")</f>
        <v>[Accept Assignment]()</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 " ", Configuration!$B$7))</f>
        <v/>
      </c>
      <c r="O7" s="54" t="str">
        <f>IF(B7&gt;0,CONCATENATE("[more](",Configuration!B$30,Configuration!B$29,"sessions/session",B7,".html)"),"")</f>
        <v>[more](https://rpi.analyticsdojo.com/sessions/session4.html)</v>
      </c>
      <c r="P7" s="54" t="str">
        <f t="shared" si="2"/>
        <v/>
      </c>
      <c r="Q7" s="54" t="str">
        <f t="shared" si="3"/>
        <v>**Python conditionals, loops, functions, aggregating.** &lt;br&gt; [more](https://rpi.analyticsdojo.com/sessions/session4.html)</v>
      </c>
      <c r="R7" s="54" t="str">
        <f t="shared" si="9"/>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10">A6+1</f>
        <v>3</v>
      </c>
      <c r="B8" s="43">
        <f t="shared" si="8"/>
        <v>5</v>
      </c>
      <c r="C8" s="43" t="s">
        <v>10</v>
      </c>
      <c r="D8" s="44">
        <f t="shared" ref="D8:D33" si="11">D6+7</f>
        <v>43720</v>
      </c>
      <c r="E8" s="58" t="s">
        <v>104</v>
      </c>
      <c r="F8" s="46" t="s">
        <v>99</v>
      </c>
      <c r="G8" s="45"/>
      <c r="K8" s="65"/>
      <c r="L8" s="38" t="b">
        <v>0</v>
      </c>
      <c r="M8" s="61" t="b">
        <v>0</v>
      </c>
      <c r="N8" s="59" t="str">
        <f>IF(ISBLANK(H8),"",CONCATENATE("Assignment ",H8," due ", TEXT(D8+Configuration!$B$6, "mm/dd"), " ", Configuration!$B$7))</f>
        <v/>
      </c>
      <c r="O8" s="54" t="str">
        <f>IF(B8&gt;0,CONCATENATE("[more](",Configuration!B$30,Configuration!B$29,"sessions/session",B8,".html)"),"")</f>
        <v>[more](https://rpi.analyticsdojo.com/sessions/session5.html)</v>
      </c>
      <c r="P8" s="54" t="str">
        <f t="shared" si="2"/>
        <v/>
      </c>
      <c r="Q8" s="54" t="str">
        <f t="shared" si="3"/>
        <v>**Python conditionals, loops, functions, aggregating (continued)** &lt;br&gt; [more](https://rpi.analyticsdojo.com/sessions/session5.html)</v>
      </c>
      <c r="R8" s="54" t="str">
        <f t="shared" si="9"/>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v>
      </c>
    </row>
    <row r="9" spans="1:23" ht="119">
      <c r="A9" s="41">
        <f t="shared" si="10"/>
        <v>4</v>
      </c>
      <c r="B9" s="43">
        <f t="shared" si="8"/>
        <v>6</v>
      </c>
      <c r="C9" s="43" t="s">
        <v>12</v>
      </c>
      <c r="D9" s="44">
        <f t="shared" si="11"/>
        <v>43724</v>
      </c>
      <c r="E9" s="83" t="s">
        <v>105</v>
      </c>
      <c r="F9" s="46" t="s">
        <v>107</v>
      </c>
      <c r="G9" s="45"/>
      <c r="L9" s="38" t="b">
        <v>1</v>
      </c>
      <c r="M9" s="61" t="b">
        <v>1</v>
      </c>
      <c r="N9" s="59" t="str">
        <f>IF(ISBLANK(H9),"",CONCATENATE("Assignment ",H9," due ", TEXT(D9+Configuration!$B$6, "mm/dd"), " ", Configuration!$B$7))</f>
        <v/>
      </c>
      <c r="O9" s="54" t="str">
        <f>IF(B9&gt;0,CONCATENATE("[more](",Configuration!B$30,Configuration!B$29,"sessions/session",B9,".html)"),"")</f>
        <v>[more](https://rpi.analyticsdojo.com/sessions/session6.html)</v>
      </c>
      <c r="P9" s="54" t="str">
        <f t="shared" si="2"/>
        <v/>
      </c>
      <c r="Q9" s="54" t="str">
        <f t="shared" si="3"/>
        <v>**Python visualization, data manipulation , and feature creation.** &lt;br&gt; [more](https://rpi.analyticsdojo.com/sessions/session6.html)</v>
      </c>
      <c r="R9" s="54" t="str">
        <f t="shared" si="9"/>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v>
      </c>
    </row>
    <row r="10" spans="1:23" ht="51">
      <c r="A10" s="41">
        <f t="shared" si="10"/>
        <v>4</v>
      </c>
      <c r="B10" s="43">
        <f t="shared" si="8"/>
        <v>7</v>
      </c>
      <c r="C10" s="43" t="s">
        <v>10</v>
      </c>
      <c r="D10" s="44">
        <f t="shared" si="11"/>
        <v>43727</v>
      </c>
      <c r="E10" s="58" t="s">
        <v>106</v>
      </c>
      <c r="F10" s="46" t="s">
        <v>99</v>
      </c>
      <c r="G10" s="45"/>
      <c r="K10" s="65"/>
      <c r="L10" s="38" t="b">
        <v>0</v>
      </c>
      <c r="M10" s="61" t="b">
        <v>0</v>
      </c>
      <c r="N10" s="59" t="str">
        <f>IF(ISBLANK(H10),"",CONCATENATE("Assignment ",H10," due ", TEXT(D10+Configuration!$B$6, "mm/dd"), " ", Configuration!$B$7))</f>
        <v/>
      </c>
      <c r="O10" s="54" t="str">
        <f>IF(B10&gt;0,CONCATENATE("[more](",Configuration!B$30,Configuration!B$29,"sessions/session",B10,".html)"),"")</f>
        <v>[more](https://rpi.analyticsdojo.com/sessions/session7.html)</v>
      </c>
      <c r="P10" s="54" t="str">
        <f t="shared" si="2"/>
        <v/>
      </c>
      <c r="Q10" s="54" t="str">
        <f t="shared" si="3"/>
        <v>**Python visualization, data manipulation , and feature creation (continued)** &lt;br&gt; [more](https://rpi.analyticsdojo.com/sessions/session7.html)</v>
      </c>
      <c r="R10" s="54" t="str">
        <f t="shared" si="9"/>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v>
      </c>
    </row>
    <row r="11" spans="1:23" ht="34">
      <c r="A11" s="41">
        <f t="shared" si="10"/>
        <v>5</v>
      </c>
      <c r="B11" s="43">
        <f t="shared" si="8"/>
        <v>8</v>
      </c>
      <c r="C11" s="43" t="s">
        <v>12</v>
      </c>
      <c r="D11" s="44">
        <f t="shared" si="11"/>
        <v>43731</v>
      </c>
      <c r="E11" s="64" t="s">
        <v>316</v>
      </c>
      <c r="F11" s="46" t="s">
        <v>108</v>
      </c>
      <c r="G11" s="45"/>
      <c r="L11" s="38" t="b">
        <v>1</v>
      </c>
      <c r="M11" s="61" t="b">
        <v>0</v>
      </c>
      <c r="N11" s="59" t="str">
        <f>IF(ISBLANK(H11),"",CONCATENATE("Assignment ",H11," due ", TEXT(D11+Configuration!$B$6, "mm/dd"), " ", Configuration!$B$7))</f>
        <v/>
      </c>
      <c r="O11" s="54" t="str">
        <f>IF(B11&gt;0,CONCATENATE("[more](",Configuration!B$30,Configuration!B$29,"sessions/session",B11,".html)"),"")</f>
        <v>[more](https://rpi.analyticsdojo.com/sessions/session8.html)</v>
      </c>
      <c r="P11" s="54" t="str">
        <f t="shared" si="2"/>
        <v/>
      </c>
      <c r="Q11" s="54" t="str">
        <f t="shared" si="3"/>
        <v>**Python and Unsupervised Learning** &lt;br&gt; [more](https://rpi.analyticsdojo.com/sessions/session8.html)</v>
      </c>
      <c r="R11" s="54" t="str">
        <f t="shared" si="9"/>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v>
      </c>
    </row>
    <row r="12" spans="1:23" ht="17">
      <c r="A12" s="41">
        <f t="shared" si="10"/>
        <v>5</v>
      </c>
      <c r="B12" s="43">
        <f t="shared" si="8"/>
        <v>9</v>
      </c>
      <c r="C12" s="43" t="s">
        <v>10</v>
      </c>
      <c r="D12" s="44">
        <f t="shared" si="11"/>
        <v>43734</v>
      </c>
      <c r="E12" s="64" t="s">
        <v>316</v>
      </c>
      <c r="F12" s="46" t="s">
        <v>99</v>
      </c>
      <c r="G12" s="45"/>
      <c r="L12" s="38" t="b">
        <v>0</v>
      </c>
      <c r="M12" s="61" t="b">
        <v>1</v>
      </c>
      <c r="N12" s="59" t="str">
        <f>IF(ISBLANK(H12),"",CONCATENATE("Assignment ",H12," due ", TEXT(D12+Configuration!$B$6, "mm/dd"), " ", Configuration!$B$7))</f>
        <v/>
      </c>
      <c r="O12" s="54" t="str">
        <f>IF(B12&gt;0,CONCATENATE("[more](",Configuration!B$30,Configuration!B$29,"sessions/session",B12,".html)"),"")</f>
        <v>[more](https://rpi.analyticsdojo.com/sessions/session9.html)</v>
      </c>
      <c r="P12" s="54" t="str">
        <f t="shared" si="2"/>
        <v/>
      </c>
      <c r="Q12" s="54" t="str">
        <f t="shared" si="3"/>
        <v>**Python and Unsupervised Learning** &lt;br&gt; [more](https://rpi.analyticsdojo.com/sessions/session9.html)</v>
      </c>
      <c r="R12" s="54" t="str">
        <f t="shared" si="9"/>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v>
      </c>
    </row>
    <row r="13" spans="1:23" ht="102">
      <c r="A13" s="41">
        <f t="shared" si="10"/>
        <v>6</v>
      </c>
      <c r="B13" s="43">
        <f t="shared" si="8"/>
        <v>10</v>
      </c>
      <c r="C13" s="43" t="s">
        <v>12</v>
      </c>
      <c r="D13" s="44">
        <f t="shared" si="11"/>
        <v>43738</v>
      </c>
      <c r="E13" s="83" t="s">
        <v>19</v>
      </c>
      <c r="F13" s="46" t="s">
        <v>120</v>
      </c>
      <c r="G13" s="45"/>
      <c r="L13" s="38" t="b">
        <v>1</v>
      </c>
      <c r="M13" s="61" t="b">
        <v>0</v>
      </c>
      <c r="N13" s="59" t="str">
        <f>IF(ISBLANK(H13),"",CONCATENATE("Assignment ",H13," due ", TEXT(D13+Configuration!$B$6, "mm/dd"), " ", Configuration!$B$7))</f>
        <v/>
      </c>
      <c r="O13" s="54" t="str">
        <f>IF(B13&gt;0,CONCATENATE("[more](",Configuration!B$30,Configuration!B$29,"sessions/session",B13,".html)"),"")</f>
        <v>[more](https://rpi.analyticsdojo.com/sessions/session10.html)</v>
      </c>
      <c r="P13" s="54" t="str">
        <f t="shared" si="2"/>
        <v/>
      </c>
      <c r="Q13" s="54" t="str">
        <f t="shared" si="3"/>
        <v>**Introduction to R** &lt;br&gt; [more](https://rpi.analyticsdojo.com/sessions/session10.html)</v>
      </c>
      <c r="R13" s="54" t="str">
        <f t="shared" si="9"/>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v>
      </c>
    </row>
    <row r="14" spans="1:23" ht="17">
      <c r="A14" s="41">
        <v>6</v>
      </c>
      <c r="B14" s="43">
        <f t="shared" si="8"/>
        <v>11</v>
      </c>
      <c r="C14" s="43" t="s">
        <v>10</v>
      </c>
      <c r="D14" s="44">
        <f t="shared" si="11"/>
        <v>43741</v>
      </c>
      <c r="E14" s="83" t="s">
        <v>19</v>
      </c>
      <c r="F14" s="46" t="s">
        <v>99</v>
      </c>
      <c r="G14" s="45"/>
      <c r="L14" s="38" t="b">
        <v>0</v>
      </c>
      <c r="M14" s="61" t="b">
        <v>0</v>
      </c>
      <c r="N14" s="59" t="str">
        <f>IF(ISBLANK(H14),"",CONCATENATE("Assignment ",H14," due ", TEXT(D14+Configuration!$B$6, "mm/dd"), " ", Configuration!$B$7))</f>
        <v/>
      </c>
      <c r="O14" s="54" t="str">
        <f>IF(B14&gt;0,CONCATENATE("[more](",Configuration!B$30,Configuration!B$29,"sessions/session",B14,".html)"),"")</f>
        <v>[more](https://rpi.analyticsdojo.com/sessions/session11.html)</v>
      </c>
      <c r="P14" s="54" t="str">
        <f t="shared" si="2"/>
        <v/>
      </c>
      <c r="Q14" s="54" t="str">
        <f t="shared" si="3"/>
        <v>**Introduction to R** &lt;br&gt; [more](https://rpi.analyticsdojo.com/sessions/session11.html)</v>
      </c>
      <c r="R14" s="54" t="str">
        <f t="shared" si="9"/>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v>
      </c>
    </row>
    <row r="15" spans="1:23" ht="102">
      <c r="A15" s="41">
        <f>A13+1</f>
        <v>7</v>
      </c>
      <c r="B15" s="43">
        <f t="shared" si="8"/>
        <v>12</v>
      </c>
      <c r="C15" s="43" t="s">
        <v>12</v>
      </c>
      <c r="D15" s="44">
        <f t="shared" si="11"/>
        <v>43745</v>
      </c>
      <c r="E15" s="58" t="s">
        <v>110</v>
      </c>
      <c r="F15" s="50" t="s">
        <v>109</v>
      </c>
      <c r="G15" s="51"/>
      <c r="L15" s="64" t="b">
        <v>1</v>
      </c>
      <c r="M15" s="61" t="b">
        <v>0</v>
      </c>
      <c r="N15" s="59" t="str">
        <f>IF(ISBLANK(H15),"",CONCATENATE("Assignment ",H15," due ", TEXT(D15+Configuration!$B$6, "mm/dd"), " ", Configuration!$B$7))</f>
        <v/>
      </c>
      <c r="O15" s="54" t="str">
        <f>IF(B15&gt;0,CONCATENATE("[more](",Configuration!B$30,Configuration!B$29,"sessions/session",B15,".html)"),"")</f>
        <v>[more](https://rpi.analyticsdojo.com/sessions/session12.html)</v>
      </c>
      <c r="P15" s="54" t="str">
        <f t="shared" si="2"/>
        <v/>
      </c>
      <c r="Q15" s="54" t="str">
        <f t="shared" si="3"/>
        <v>**Overview of Modeling** &lt;br&gt; [more](https://rpi.analyticsdojo.com/sessions/session12.html)</v>
      </c>
      <c r="R15" s="54" t="str">
        <f t="shared" si="9"/>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v>
      </c>
    </row>
    <row r="16" spans="1:23" ht="17">
      <c r="A16" s="41">
        <v>7</v>
      </c>
      <c r="B16" s="43">
        <f t="shared" si="8"/>
        <v>13</v>
      </c>
      <c r="C16" s="43" t="s">
        <v>10</v>
      </c>
      <c r="D16" s="44">
        <f t="shared" si="11"/>
        <v>43748</v>
      </c>
      <c r="E16" s="58" t="s">
        <v>110</v>
      </c>
      <c r="F16" s="46" t="s">
        <v>99</v>
      </c>
      <c r="G16" s="45"/>
      <c r="L16" s="38" t="b">
        <v>0</v>
      </c>
      <c r="M16" s="61" t="b">
        <v>1</v>
      </c>
      <c r="N16" s="59" t="str">
        <f>IF(ISBLANK(H16),"",CONCATENATE("Assignment ",H16," due ", TEXT(D16+Configuration!$B$6, "mm/dd"), " ", Configuration!$B$7))</f>
        <v/>
      </c>
      <c r="O16" s="54" t="str">
        <f>IF(B16&gt;0,CONCATENATE("[more](",Configuration!B$30,Configuration!B$29,"sessions/session",B16,".html)"),"")</f>
        <v>[more](https://rpi.analyticsdojo.com/sessions/session13.html)</v>
      </c>
      <c r="P16" s="54" t="str">
        <f t="shared" si="2"/>
        <v/>
      </c>
      <c r="Q16" s="54" t="str">
        <f t="shared" si="3"/>
        <v>**Overview of Modeling** &lt;br&gt; [more](https://rpi.analyticsdojo.com/sessions/session13.html)</v>
      </c>
      <c r="R16" s="54" t="str">
        <f t="shared" si="9"/>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v>
      </c>
    </row>
    <row r="17" spans="1:22" ht="17">
      <c r="A17" s="41">
        <f>A15+1</f>
        <v>8</v>
      </c>
      <c r="B17" s="43">
        <f t="shared" si="8"/>
        <v>14</v>
      </c>
      <c r="C17" s="43" t="s">
        <v>12</v>
      </c>
      <c r="D17" s="44">
        <f t="shared" si="11"/>
        <v>43752</v>
      </c>
      <c r="E17" s="58" t="s">
        <v>111</v>
      </c>
      <c r="F17" s="45"/>
      <c r="G17" s="45"/>
      <c r="L17" s="38" t="b">
        <v>0</v>
      </c>
      <c r="M17" s="61" t="b">
        <v>0</v>
      </c>
      <c r="N17" s="59" t="str">
        <f>IF(ISBLANK(H17),"",CONCATENATE("Assignment ",H17," due ", TEXT(D17+Configuration!$B$6, "mm/dd"), " ", Configuration!$B$7))</f>
        <v/>
      </c>
      <c r="O17" s="54" t="str">
        <f>IF(B17&gt;0,CONCATENATE("[more](",Configuration!B$30,Configuration!B$29,"sessions/session",B17,".html)"),"")</f>
        <v>[more](https://rpi.analyticsdojo.com/sessions/session14.html)</v>
      </c>
      <c r="P17" s="54" t="str">
        <f t="shared" si="2"/>
        <v/>
      </c>
      <c r="Q17" s="54" t="str">
        <f t="shared" si="3"/>
        <v>**Review/Kaggle Project Introduction** &lt;br&gt; [more](https://rpi.analyticsdojo.com/sessions/session14.html)</v>
      </c>
      <c r="R17" s="54" t="str">
        <f t="shared" si="9"/>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v>
      </c>
    </row>
    <row r="18" spans="1:22" ht="17">
      <c r="A18" s="48">
        <v>8</v>
      </c>
      <c r="B18" s="43">
        <f t="shared" si="8"/>
        <v>15</v>
      </c>
      <c r="C18" s="43" t="s">
        <v>10</v>
      </c>
      <c r="D18" s="44">
        <f t="shared" si="11"/>
        <v>43755</v>
      </c>
      <c r="E18" s="83" t="s">
        <v>21</v>
      </c>
      <c r="G18" s="45"/>
      <c r="L18" s="38" t="b">
        <v>0</v>
      </c>
      <c r="M18" s="61" t="b">
        <v>1</v>
      </c>
      <c r="N18" s="59" t="str">
        <f>IF(ISBLANK(H18),"",CONCATENATE("Assignment ",H18," due ", TEXT(D18+Configuration!$B$6, "mm/dd"), " ", Configuration!$B$7))</f>
        <v/>
      </c>
      <c r="O18" s="54" t="str">
        <f>IF(B18&gt;0,CONCATENATE("[more](",Configuration!B$30,Configuration!B$29,"sessions/session",B18,".html)"),"")</f>
        <v>[more](https://rpi.analyticsdojo.com/sessions/session15.html)</v>
      </c>
      <c r="P18" s="54" t="str">
        <f t="shared" si="2"/>
        <v/>
      </c>
      <c r="Q18" s="54" t="str">
        <f t="shared" si="3"/>
        <v>**Midterm** &lt;br&gt; [more](https://rpi.analyticsdojo.com/sessions/session15.html)</v>
      </c>
      <c r="R18" s="54" t="str">
        <f t="shared" si="9"/>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v>
      </c>
    </row>
    <row r="19" spans="1:22" ht="68">
      <c r="A19" s="41">
        <f t="shared" ref="A19:A32" si="12">A17+1</f>
        <v>9</v>
      </c>
      <c r="B19" s="43">
        <f t="shared" si="8"/>
        <v>16</v>
      </c>
      <c r="C19" s="43" t="s">
        <v>12</v>
      </c>
      <c r="D19" s="44">
        <f t="shared" si="11"/>
        <v>43759</v>
      </c>
      <c r="E19" s="58" t="s">
        <v>112</v>
      </c>
      <c r="F19" s="46" t="s">
        <v>125</v>
      </c>
      <c r="G19" s="45"/>
      <c r="L19" s="38" t="b">
        <v>0</v>
      </c>
      <c r="M19" s="61" t="b">
        <v>0</v>
      </c>
      <c r="N19" s="59" t="str">
        <f>IF(ISBLANK(H19),"",CONCATENATE("Assignment ",H19," due ", TEXT(D19+Configuration!$B$6, "mm/dd"), " ", Configuration!$B$7))</f>
        <v/>
      </c>
      <c r="O19" s="54" t="str">
        <f>IF(B19&gt;0,CONCATENATE("[more](",Configuration!B$30,Configuration!B$29,"sessions/session",B19,".html)"),"")</f>
        <v>[more](https://rpi.analyticsdojo.com/sessions/session16.html)</v>
      </c>
      <c r="P19" s="54" t="str">
        <f t="shared" si="2"/>
        <v/>
      </c>
      <c r="Q19" s="54" t="str">
        <f t="shared" si="3"/>
        <v>**Classification** &lt;br&gt; [more](https://rpi.analyticsdojo.com/sessions/session16.html)</v>
      </c>
      <c r="R19" s="54" t="str">
        <f t="shared" si="9"/>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v>
      </c>
    </row>
    <row r="20" spans="1:22" ht="17">
      <c r="A20" s="41">
        <f t="shared" si="12"/>
        <v>9</v>
      </c>
      <c r="B20" s="43">
        <f t="shared" si="8"/>
        <v>17</v>
      </c>
      <c r="C20" s="43" t="s">
        <v>10</v>
      </c>
      <c r="D20" s="44">
        <f t="shared" si="11"/>
        <v>43762</v>
      </c>
      <c r="E20" s="58" t="s">
        <v>112</v>
      </c>
      <c r="F20" s="46" t="s">
        <v>99</v>
      </c>
      <c r="G20" s="51"/>
      <c r="L20" s="38" t="b">
        <v>0</v>
      </c>
      <c r="M20" s="61" t="b">
        <v>0</v>
      </c>
      <c r="N20" s="59" t="str">
        <f>IF(ISBLANK(H20),"",CONCATENATE("Assignment ",H20," due ", TEXT(D20+Configuration!$B$6, "mm/dd"), " ", Configuration!$B$7))</f>
        <v/>
      </c>
      <c r="O20" s="54" t="str">
        <f>IF(B20&gt;0,CONCATENATE("[more](",Configuration!B$30,Configuration!B$29,"sessions/session",B20,".html)"),"")</f>
        <v>[more](https://rpi.analyticsdojo.com/sessions/session17.html)</v>
      </c>
      <c r="P20" s="54" t="str">
        <f t="shared" si="2"/>
        <v/>
      </c>
      <c r="Q20" s="54" t="str">
        <f t="shared" si="3"/>
        <v>**Classification** &lt;br&gt; [more](https://rpi.analyticsdojo.com/sessions/session17.html)</v>
      </c>
      <c r="R20" s="54" t="str">
        <f t="shared" si="9"/>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v>
      </c>
    </row>
    <row r="21" spans="1:22" ht="51">
      <c r="A21" s="41">
        <f t="shared" si="12"/>
        <v>10</v>
      </c>
      <c r="B21" s="43">
        <f t="shared" si="8"/>
        <v>18</v>
      </c>
      <c r="C21" s="43" t="s">
        <v>12</v>
      </c>
      <c r="D21" s="44">
        <f t="shared" si="11"/>
        <v>43766</v>
      </c>
      <c r="E21" s="58" t="s">
        <v>113</v>
      </c>
      <c r="F21" s="50" t="s">
        <v>126</v>
      </c>
      <c r="G21" s="51"/>
      <c r="L21" s="38" t="b">
        <v>0</v>
      </c>
      <c r="M21" s="61" t="b">
        <v>0</v>
      </c>
      <c r="N21" s="59" t="str">
        <f>IF(ISBLANK(H21),"",CONCATENATE("Assignment ",H21," due ", TEXT(D21+Configuration!$B$6, "mm/dd"), " ", Configuration!$B$7))</f>
        <v/>
      </c>
      <c r="O21" s="54" t="str">
        <f>IF(B21&gt;0,CONCATENATE("[more](",Configuration!B$30,Configuration!B$29,"sessions/session",B21,".html)"),"")</f>
        <v>[more](https://rpi.analyticsdojo.com/sessions/session18.html)</v>
      </c>
      <c r="P21" s="54" t="str">
        <f t="shared" si="2"/>
        <v/>
      </c>
      <c r="Q21" s="54" t="str">
        <f t="shared" si="3"/>
        <v>**Regression** &lt;br&gt; [more](https://rpi.analyticsdojo.com/sessions/session18.html)</v>
      </c>
      <c r="R21" s="54" t="str">
        <f t="shared" si="9"/>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v>
      </c>
    </row>
    <row r="22" spans="1:22" ht="17">
      <c r="A22" s="41">
        <f t="shared" si="12"/>
        <v>10</v>
      </c>
      <c r="B22" s="43">
        <f t="shared" si="8"/>
        <v>19</v>
      </c>
      <c r="C22" s="43" t="s">
        <v>10</v>
      </c>
      <c r="D22" s="44">
        <f t="shared" si="11"/>
        <v>43769</v>
      </c>
      <c r="E22" s="85" t="s">
        <v>113</v>
      </c>
      <c r="F22" s="46" t="s">
        <v>99</v>
      </c>
      <c r="G22" s="45"/>
      <c r="L22" s="38" t="b">
        <v>0</v>
      </c>
      <c r="M22" s="61" t="b">
        <v>0</v>
      </c>
      <c r="N22" s="59" t="str">
        <f>IF(ISBLANK(H22),"",CONCATENATE("Assignment ",H22," due ", TEXT(D22+Configuration!$B$6, "mm/dd"), " ", Configuration!$B$7))</f>
        <v/>
      </c>
      <c r="O22" s="54" t="str">
        <f>IF(B22&gt;0,CONCATENATE("[more](",Configuration!B$30,Configuration!B$29,"sessions/session",B22,".html)"),"")</f>
        <v>[more](https://rpi.analyticsdojo.com/sessions/session19.html)</v>
      </c>
      <c r="P22" s="54" t="str">
        <f t="shared" si="2"/>
        <v/>
      </c>
      <c r="Q22" s="54" t="str">
        <f t="shared" si="3"/>
        <v>**Regression** &lt;br&gt; [more](https://rpi.analyticsdojo.com/sessions/session19.html)</v>
      </c>
      <c r="R22" s="54" t="str">
        <f t="shared" si="9"/>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v>
      </c>
    </row>
    <row r="23" spans="1:22" ht="34">
      <c r="A23" s="41">
        <f t="shared" si="12"/>
        <v>11</v>
      </c>
      <c r="B23" s="43">
        <f t="shared" si="8"/>
        <v>20</v>
      </c>
      <c r="C23" s="43" t="s">
        <v>12</v>
      </c>
      <c r="D23" s="44">
        <f t="shared" si="11"/>
        <v>43773</v>
      </c>
      <c r="E23" s="85" t="s">
        <v>114</v>
      </c>
      <c r="F23" s="46" t="s">
        <v>121</v>
      </c>
      <c r="G23" s="45"/>
      <c r="L23" s="38" t="b">
        <v>1</v>
      </c>
      <c r="M23" s="61" t="b">
        <v>0</v>
      </c>
      <c r="N23" s="59" t="str">
        <f>IF(ISBLANK(H23),"",CONCATENATE("Assignment ",H23," due ", TEXT(D23+Configuration!$B$6, "mm/dd"), " ", Configuration!$B$7))</f>
        <v/>
      </c>
      <c r="O23" s="54" t="str">
        <f>IF(B23&gt;0,CONCATENATE("[more](",Configuration!B$30,Configuration!B$29,"sessions/session",B23,".html)"),"")</f>
        <v>[more](https://rpi.analyticsdojo.com/sessions/session20.html)</v>
      </c>
      <c r="P23" s="54" t="str">
        <f t="shared" si="2"/>
        <v/>
      </c>
      <c r="Q23" s="54" t="str">
        <f t="shared" si="3"/>
        <v>**Text and NLP** &lt;br&gt; [more](https://rpi.analyticsdojo.com/sessions/session20.html)</v>
      </c>
      <c r="R23" s="54" t="str">
        <f t="shared" si="9"/>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v>
      </c>
    </row>
    <row r="24" spans="1:22" ht="17">
      <c r="A24" s="41">
        <f t="shared" si="12"/>
        <v>11</v>
      </c>
      <c r="B24" s="43">
        <f t="shared" si="8"/>
        <v>21</v>
      </c>
      <c r="C24" s="43" t="s">
        <v>10</v>
      </c>
      <c r="D24" s="44">
        <f t="shared" si="11"/>
        <v>43776</v>
      </c>
      <c r="E24" s="85" t="s">
        <v>114</v>
      </c>
      <c r="F24" s="46" t="s">
        <v>99</v>
      </c>
      <c r="G24" s="45"/>
      <c r="L24" s="38" t="b">
        <v>0</v>
      </c>
      <c r="M24" s="61" t="b">
        <v>0</v>
      </c>
      <c r="N24" s="59" t="str">
        <f>IF(ISBLANK(H24),"",CONCATENATE("Assignment ",H24," due ", TEXT(D24+Configuration!$B$6, "mm/dd"), " ", Configuration!$B$7))</f>
        <v/>
      </c>
      <c r="O24" s="54" t="str">
        <f>IF(B24&gt;0,CONCATENATE("[more](",Configuration!B$30,Configuration!B$29,"sessions/session",B24,".html)"),"")</f>
        <v>[more](https://rpi.analyticsdojo.com/sessions/session21.html)</v>
      </c>
      <c r="P24" s="54" t="str">
        <f t="shared" si="2"/>
        <v/>
      </c>
      <c r="Q24" s="54" t="str">
        <f t="shared" si="3"/>
        <v>**Text and NLP** &lt;br&gt; [more](https://rpi.analyticsdojo.com/sessions/session21.html)</v>
      </c>
      <c r="R24" s="54" t="str">
        <f t="shared" si="9"/>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v>
      </c>
    </row>
    <row r="25" spans="1:22" ht="51">
      <c r="A25" s="41">
        <f t="shared" si="12"/>
        <v>12</v>
      </c>
      <c r="B25" s="43">
        <f t="shared" si="8"/>
        <v>22</v>
      </c>
      <c r="C25" s="43" t="s">
        <v>12</v>
      </c>
      <c r="D25" s="44">
        <f t="shared" si="11"/>
        <v>43780</v>
      </c>
      <c r="E25" s="83" t="s">
        <v>24</v>
      </c>
      <c r="F25" s="50" t="s">
        <v>122</v>
      </c>
      <c r="G25" s="51"/>
      <c r="L25" s="38" t="b">
        <v>0</v>
      </c>
      <c r="M25" s="61" t="b">
        <v>0</v>
      </c>
      <c r="N25" s="59" t="str">
        <f>IF(ISBLANK(H25),"",CONCATENATE("Assignment ",H25," due ", TEXT(D25+Configuration!$B$6, "mm/dd"), " ", Configuration!$B$7))</f>
        <v/>
      </c>
      <c r="O25" s="54" t="str">
        <f>IF(B25&gt;0,CONCATENATE("[more](",Configuration!B$30,Configuration!B$29,"sessions/session",B25,".html)"),"")</f>
        <v>[more](https://rpi.analyticsdojo.com/sessions/session22.html)</v>
      </c>
      <c r="P25" s="54" t="str">
        <f t="shared" si="2"/>
        <v/>
      </c>
      <c r="Q25" s="54" t="str">
        <f t="shared" si="3"/>
        <v>**Introduction to Big Data** &lt;br&gt; [more](https://rpi.analyticsdojo.com/sessions/session22.html)</v>
      </c>
      <c r="R25" s="54" t="str">
        <f t="shared" si="9"/>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v>
      </c>
    </row>
    <row r="26" spans="1:22" ht="68">
      <c r="A26" s="41">
        <f t="shared" si="12"/>
        <v>12</v>
      </c>
      <c r="B26" s="43">
        <f t="shared" si="8"/>
        <v>23</v>
      </c>
      <c r="C26" s="43" t="s">
        <v>10</v>
      </c>
      <c r="D26" s="44">
        <f t="shared" si="11"/>
        <v>43783</v>
      </c>
      <c r="E26" s="58" t="s">
        <v>117</v>
      </c>
      <c r="F26" s="50" t="s">
        <v>123</v>
      </c>
      <c r="G26" s="52"/>
      <c r="L26" s="38" t="b">
        <v>1</v>
      </c>
      <c r="M26" s="61" t="b">
        <v>0</v>
      </c>
      <c r="N26" s="59" t="str">
        <f>IF(ISBLANK(H26),"",CONCATENATE("Assignment ",H26," due ", TEXT(D26+Configuration!$B$6, "mm/dd"), " ", Configuration!$B$7))</f>
        <v/>
      </c>
      <c r="O26" s="54" t="str">
        <f>IF(B26&gt;0,CONCATENATE("[more](",Configuration!B$30,Configuration!B$29,"sessions/session",B26,".html)"),"")</f>
        <v>[more](https://rpi.analyticsdojo.com/sessions/session23.html)</v>
      </c>
      <c r="P26" s="54" t="str">
        <f t="shared" si="2"/>
        <v/>
      </c>
      <c r="Q26" s="54" t="str">
        <f t="shared" si="3"/>
        <v>**Time Series Analysis** &lt;br&gt; [more](https://rpi.analyticsdojo.com/sessions/session23.html)</v>
      </c>
      <c r="R26" s="54" t="str">
        <f t="shared" si="9"/>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v>
      </c>
    </row>
    <row r="27" spans="1:22" ht="85">
      <c r="A27" s="41">
        <f t="shared" si="12"/>
        <v>13</v>
      </c>
      <c r="B27" s="43">
        <f t="shared" si="8"/>
        <v>24</v>
      </c>
      <c r="C27" s="43" t="s">
        <v>12</v>
      </c>
      <c r="D27" s="44">
        <f t="shared" si="11"/>
        <v>43787</v>
      </c>
      <c r="E27" s="58" t="s">
        <v>115</v>
      </c>
      <c r="F27" s="50" t="s">
        <v>124</v>
      </c>
      <c r="G27" s="51"/>
      <c r="L27" s="38" t="b">
        <v>0</v>
      </c>
      <c r="M27" s="61" t="b">
        <v>0</v>
      </c>
      <c r="N27" s="59" t="str">
        <f>IF(ISBLANK(H27),"",CONCATENATE("Assignment ",H27," due ", TEXT(D27+Configuration!$B$6, "mm/dd"), " ", Configuration!$B$7))</f>
        <v/>
      </c>
      <c r="O27" s="54" t="str">
        <f>IF(B27&gt;0,CONCATENATE("[more](",Configuration!B$30,Configuration!B$29,"sessions/session",B27,".html)"),"")</f>
        <v>[more](https://rpi.analyticsdojo.com/sessions/session24.html)</v>
      </c>
      <c r="P27" s="54" t="str">
        <f t="shared" si="2"/>
        <v/>
      </c>
      <c r="Q27" s="54" t="str">
        <f t="shared" si="3"/>
        <v>**Image Data and Deep Learning** &lt;br&gt; [more](https://rpi.analyticsdojo.com/sessions/session24.html)</v>
      </c>
      <c r="R27" s="54" t="str">
        <f t="shared" si="9"/>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v>
      </c>
    </row>
    <row r="28" spans="1:22" ht="17">
      <c r="A28" s="41">
        <f t="shared" si="12"/>
        <v>13</v>
      </c>
      <c r="B28" s="43">
        <f t="shared" si="8"/>
        <v>25</v>
      </c>
      <c r="C28" s="43" t="s">
        <v>10</v>
      </c>
      <c r="D28" s="44">
        <f t="shared" si="11"/>
        <v>43790</v>
      </c>
      <c r="E28" s="58" t="s">
        <v>115</v>
      </c>
      <c r="F28" s="46" t="s">
        <v>99</v>
      </c>
      <c r="G28" s="45"/>
      <c r="L28" s="38" t="b">
        <v>0</v>
      </c>
      <c r="M28" s="61" t="b">
        <v>0</v>
      </c>
      <c r="N28" s="59" t="str">
        <f>IF(ISBLANK(H28),"",CONCATENATE("Assignment ",H28," due ", TEXT(D28+Configuration!$B$6, "mm/dd"), " ", Configuration!$B$7))</f>
        <v/>
      </c>
      <c r="O28" s="54" t="str">
        <f>IF(B28&gt;0,CONCATENATE("[more](",Configuration!B$30,Configuration!B$29,"sessions/session",B28,".html)"),"")</f>
        <v>[more](https://rpi.analyticsdojo.com/sessions/session25.html)</v>
      </c>
      <c r="P28" s="54" t="str">
        <f t="shared" si="2"/>
        <v/>
      </c>
      <c r="Q28" s="54" t="str">
        <f t="shared" si="3"/>
        <v>**Image Data and Deep Learning** &lt;br&gt; [more](https://rpi.analyticsdojo.com/sessions/session25.html)</v>
      </c>
      <c r="R28" s="54" t="str">
        <f t="shared" si="9"/>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v>
      </c>
    </row>
    <row r="29" spans="1:22" ht="34">
      <c r="A29" s="41">
        <f t="shared" si="12"/>
        <v>14</v>
      </c>
      <c r="B29" s="43">
        <f t="shared" si="8"/>
        <v>26</v>
      </c>
      <c r="C29" s="43" t="s">
        <v>12</v>
      </c>
      <c r="D29" s="44">
        <f t="shared" si="11"/>
        <v>43794</v>
      </c>
      <c r="E29" s="58" t="s">
        <v>118</v>
      </c>
      <c r="F29" s="46" t="s">
        <v>119</v>
      </c>
      <c r="G29" s="45"/>
      <c r="L29" s="38" t="b">
        <v>0</v>
      </c>
      <c r="M29" s="61" t="b">
        <v>0</v>
      </c>
      <c r="N29" s="59" t="str">
        <f>IF(ISBLANK(H29),"",CONCATENATE("Assignment ",H29," due ", TEXT(D29+Configuration!$B$6, "mm/dd"), " ", Configuration!$B$7))</f>
        <v/>
      </c>
      <c r="O29" s="54" t="str">
        <f>IF(B29&gt;0,CONCATENATE("[more](",Configuration!B$30,Configuration!B$29,"sessions/session",B29,".html)"),"")</f>
        <v>[more](https://rpi.analyticsdojo.com/sessions/session26.html)</v>
      </c>
      <c r="P29" s="54" t="str">
        <f t="shared" si="2"/>
        <v/>
      </c>
      <c r="Q29" s="54" t="str">
        <f t="shared" si="3"/>
        <v>**Automl and Modeling Packages** &lt;br&gt; [more](https://rpi.analyticsdojo.com/sessions/session26.html)</v>
      </c>
      <c r="R29" s="54" t="str">
        <f t="shared" si="9"/>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v>
      </c>
    </row>
    <row r="30" spans="1:22" ht="17">
      <c r="A30" s="41">
        <f t="shared" si="12"/>
        <v>14</v>
      </c>
      <c r="C30" s="43" t="s">
        <v>10</v>
      </c>
      <c r="D30" s="44">
        <f t="shared" si="11"/>
        <v>43797</v>
      </c>
      <c r="E30" s="84" t="s">
        <v>27</v>
      </c>
      <c r="F30" s="45"/>
      <c r="G30" s="45"/>
      <c r="L30" s="38" t="b">
        <v>0</v>
      </c>
      <c r="M30" s="61" t="b">
        <v>0</v>
      </c>
      <c r="N30" s="59" t="str">
        <f>IF(ISBLANK(H30),"",CONCATENATE("Assignment ",H30," due ", TEXT(D30+Configuration!$B$6, "mm/dd"), " ", Configuration!$B$7))</f>
        <v/>
      </c>
      <c r="O30" s="54" t="str">
        <f>IF(B30&gt;0,CONCATENATE("[more](",Configuration!B$30,Configuration!B$29,"sessions/session",B30,".html)"),"")</f>
        <v/>
      </c>
      <c r="P30" s="54" t="str">
        <f t="shared" si="2"/>
        <v/>
      </c>
      <c r="Q30" s="54" t="str">
        <f t="shared" si="3"/>
        <v xml:space="preserve">**Thanksgiving** &lt;br&gt; </v>
      </c>
      <c r="R30" s="54" t="str">
        <f t="shared" si="9"/>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v>
      </c>
    </row>
    <row r="31" spans="1:22" ht="17">
      <c r="A31" s="41">
        <f t="shared" si="12"/>
        <v>15</v>
      </c>
      <c r="B31" s="42">
        <v>27</v>
      </c>
      <c r="C31" s="43" t="s">
        <v>12</v>
      </c>
      <c r="D31" s="44">
        <f t="shared" si="11"/>
        <v>43801</v>
      </c>
      <c r="E31" s="58" t="s">
        <v>116</v>
      </c>
      <c r="F31" s="46" t="s">
        <v>99</v>
      </c>
      <c r="G31" s="45"/>
      <c r="L31" s="38" t="b">
        <v>0</v>
      </c>
      <c r="M31" s="61" t="b">
        <v>0</v>
      </c>
      <c r="N31" s="59" t="str">
        <f>IF(ISBLANK(H31),"",CONCATENATE("Assignment ",H31," due ", TEXT(D31+Configuration!$B$6, "mm/dd"), " ", Configuration!$B$7))</f>
        <v/>
      </c>
      <c r="O31" s="54" t="str">
        <f>IF(B31&gt;0,CONCATENATE("[more](",Configuration!B$30,Configuration!B$29,"sessions/session",B31,".html)"),"")</f>
        <v>[more](https://rpi.analyticsdojo.com/sessions/session27.html)</v>
      </c>
      <c r="P31" s="54" t="str">
        <f t="shared" si="2"/>
        <v/>
      </c>
      <c r="Q31" s="54" t="str">
        <f t="shared" si="3"/>
        <v>**Automl and Model Search** &lt;br&gt; [more](https://rpi.analyticsdojo.com/sessions/session27.html)</v>
      </c>
      <c r="R31" s="54" t="str">
        <f t="shared" si="9"/>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v>
      </c>
    </row>
    <row r="32" spans="1:22" ht="17">
      <c r="A32" s="41">
        <f t="shared" si="12"/>
        <v>15</v>
      </c>
      <c r="B32" s="43">
        <f>B31+1</f>
        <v>28</v>
      </c>
      <c r="C32" s="43" t="s">
        <v>10</v>
      </c>
      <c r="D32" s="44">
        <f t="shared" si="11"/>
        <v>43804</v>
      </c>
      <c r="E32" s="83" t="s">
        <v>29</v>
      </c>
      <c r="F32" s="45"/>
      <c r="G32" s="45"/>
      <c r="L32" s="38" t="b">
        <v>0</v>
      </c>
      <c r="M32" s="61" t="b">
        <v>0</v>
      </c>
      <c r="N32" s="59" t="str">
        <f>IF(ISBLANK(H32),"",CONCATENATE("Assignment ",H32," due ", TEXT(D32+Configuration!$B$6, "mm/dd"), " ", Configuration!$B$7))</f>
        <v/>
      </c>
      <c r="O32" s="54" t="str">
        <f>IF(B32&gt;0,CONCATENATE("[more](",Configuration!B$30,Configuration!B$29,"sessions/session",B32,".html)"),"")</f>
        <v>[more](https://rpi.analyticsdojo.com/sessions/session28.html)</v>
      </c>
      <c r="P32" s="54" t="str">
        <f t="shared" si="2"/>
        <v/>
      </c>
      <c r="Q32" s="54" t="str">
        <f t="shared" si="3"/>
        <v>**Final Presentations** &lt;br&gt; [more](https://rpi.analyticsdojo.com/sessions/session28.html)</v>
      </c>
      <c r="R32" s="54" t="str">
        <f t="shared" si="9"/>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v>
      </c>
    </row>
    <row r="33" spans="1:22" ht="17">
      <c r="A33" s="48">
        <v>16</v>
      </c>
      <c r="B33" s="43">
        <f>B32+1</f>
        <v>29</v>
      </c>
      <c r="C33" s="43" t="s">
        <v>12</v>
      </c>
      <c r="D33" s="44">
        <f t="shared" si="11"/>
        <v>43808</v>
      </c>
      <c r="E33" s="83" t="s">
        <v>29</v>
      </c>
      <c r="F33" s="45"/>
      <c r="G33" s="45"/>
      <c r="L33" s="38" t="b">
        <v>0</v>
      </c>
      <c r="M33" s="61" t="b">
        <v>0</v>
      </c>
      <c r="N33" s="59" t="str">
        <f>IF(ISBLANK(H33),"",CONCATENATE("Assignment ",H33," due ", TEXT(D33+Configuration!$B$6, "mm/dd"), " ", Configuration!$B$7))</f>
        <v/>
      </c>
      <c r="O33" s="54" t="str">
        <f>IF(B33&gt;0,CONCATENATE("[more](",Configuration!B$30,Configuration!B$29,"sessions/session",B33,".html)"),"")</f>
        <v>[more](https://rpi.analyticsdojo.com/sessions/session29.html)</v>
      </c>
      <c r="P33" s="54" t="str">
        <f t="shared" si="2"/>
        <v/>
      </c>
      <c r="Q33" s="54" t="str">
        <f t="shared" si="3"/>
        <v>**Final Presentations** &lt;br&gt; [more](https://rpi.analyticsdojo.com/sessions/session29.html)</v>
      </c>
      <c r="R33" s="54" t="str">
        <f t="shared" si="9"/>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v>
      </c>
    </row>
    <row r="34" spans="1:22" ht="17">
      <c r="A34" s="41">
        <v>17</v>
      </c>
      <c r="C34" s="42" t="s">
        <v>30</v>
      </c>
      <c r="D34" s="43" t="s">
        <v>30</v>
      </c>
      <c r="E34" s="83" t="s">
        <v>31</v>
      </c>
      <c r="F34" s="45"/>
      <c r="G34" s="45"/>
      <c r="L34" s="38" t="b">
        <v>0</v>
      </c>
      <c r="M34" s="61" t="b">
        <v>0</v>
      </c>
      <c r="N34" s="59" t="str">
        <f>IF(ISBLANK(H34),"",CONCATENATE("Assignment ",H34," due ", TEXT(D34+Configuration!$B$6, "mm/dd"), " ", Configuration!$B$7))</f>
        <v/>
      </c>
      <c r="O34" s="54" t="str">
        <f>IF(B34&gt;0,CONCATENATE("[more](",Configuration!B$30,Configuration!B$29,"sessions/session",B34,".html)"),"")</f>
        <v/>
      </c>
      <c r="P34" s="54" t="str">
        <f t="shared" si="2"/>
        <v/>
      </c>
      <c r="Q34" s="54" t="str">
        <f t="shared" si="3"/>
        <v xml:space="preserve">**Final Exam** &lt;br&gt; </v>
      </c>
      <c r="R34" s="54" t="str">
        <f t="shared" si="9"/>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v>
      </c>
    </row>
    <row r="35" spans="1:22">
      <c r="D35" s="44"/>
      <c r="E35" s="86"/>
      <c r="F35" s="45"/>
      <c r="G35" s="45"/>
      <c r="N35" s="59" t="str">
        <f>IF(ISBLANK(H35),"",CONCATENATE("Assignment ",H35," due ", TEXT(D35+Configuration!$B$6, "mm/dd")))</f>
        <v/>
      </c>
      <c r="O35" s="54" t="str">
        <f>IF(B35&gt;0,CONCATENATE("[more](",Configuration!B$30,Configuration!B$29,"sessions/session",B35,".html)"),"")</f>
        <v/>
      </c>
      <c r="P35" s="54" t="str">
        <f t="shared" si="2"/>
        <v/>
      </c>
      <c r="Q35" s="54" t="str">
        <f t="shared" si="3"/>
        <v xml:space="preserve">**** &lt;br&gt; </v>
      </c>
      <c r="R35" s="54" t="str">
        <f t="shared" si="9"/>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IF(B36&gt;0,CONCATENATE("[more](",Configuration!B$30,Configuration!B$29,"sessions/session",B36,".html)"),"")</f>
        <v/>
      </c>
      <c r="P36" s="54" t="str">
        <f t="shared" si="2"/>
        <v/>
      </c>
      <c r="Q36" s="54" t="str">
        <f t="shared" si="3"/>
        <v xml:space="preserve">**** &lt;br&gt; </v>
      </c>
      <c r="R36" s="54" t="str">
        <f t="shared" si="9"/>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IF(B37&gt;0,CONCATENATE("[more](",Configuration!B$30,Configuration!B$29,"sessions/session",B37,".html)"),"")</f>
        <v/>
      </c>
      <c r="P37" s="54" t="str">
        <f t="shared" si="2"/>
        <v/>
      </c>
      <c r="Q37" s="54" t="str">
        <f t="shared" si="3"/>
        <v xml:space="preserve">**** &lt;br&gt; </v>
      </c>
      <c r="R37" s="54" t="str">
        <f t="shared" si="9"/>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IF(B38&gt;0,CONCATENATE("[more](",Configuration!B$30,Configuration!B$29,"sessions/session",B38,".html)"),"")</f>
        <v/>
      </c>
      <c r="P38" s="54" t="str">
        <f t="shared" si="2"/>
        <v/>
      </c>
      <c r="Q38" s="54" t="str">
        <f t="shared" si="3"/>
        <v xml:space="preserve">**** &lt;br&gt; </v>
      </c>
      <c r="R38" s="54" t="str">
        <f t="shared" si="9"/>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IF(B39&gt;0,CONCATENATE("[more](",Configuration!B$30,Configuration!B$29,"sessions/session",B39,".html)"),"")</f>
        <v/>
      </c>
      <c r="P39" s="54" t="str">
        <f t="shared" si="2"/>
        <v/>
      </c>
      <c r="Q39" s="54" t="str">
        <f t="shared" si="3"/>
        <v xml:space="preserve">**** &lt;br&gt; </v>
      </c>
      <c r="R39" s="54" t="str">
        <f t="shared" si="9"/>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IF(B40&gt;0,CONCATENATE("[more](",Configuration!B$30,Configuration!B$29,"sessions/session",B40,".html)"),"")</f>
        <v/>
      </c>
      <c r="P40" s="54" t="str">
        <f t="shared" si="2"/>
        <v/>
      </c>
      <c r="Q40" s="54" t="str">
        <f t="shared" si="3"/>
        <v xml:space="preserve">**** &lt;br&gt; </v>
      </c>
      <c r="R40" s="54" t="str">
        <f t="shared" si="9"/>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IF(B41&gt;0,CONCATENATE("[more](",Configuration!B$30,Configuration!B$29,"sessions/session",B41,".html)"),"")</f>
        <v/>
      </c>
      <c r="P41" s="54" t="str">
        <f t="shared" si="2"/>
        <v/>
      </c>
      <c r="Q41" s="54" t="str">
        <f t="shared" si="3"/>
        <v xml:space="preserve">**** &lt;br&gt; </v>
      </c>
      <c r="R41" s="54" t="str">
        <f t="shared" si="9"/>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IF(B42&gt;0,CONCATENATE("[more](",Configuration!B$30,Configuration!B$29,"sessions/session",B42,".html)"),"")</f>
        <v/>
      </c>
      <c r="P42" s="54" t="str">
        <f t="shared" si="2"/>
        <v/>
      </c>
      <c r="Q42" s="54" t="str">
        <f t="shared" si="3"/>
        <v xml:space="preserve">**** &lt;br&gt; </v>
      </c>
      <c r="R42" s="54" t="str">
        <f t="shared" si="9"/>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IF(B43&gt;0,CONCATENATE("[more](",Configuration!B$30,Configuration!B$29,"sessions/session",B43,".html)"),"")</f>
        <v/>
      </c>
      <c r="P43" s="54" t="str">
        <f t="shared" si="2"/>
        <v/>
      </c>
      <c r="Q43" s="54" t="str">
        <f t="shared" si="3"/>
        <v xml:space="preserve">**** &lt;br&gt; </v>
      </c>
      <c r="R43" s="54" t="str">
        <f t="shared" si="9"/>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IF(B44&gt;0,CONCATENATE("[more](",Configuration!B$30,Configuration!B$29,"sessions/session",B44,".html)"),"")</f>
        <v/>
      </c>
      <c r="P44" s="54" t="str">
        <f t="shared" si="2"/>
        <v/>
      </c>
      <c r="Q44" s="54" t="str">
        <f t="shared" si="3"/>
        <v xml:space="preserve">**** &lt;br&gt; </v>
      </c>
      <c r="R44" s="54" t="str">
        <f t="shared" si="9"/>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IF(B45&gt;0,CONCATENATE("[more](",Configuration!B$30,Configuration!B$29,"sessions/session",B45,".html)"),"")</f>
        <v/>
      </c>
      <c r="P45" s="54" t="str">
        <f t="shared" si="2"/>
        <v/>
      </c>
      <c r="Q45" s="54" t="str">
        <f t="shared" si="3"/>
        <v xml:space="preserve">**** &lt;br&gt; </v>
      </c>
      <c r="R45" s="54" t="str">
        <f t="shared" si="9"/>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IF(B46&gt;0,CONCATENATE("[more](",Configuration!B$30,Configuration!B$29,"sessions/session",B46,".html)"),"")</f>
        <v/>
      </c>
      <c r="P46" s="54" t="str">
        <f t="shared" si="2"/>
        <v/>
      </c>
      <c r="Q46" s="54" t="str">
        <f t="shared" si="3"/>
        <v xml:space="preserve">**** &lt;br&gt; </v>
      </c>
      <c r="R46" s="54" t="str">
        <f t="shared" si="9"/>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IF(B47&gt;0,CONCATENATE("[more](",Configuration!B$30,Configuration!B$29,"sessions/session",B47,".html)"),"")</f>
        <v/>
      </c>
      <c r="P47" s="54" t="str">
        <f t="shared" si="2"/>
        <v/>
      </c>
      <c r="Q47" s="54" t="str">
        <f t="shared" si="3"/>
        <v xml:space="preserve">**** &lt;br&gt; </v>
      </c>
      <c r="R47" s="54" t="str">
        <f t="shared" si="9"/>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IF(B48&gt;0,CONCATENATE("[more](",Configuration!B$30,Configuration!B$29,"sessions/session",B48,".html)"),"")</f>
        <v/>
      </c>
      <c r="P48" s="54" t="str">
        <f t="shared" si="2"/>
        <v/>
      </c>
      <c r="Q48" s="54" t="str">
        <f t="shared" si="3"/>
        <v xml:space="preserve">**** &lt;br&gt; </v>
      </c>
      <c r="R48" s="54" t="str">
        <f t="shared" si="9"/>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IF(B49&gt;0,CONCATENATE("[more](",Configuration!B$30,Configuration!B$29,"sessions/session",B49,".html)"),"")</f>
        <v/>
      </c>
      <c r="P49" s="54" t="str">
        <f t="shared" si="2"/>
        <v/>
      </c>
      <c r="Q49" s="54" t="str">
        <f t="shared" si="3"/>
        <v xml:space="preserve">**** &lt;br&gt; </v>
      </c>
      <c r="R49" s="54" t="str">
        <f t="shared" si="9"/>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IF(B50&gt;0,CONCATENATE("[more](",Configuration!B$30,Configuration!B$29,"sessions/session",B50,".html)"),"")</f>
        <v/>
      </c>
      <c r="P50" s="54" t="str">
        <f t="shared" si="2"/>
        <v/>
      </c>
      <c r="Q50" s="54" t="str">
        <f t="shared" si="3"/>
        <v xml:space="preserve">**** &lt;br&gt; </v>
      </c>
      <c r="R50" s="54" t="str">
        <f t="shared" si="9"/>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IF(B51&gt;0,CONCATENATE("[more](",Configuration!B$30,Configuration!B$29,"sessions/session",B51,".html)"),"")</f>
        <v/>
      </c>
      <c r="P51" s="54" t="str">
        <f t="shared" si="2"/>
        <v/>
      </c>
      <c r="Q51" s="54" t="str">
        <f t="shared" si="3"/>
        <v xml:space="preserve">**** &lt;br&gt; </v>
      </c>
      <c r="R51" s="54" t="str">
        <f t="shared" si="9"/>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295</v>
      </c>
      <c r="E1" s="53" t="s">
        <v>296</v>
      </c>
      <c r="F1" s="53" t="s">
        <v>297</v>
      </c>
    </row>
    <row r="2" spans="1:6" ht="17">
      <c r="A2" s="33">
        <v>2</v>
      </c>
      <c r="B2" s="20" t="s">
        <v>274</v>
      </c>
      <c r="C2" s="26" t="s">
        <v>199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275</v>
      </c>
      <c r="C3" s="27" t="s">
        <v>200</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201</v>
      </c>
      <c r="C4" s="27" t="s">
        <v>204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202</v>
      </c>
      <c r="C5" s="27" t="s">
        <v>205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203</v>
      </c>
      <c r="C6" s="27" t="s">
        <v>206</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276</v>
      </c>
      <c r="C7" s="35" t="s">
        <v>207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277</v>
      </c>
      <c r="C8" s="35" t="s">
        <v>208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209</v>
      </c>
      <c r="C9" s="28" t="s">
        <v>212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210</v>
      </c>
      <c r="C10" s="28" t="s">
        <v>211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213</v>
      </c>
      <c r="C11" s="28" t="s">
        <v>214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216</v>
      </c>
      <c r="C12" s="28" t="s">
        <v>215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217</v>
      </c>
      <c r="C13" s="28" t="s">
        <v>218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220</v>
      </c>
      <c r="C14" s="36" t="s">
        <v>219</v>
      </c>
      <c r="D14" s="54" t="str">
        <f t="shared" si="3"/>
        <v>[R for Data Science (Chapters 1-3)](https://r4ds.had.co.nz)</v>
      </c>
      <c r="E14" s="54" t="str">
        <f t="shared" si="1"/>
        <v>[R for Data Science (Chapters 1-3)](https://r4ds.had.co.nz)</v>
      </c>
      <c r="F14" s="54" t="str">
        <f t="shared" si="2"/>
        <v/>
      </c>
    </row>
    <row r="15" spans="1:6">
      <c r="A15" s="33">
        <v>10</v>
      </c>
      <c r="B15" s="9" t="s">
        <v>222</v>
      </c>
      <c r="C15" s="28" t="s">
        <v>221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223</v>
      </c>
      <c r="C16" s="28" t="s">
        <v>228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224</v>
      </c>
      <c r="C17" s="28" t="s">
        <v>229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225</v>
      </c>
      <c r="C18" s="28" t="s">
        <v>230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226</v>
      </c>
      <c r="C19" s="28" t="s">
        <v>231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227</v>
      </c>
      <c r="C20" s="28" t="s">
        <v>232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240</v>
      </c>
      <c r="C21" s="28" t="s">
        <v>233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239</v>
      </c>
      <c r="C22" s="28" t="s">
        <v>234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238</v>
      </c>
      <c r="C23" s="28" t="s">
        <v>235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237</v>
      </c>
      <c r="C24" s="28" t="s">
        <v>236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244</v>
      </c>
      <c r="C25" s="28" t="s">
        <v>243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245</v>
      </c>
      <c r="C26" s="28" t="s">
        <v>242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246</v>
      </c>
      <c r="C27" s="28" t="s">
        <v>241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D1"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287</v>
      </c>
      <c r="D1" s="31" t="s">
        <v>288</v>
      </c>
      <c r="E1" s="53" t="s">
        <v>295</v>
      </c>
      <c r="F1" s="53" t="s">
        <v>296</v>
      </c>
      <c r="G1" s="53" t="s">
        <v>297</v>
      </c>
      <c r="H1" s="53"/>
      <c r="I1" s="53"/>
      <c r="J1" s="77" t="s">
        <v>313</v>
      </c>
      <c r="K1" s="77" t="s">
        <v>314</v>
      </c>
      <c r="L1" s="77" t="s">
        <v>315</v>
      </c>
    </row>
    <row r="2" spans="1:21" ht="17">
      <c r="A2" s="33">
        <v>1</v>
      </c>
      <c r="B2" s="20" t="s">
        <v>180</v>
      </c>
      <c r="C2" s="20" t="s">
        <v>336</v>
      </c>
      <c r="D2" s="93"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352</v>
      </c>
    </row>
    <row r="3" spans="1:21" ht="17">
      <c r="A3" s="33">
        <v>1</v>
      </c>
      <c r="B3" s="20" t="s">
        <v>181</v>
      </c>
      <c r="C3" s="20" t="s">
        <v>337</v>
      </c>
      <c r="D3" s="93"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182</v>
      </c>
      <c r="C4" s="20" t="s">
        <v>338</v>
      </c>
      <c r="D4" s="93"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339</v>
      </c>
      <c r="D5" s="93"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191</v>
      </c>
      <c r="C6" s="20" t="s">
        <v>347</v>
      </c>
      <c r="D6" s="93"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192</v>
      </c>
      <c r="C7" s="34" t="s">
        <v>348</v>
      </c>
      <c r="D7" s="93"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193</v>
      </c>
      <c r="C8" s="34" t="s">
        <v>349</v>
      </c>
      <c r="D8" s="93"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194</v>
      </c>
      <c r="C9" s="34" t="s">
        <v>350</v>
      </c>
      <c r="D9" s="93"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247</v>
      </c>
      <c r="C10" s="34" t="s">
        <v>340</v>
      </c>
      <c r="D10" s="93"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248</v>
      </c>
      <c r="C11" s="34" t="s">
        <v>341</v>
      </c>
      <c r="D11" s="93"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249</v>
      </c>
      <c r="C12" s="34" t="s">
        <v>342</v>
      </c>
      <c r="D12" s="93"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250</v>
      </c>
      <c r="C13" s="34" t="s">
        <v>343</v>
      </c>
      <c r="D13" s="93"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251</v>
      </c>
      <c r="C14" s="34" t="s">
        <v>344</v>
      </c>
      <c r="D14" s="93"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252</v>
      </c>
      <c r="C15" s="34"/>
      <c r="D15" s="93"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253</v>
      </c>
      <c r="C16" s="34"/>
      <c r="D16" s="93"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254</v>
      </c>
      <c r="C17" s="34"/>
      <c r="D17" s="93"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255</v>
      </c>
      <c r="C18" s="34"/>
      <c r="D18" s="93"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256</v>
      </c>
      <c r="C19" s="34"/>
      <c r="D19" s="93"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257</v>
      </c>
      <c r="C20" s="34"/>
      <c r="D20" s="93"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258</v>
      </c>
      <c r="C21" s="34"/>
      <c r="D21" s="93"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259</v>
      </c>
      <c r="C22" s="34"/>
      <c r="D22" s="93"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260</v>
      </c>
      <c r="C23" s="34"/>
      <c r="D23" s="93"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261</v>
      </c>
      <c r="C24" s="34"/>
      <c r="D24" s="93"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262</v>
      </c>
      <c r="C25" s="34"/>
      <c r="D25" s="93"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263</v>
      </c>
      <c r="C26" s="34"/>
      <c r="D26" s="93"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264</v>
      </c>
      <c r="C27" s="34"/>
      <c r="D27" s="93"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265</v>
      </c>
      <c r="C28" s="34"/>
      <c r="D28" s="93"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266</v>
      </c>
      <c r="C29" s="34"/>
      <c r="D29" s="93"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267</v>
      </c>
      <c r="C30" s="34"/>
      <c r="D30" s="93"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268</v>
      </c>
      <c r="C31" s="34"/>
      <c r="D31" s="93"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268</v>
      </c>
      <c r="C32" s="34"/>
      <c r="D32" s="93"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269</v>
      </c>
      <c r="C33" s="34"/>
      <c r="D33" s="93"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289</v>
      </c>
    </row>
    <row r="2" spans="1:1" ht="120" customHeight="1">
      <c r="A2" s="25" t="s">
        <v>291</v>
      </c>
    </row>
    <row r="3" spans="1:1" ht="120" customHeight="1">
      <c r="A3" s="25" t="s">
        <v>293</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294</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292</v>
      </c>
    </row>
    <row r="8" spans="1:1" s="28" customFormat="1" ht="120" customHeight="1">
      <c r="A8" s="25" t="str">
        <f>LOOKUP(2,1/(Schedule!V:V&lt;&gt;""),Schedule!V:V)</f>
        <v xml:space="preserve">
  - title: Assignment 1
    url: /assignments/assign1
    not_numbered: true
</v>
      </c>
    </row>
    <row r="9" spans="1:1" ht="120" customHeight="1">
      <c r="A9" s="25" t="s">
        <v>322</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Configuration!B9</f>
        <v>Jason Kuruzovich</v>
      </c>
    </row>
    <row r="3" spans="1:2">
      <c r="A3" t="s">
        <v>160</v>
      </c>
      <c r="B3" s="17" t="str">
        <f>Configuration!B10</f>
        <v>kuruzj@rpi.edu</v>
      </c>
    </row>
    <row r="4" spans="1:2">
      <c r="A4" t="s">
        <v>161</v>
      </c>
      <c r="B4" s="17" t="str">
        <f>Configuration!B28</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IF(ISBLANK(Configuration!B29),"",Configuration!B29)</f>
        <v>/</v>
      </c>
    </row>
    <row r="6" spans="1:2">
      <c r="A6" s="4" t="s">
        <v>163</v>
      </c>
      <c r="B6" s="22" t="str">
        <f>Configuration!B30</f>
        <v>https://rpi.analyticsdojo.com</v>
      </c>
    </row>
    <row r="7" spans="1:2">
      <c r="A7" s="87" t="s">
        <v>320</v>
      </c>
      <c r="B7" s="17" t="str">
        <f>Configuration!B35</f>
        <v>images/logo/rpi.png</v>
      </c>
    </row>
    <row r="8" spans="1:2">
      <c r="A8" s="87" t="s">
        <v>321</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9"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306</v>
      </c>
    </row>
    <row r="2" spans="1:4" ht="15" customHeight="1">
      <c r="A2" s="9" t="s">
        <v>196</v>
      </c>
      <c r="B2" s="5"/>
      <c r="C2" s="5"/>
      <c r="D2" s="5"/>
    </row>
    <row r="3" spans="1:4" ht="15" customHeight="1">
      <c r="A3" s="9" t="s">
        <v>197</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2019-08-23T16:52:02Z</dcterms:modified>
</cp:coreProperties>
</file>