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8C295D65-DE1E-44D9-953B-D21CE7442DD0}" xr6:coauthVersionLast="43" xr6:coauthVersionMax="43" xr10:uidLastSave="{00000000-0000-0000-0000-000000000000}"/>
  <bookViews>
    <workbookView xWindow="0" yWindow="0" windowWidth="23040" windowHeight="12504" activeTab="1" xr2:uid="{00000000-000D-0000-FFFF-FFFF00000000}"/>
  </bookViews>
  <sheets>
    <sheet name="configuration" sheetId="1" r:id="rId1"/>
    <sheet name="data" sheetId="2" r:id="rId2"/>
    <sheet name="_config_yml" sheetId="8" r:id="rId3"/>
    <sheet name="toc_yml" sheetId="7" r:id="rId4"/>
    <sheet name="contact_md" sheetId="9" r:id="rId5"/>
    <sheet name="schedule_md" sheetId="3" r:id="rId6"/>
    <sheet name="sessions_md" sheetId="4" r:id="rId7"/>
    <sheet name="Sheet1" sheetId="6" r:id="rId8"/>
    <sheet name="AcademicCalendar" sheetId="5" r:id="rId9"/>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0" roundtripDataSignature="AMtx7mi8Kq5VhnzXrZ96MCzybU4eJ6youw=="/>
    </ext>
  </extLst>
</workbook>
</file>

<file path=xl/calcChain.xml><?xml version="1.0" encoding="utf-8"?>
<calcChain xmlns="http://schemas.openxmlformats.org/spreadsheetml/2006/main">
  <c r="M5" i="2" l="1"/>
  <c r="A5"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4" i="3"/>
  <c r="A6" i="8"/>
  <c r="D2" i="4"/>
  <c r="C2" i="4"/>
  <c r="A9" i="9"/>
  <c r="A10" i="9"/>
  <c r="A10" i="7"/>
  <c r="A11" i="7"/>
  <c r="A7" i="9"/>
  <c r="A8" i="9"/>
  <c r="A2" i="9"/>
  <c r="A5" i="9"/>
  <c r="A4" i="9"/>
  <c r="A3" i="9"/>
  <c r="A2" i="4" l="1"/>
  <c r="A13" i="8"/>
  <c r="A11" i="8"/>
  <c r="A10" i="8"/>
  <c r="A3" i="7"/>
  <c r="A8" i="8"/>
  <c r="A7" i="8"/>
  <c r="A4" i="8"/>
  <c r="A3" i="8"/>
  <c r="A2" i="8"/>
  <c r="A2" i="7"/>
  <c r="A21" i="7"/>
  <c r="A20" i="7"/>
  <c r="A16" i="7"/>
  <c r="A15" i="7"/>
  <c r="A7" i="7"/>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 i="2"/>
  <c r="M7" i="2" l="1"/>
  <c r="O7" i="2" s="1"/>
  <c r="A541" i="6"/>
  <c r="M33" i="2"/>
  <c r="O33" i="2" s="1"/>
  <c r="M32" i="2"/>
  <c r="O32" i="2" s="1"/>
  <c r="M31" i="2"/>
  <c r="O31" i="2" s="1"/>
  <c r="P31" i="2" s="1"/>
  <c r="M30" i="2"/>
  <c r="O30" i="2" s="1"/>
  <c r="P30" i="2" s="1"/>
  <c r="M29" i="2"/>
  <c r="O29" i="2" s="1"/>
  <c r="M28" i="2"/>
  <c r="O28" i="2" s="1"/>
  <c r="M27" i="2"/>
  <c r="O27" i="2" s="1"/>
  <c r="M26" i="2"/>
  <c r="O26" i="2" s="1"/>
  <c r="M24" i="2"/>
  <c r="O24" i="2" s="1"/>
  <c r="M23" i="2"/>
  <c r="O23" i="2" s="1"/>
  <c r="M22" i="2"/>
  <c r="O22" i="2" s="1"/>
  <c r="M21" i="2"/>
  <c r="O21" i="2" s="1"/>
  <c r="M20" i="2"/>
  <c r="O20" i="2" s="1"/>
  <c r="M19" i="2"/>
  <c r="O19" i="2" s="1"/>
  <c r="M17" i="2"/>
  <c r="O17" i="2" s="1"/>
  <c r="M15" i="2"/>
  <c r="O15" i="2" s="1"/>
  <c r="M13" i="2"/>
  <c r="O13" i="2" s="1"/>
  <c r="M11" i="2"/>
  <c r="O11" i="2" s="1"/>
  <c r="M9" i="2"/>
  <c r="O9" i="2" s="1"/>
  <c r="M6" i="2"/>
  <c r="O6" i="2" s="1"/>
  <c r="M4" i="2"/>
  <c r="M3" i="2"/>
  <c r="O3" i="2" s="1"/>
  <c r="P3" i="2" s="1"/>
  <c r="O5" i="2"/>
  <c r="M34" i="2"/>
  <c r="O34" i="2" s="1"/>
  <c r="P34" i="2" s="1"/>
  <c r="O37" i="2"/>
  <c r="O36" i="2"/>
  <c r="O35" i="2"/>
  <c r="P35" i="2" s="1"/>
  <c r="B32" i="2"/>
  <c r="B33" i="2" s="1"/>
  <c r="A22" i="2"/>
  <c r="A20" i="2"/>
  <c r="A8" i="2"/>
  <c r="A10" i="2" s="1"/>
  <c r="A12" i="2" s="1"/>
  <c r="A7" i="2"/>
  <c r="A9" i="2" s="1"/>
  <c r="D6" i="2"/>
  <c r="D8" i="2" s="1"/>
  <c r="M8" i="2" s="1"/>
  <c r="O8" i="2" s="1"/>
  <c r="B5" i="2"/>
  <c r="P4" i="2"/>
  <c r="D4" i="2"/>
  <c r="P32" i="2" l="1"/>
  <c r="D10" i="2"/>
  <c r="P33" i="2"/>
  <c r="P36" i="2"/>
  <c r="P5" i="2"/>
  <c r="A6" i="3" s="1"/>
  <c r="A11" i="2"/>
  <c r="A24" i="2"/>
  <c r="D7" i="2"/>
  <c r="D9" i="2" s="1"/>
  <c r="D11" i="2" s="1"/>
  <c r="D13" i="2" s="1"/>
  <c r="D15" i="2" s="1"/>
  <c r="D17" i="2" s="1"/>
  <c r="D19" i="2" s="1"/>
  <c r="D21" i="2" s="1"/>
  <c r="D23" i="2" s="1"/>
  <c r="D25" i="2" s="1"/>
  <c r="B6" i="2"/>
  <c r="D27" i="2" l="1"/>
  <c r="D29" i="2" s="1"/>
  <c r="D31" i="2" s="1"/>
  <c r="D33" i="2" s="1"/>
  <c r="M25" i="2"/>
  <c r="O25" i="2" s="1"/>
  <c r="D12" i="2"/>
  <c r="M10" i="2"/>
  <c r="O10" i="2" s="1"/>
  <c r="A13" i="2"/>
  <c r="B7" i="2"/>
  <c r="P7" i="2" s="1"/>
  <c r="P6" i="2"/>
  <c r="A26" i="2"/>
  <c r="D14" i="2" l="1"/>
  <c r="M12" i="2"/>
  <c r="O12" i="2" s="1"/>
  <c r="A15" i="2"/>
  <c r="B8" i="2"/>
  <c r="P8" i="2" s="1"/>
  <c r="A28" i="2"/>
  <c r="M14" i="2" l="1"/>
  <c r="O14" i="2" s="1"/>
  <c r="D16" i="2"/>
  <c r="A30" i="2"/>
  <c r="B9" i="2"/>
  <c r="A17" i="2"/>
  <c r="M16" i="2" l="1"/>
  <c r="O16" i="2" s="1"/>
  <c r="D18" i="2"/>
  <c r="B10" i="2"/>
  <c r="P9" i="2"/>
  <c r="A19" i="2"/>
  <c r="A32" i="2"/>
  <c r="M18" i="2" l="1"/>
  <c r="O18" i="2" s="1"/>
  <c r="D20" i="2"/>
  <c r="D22" i="2" s="1"/>
  <c r="D24" i="2" s="1"/>
  <c r="B11" i="2"/>
  <c r="P10" i="2"/>
  <c r="A21" i="2"/>
  <c r="D26" i="2"/>
  <c r="A23" i="2" l="1"/>
  <c r="D28" i="2"/>
  <c r="B12" i="2"/>
  <c r="P11" i="2"/>
  <c r="D30" i="2" l="1"/>
  <c r="A25" i="2"/>
  <c r="B13" i="2"/>
  <c r="P12" i="2"/>
  <c r="A27" i="2" l="1"/>
  <c r="B14" i="2"/>
  <c r="P13" i="2"/>
  <c r="D32" i="2"/>
  <c r="B15" i="2" l="1"/>
  <c r="P14" i="2"/>
  <c r="A29" i="2"/>
  <c r="A31" i="2" l="1"/>
  <c r="P15" i="2"/>
  <c r="B16" i="2"/>
  <c r="B17" i="2" l="1"/>
  <c r="P16" i="2"/>
  <c r="B18" i="2" l="1"/>
  <c r="P17" i="2"/>
  <c r="B19" i="2" l="1"/>
  <c r="P18" i="2"/>
  <c r="B20" i="2" l="1"/>
  <c r="P19" i="2"/>
  <c r="B21" i="2" l="1"/>
  <c r="P20" i="2"/>
  <c r="B22" i="2" l="1"/>
  <c r="P21" i="2"/>
  <c r="B23" i="2" l="1"/>
  <c r="P22" i="2"/>
  <c r="B24" i="2" l="1"/>
  <c r="P23" i="2"/>
  <c r="B25" i="2" l="1"/>
  <c r="P24" i="2"/>
  <c r="B26" i="2" l="1"/>
  <c r="P25" i="2"/>
  <c r="B27" i="2" l="1"/>
  <c r="P26" i="2"/>
  <c r="B28" i="2" l="1"/>
  <c r="P27" i="2"/>
  <c r="B29" i="2" l="1"/>
  <c r="P29" i="2" s="1"/>
  <c r="P28" i="2"/>
</calcChain>
</file>

<file path=xl/sharedStrings.xml><?xml version="1.0" encoding="utf-8"?>
<sst xmlns="http://schemas.openxmlformats.org/spreadsheetml/2006/main" count="3964" uniqueCount="753">
  <si>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</si>
  <si>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</si>
  <si>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</si>
  <si>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</si>
  <si>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</si>
  <si>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</si>
  <si>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</si>
  <si>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</si>
  <si>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</si>
  <si>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</si>
  <si>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</si>
  <si>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</si>
  <si>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</si>
  <si>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</si>
  <si>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</si>
  <si>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</si>
  <si>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</si>
  <si>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</si>
  <si>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</si>
  <si>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</si>
  <si>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</si>
  <si>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</si>
  <si>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</si>
  <si>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</si>
  <si>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</si>
  <si>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</si>
  <si>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</si>
  <si>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</si>
  <si>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</si>
  <si>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</si>
  <si>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</si>
  <si>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</si>
  <si>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</si>
  <si>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</si>
  <si>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</si>
  <si>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</si>
  <si>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</si>
  <si>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</si>
  <si>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</si>
  <si>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</si>
  <si>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</si>
  <si>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</si>
  <si>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</si>
  <si>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</si>
  <si>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</si>
  <si>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</si>
  <si>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</si>
  <si>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</si>
  <si>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</si>
  <si>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</si>
  <si>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</si>
  <si>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</si>
  <si>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</si>
  <si>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</si>
  <si>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</si>
  <si>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</si>
  <si>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</si>
  <si>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</si>
  <si>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</si>
  <si>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</si>
  <si>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</si>
  <si>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</si>
  <si>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</si>
  <si>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</si>
  <si>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</si>
  <si>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</si>
  <si>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</si>
  <si>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</si>
  <si>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</si>
  <si>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</si>
  <si>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</si>
  <si>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</si>
  <si>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</si>
  <si>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</si>
  <si>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</si>
  <si>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</si>
  <si>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</si>
  <si>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</si>
  <si>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</si>
  <si>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</si>
  <si>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</si>
  <si>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</si>
  <si>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</si>
  <si>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</si>
  <si>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</si>
  <si>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</si>
  <si>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</si>
  <si>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</si>
  <si>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</si>
  <si>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</si>
  <si>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</si>
  <si>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</si>
  <si>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</si>
  <si>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</si>
  <si>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</si>
  <si>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</si>
  <si>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</si>
  <si>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</si>
  <si>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</si>
  <si>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</si>
  <si>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</si>
  <si>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</si>
  <si>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</si>
  <si>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</si>
  <si>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</si>
  <si>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</si>
  <si>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</si>
  <si>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</si>
  <si>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</si>
  <si>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</si>
  <si>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</si>
  <si>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</si>
  <si>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</si>
  <si>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</si>
  <si>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</si>
  <si>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</si>
  <si>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</si>
  <si>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</si>
  <si>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</si>
  <si>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</si>
  <si>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</si>
  <si>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</si>
  <si>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</si>
  <si>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</si>
  <si>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</si>
  <si>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</si>
  <si>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</si>
  <si>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</si>
  <si>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</si>
  <si>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</si>
  <si>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</si>
  <si>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</si>
  <si>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</si>
  <si>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</si>
  <si>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</si>
  <si>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</si>
  <si>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</si>
  <si>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</si>
  <si>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</si>
  <si>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</si>
  <si>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</si>
  <si>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</si>
  <si>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</si>
  <si>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</si>
  <si>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</si>
  <si>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</si>
  <si>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</si>
  <si>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</si>
  <si>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</si>
  <si>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</si>
  <si>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</si>
  <si>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</si>
  <si>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</si>
  <si>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</si>
  <si>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</si>
  <si>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</si>
  <si>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</si>
  <si>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</si>
  <si>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</si>
  <si>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</si>
  <si>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</si>
  <si>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</si>
  <si>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</si>
  <si>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</si>
  <si>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</si>
  <si>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</si>
  <si>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</si>
  <si>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</si>
  <si>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</si>
  <si>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</si>
  <si>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</si>
  <si>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</si>
  <si>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</si>
  <si>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</si>
  <si>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</si>
  <si>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</si>
  <si>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</si>
  <si>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</si>
  <si>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</si>
  <si>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</si>
  <si>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</si>
  <si>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</si>
  <si>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</si>
  <si>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</si>
  <si>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</si>
  <si>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</si>
  <si>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</si>
  <si>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</si>
  <si>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</si>
  <si>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</si>
  <si>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</si>
  <si>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</si>
  <si>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</si>
  <si>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</si>
  <si>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</si>
  <si>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</si>
  <si>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</si>
  <si>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</si>
  <si>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</si>
  <si>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</si>
  <si>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</si>
  <si>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</si>
  <si>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</si>
  <si>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</si>
  <si>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</si>
  <si>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</si>
  <si>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</si>
  <si>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</si>
  <si>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</si>
  <si>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</si>
  <si>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</si>
  <si>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</si>
  <si>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</si>
  <si>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</si>
  <si>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</si>
  <si>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</si>
  <si>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</si>
  <si>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</si>
  <si>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</si>
  <si>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</si>
  <si>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</si>
  <si>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</si>
  <si>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</si>
  <si>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</si>
  <si>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</si>
  <si>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</si>
  <si>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</si>
  <si>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</si>
  <si>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</si>
  <si>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</si>
  <si>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</si>
  <si>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</si>
  <si>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</si>
  <si>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</si>
  <si>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</si>
  <si>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</si>
  <si>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</si>
  <si>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</si>
  <si>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</si>
  <si>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</si>
  <si>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</si>
  <si>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</si>
  <si>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</si>
  <si>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</si>
  <si>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</si>
  <si>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</si>
  <si>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</si>
  <si>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</si>
  <si>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</si>
  <si>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</si>
  <si>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</si>
  <si>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</si>
  <si>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</si>
  <si>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</si>
  <si>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</si>
  <si>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</si>
  <si>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</si>
  <si>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</si>
  <si>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</si>
  <si>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</si>
  <si>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</si>
  <si>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</si>
  <si>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</si>
  <si>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</si>
  <si>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</si>
  <si>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</si>
  <si>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</si>
  <si>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</si>
  <si>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</si>
  <si>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</si>
  <si>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</si>
  <si>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</si>
  <si>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</si>
  <si>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</si>
  <si>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</si>
  <si>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</si>
  <si>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</si>
  <si>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</si>
  <si>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</si>
  <si>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</si>
  <si>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</si>
  <si>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</si>
  <si>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</si>
  <si>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</si>
  <si>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</si>
  <si>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</si>
  <si>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</si>
  <si>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</si>
  <si>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</si>
  <si>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</si>
  <si>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</si>
  <si>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</si>
  <si>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</si>
  <si>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</si>
  <si>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</si>
  <si>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</si>
  <si>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</si>
  <si>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</si>
  <si>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</si>
  <si>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</si>
  <si>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</si>
  <si>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</si>
  <si>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</si>
  <si>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</si>
  <si>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</si>
  <si>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</si>
  <si>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</si>
  <si>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</si>
  <si>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</si>
  <si>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</si>
  <si>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</si>
  <si>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</si>
  <si>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</si>
  <si>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</si>
  <si>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</si>
  <si>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</si>
  <si>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</si>
  <si>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</si>
  <si>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</si>
  <si>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</si>
  <si>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</si>
  <si>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</si>
  <si>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</si>
  <si>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</si>
  <si>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</si>
  <si>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</si>
  <si>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</si>
  <si>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</si>
  <si>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</si>
  <si>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</si>
  <si>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</si>
  <si>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</si>
  <si>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</si>
  <si>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</si>
  <si>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</si>
  <si>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</si>
  <si>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</si>
  <si>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</si>
  <si>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</si>
  <si>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</si>
  <si>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</si>
  <si>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</si>
  <si>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</si>
  <si>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</si>
  <si>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</si>
  <si>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</si>
  <si>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</si>
  <si>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</si>
  <si>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</si>
  <si>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</si>
  <si>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</si>
  <si>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</si>
  <si>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</si>
  <si>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</si>
  <si>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</si>
  <si>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</si>
  <si>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</si>
  <si>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</si>
  <si>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</si>
  <si>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</si>
  <si>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</si>
  <si>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</si>
  <si>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</si>
  <si>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</si>
  <si>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</si>
  <si>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</si>
  <si>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</si>
  <si>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</si>
  <si>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</si>
  <si>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</si>
  <si>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</si>
  <si>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</si>
  <si>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</si>
  <si>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</si>
  <si>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</si>
  <si>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</si>
  <si>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</si>
  <si>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</si>
  <si>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</si>
  <si>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</si>
  <si>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</si>
  <si>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</si>
  <si>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</si>
  <si>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</si>
  <si>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</si>
  <si>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</si>
  <si>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</si>
  <si>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</si>
  <si>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</si>
  <si>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</si>
  <si>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</si>
  <si>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</si>
  <si>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</si>
  <si>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</si>
  <si>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</si>
  <si>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</si>
  <si>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</si>
  <si>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</si>
  <si>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</si>
  <si>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</si>
  <si>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</si>
  <si>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</si>
  <si>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</si>
  <si>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</si>
  <si>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</si>
  <si>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</si>
  <si>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</si>
  <si>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</si>
  <si>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</si>
  <si>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</si>
  <si>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</si>
  <si>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</si>
  <si>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</si>
  <si>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</si>
  <si>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</si>
  <si>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</si>
  <si>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</si>
  <si>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</si>
  <si>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</si>
  <si>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</si>
  <si>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</si>
  <si>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</si>
  <si>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</si>
  <si>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</si>
  <si>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</si>
  <si>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</si>
  <si>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</si>
  <si>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</si>
  <si>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</si>
  <si>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</si>
  <si>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</si>
  <si>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</si>
  <si>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</si>
  <si>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</si>
  <si>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</si>
  <si>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</si>
  <si>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</si>
  <si>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</si>
  <si>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</si>
  <si>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</si>
  <si>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</si>
  <si>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</si>
  <si>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</si>
  <si>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</si>
  <si>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</si>
  <si>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</si>
  <si>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</si>
  <si>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</si>
  <si>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</si>
  <si>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</si>
  <si>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</si>
  <si>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</si>
  <si>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</si>
  <si>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</si>
  <si>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</si>
  <si>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</si>
  <si>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</si>
  <si>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</si>
  <si>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</si>
  <si>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</si>
  <si>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</si>
  <si>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</si>
  <si>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</si>
  <si>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</si>
  <si>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</si>
  <si>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</si>
  <si>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</si>
  <si>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</si>
  <si>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</si>
  <si>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</si>
  <si>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</si>
  <si>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</si>
  <si>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</si>
  <si>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</si>
  <si>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</si>
  <si>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</si>
  <si>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</si>
  <si>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</si>
  <si>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</si>
  <si>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</si>
  <si>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</si>
  <si>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</si>
  <si>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</si>
  <si>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</si>
  <si>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</si>
  <si>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</si>
  <si>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</si>
  <si>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</si>
  <si>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</si>
  <si>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</si>
  <si>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</si>
  <si>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</si>
  <si>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</si>
  <si>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</si>
  <si>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</si>
  <si>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</si>
  <si>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</si>
  <si>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</si>
  <si>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</si>
  <si>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</si>
  <si>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</si>
  <si>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</si>
  <si>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</si>
  <si>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</si>
  <si>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</si>
  <si>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</si>
  <si>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</si>
  <si>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</si>
  <si>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</si>
  <si>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</si>
  <si>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</si>
  <si>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</si>
  <si>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</si>
  <si>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</si>
  <si>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</si>
  <si>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</si>
  <si>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</si>
  <si>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</si>
  <si>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</si>
  <si>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</si>
  <si>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</si>
  <si>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</si>
  <si>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</si>
  <si>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</si>
  <si>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</si>
  <si>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</si>
  <si>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</si>
  <si>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</si>
  <si>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</si>
  <si>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</si>
  <si>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</si>
  <si>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</si>
  <si>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</si>
  <si>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</si>
  <si>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</si>
  <si>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</si>
  <si>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</si>
  <si>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</si>
  <si>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</si>
  <si>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</si>
  <si>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</si>
  <si>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</si>
  <si>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</si>
  <si>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</si>
  <si>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</si>
  <si>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</si>
  <si>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</si>
  <si>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</si>
  <si>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</si>
  <si>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</si>
  <si>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</si>
  <si>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</si>
  <si>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</si>
  <si>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</si>
  <si>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</si>
  <si>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</si>
  <si>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</si>
  <si>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</si>
  <si>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</si>
  <si>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</si>
  <si>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</si>
  <si>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</si>
  <si>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</si>
  <si>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</si>
  <si>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</si>
  <si>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</si>
  <si>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</si>
  <si>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</si>
  <si>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</si>
  <si>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</si>
  <si>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</si>
  <si>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</si>
  <si>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</si>
  <si>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</si>
  <si>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</si>
  <si>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</si>
  <si>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</si>
  <si>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</si>
  <si>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</si>
  <si>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</si>
  <si>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</si>
  <si>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</si>
  <si>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</si>
  <si>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</si>
  <si>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</si>
  <si>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</si>
  <si>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</si>
  <si>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</si>
  <si>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</si>
  <si>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</si>
  <si>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</si>
  <si>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</si>
  <si>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</si>
  <si>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</si>
  <si>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</si>
  <si>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</si>
  <si>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</si>
  <si>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</si>
  <si>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</si>
  <si>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</si>
  <si>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</si>
  <si>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</si>
  <si>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</si>
  <si>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</si>
  <si>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</si>
  <si>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</si>
  <si>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</si>
  <si>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</si>
  <si>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</si>
  <si>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</si>
  <si>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</si>
  <si>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</si>
  <si>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</si>
  <si>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</si>
  <si>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</si>
  <si>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</si>
  <si>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</si>
  <si>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</si>
  <si>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</si>
  <si>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</si>
  <si>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</si>
  <si>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</si>
  <si>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</si>
  <si>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</si>
  <si>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</si>
  <si>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</si>
  <si>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</si>
  <si>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</si>
  <si>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</si>
  <si>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</si>
  <si>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</si>
  <si>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</si>
  <si>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</si>
  <si>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</si>
  <si>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</si>
  <si>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</si>
  <si>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</si>
  <si>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</si>
  <si>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</si>
  <si>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</si>
  <si>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</si>
  <si>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</si>
  <si>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</si>
  <si>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</si>
  <si>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</si>
  <si>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</si>
  <si>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</si>
  <si>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</si>
  <si>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</si>
  <si>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</si>
  <si>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</si>
  <si>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</si>
  <si>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</si>
  <si>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</si>
  <si>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</si>
  <si>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</si>
  <si>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</si>
  <si>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</si>
  <si>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</si>
  <si>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</si>
  <si>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</si>
  <si>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</si>
  <si>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</si>
  <si>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</si>
  <si>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</si>
  <si>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</si>
  <si>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</si>
  <si>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</si>
  <si>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</si>
  <si>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</si>
  <si>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</si>
  <si>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</si>
  <si>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</si>
  <si>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Days for Assignment:</t>
  </si>
  <si>
    <t>Course ID:</t>
  </si>
  <si>
    <t>General class info</t>
  </si>
  <si>
    <t>Site settings</t>
  </si>
  <si>
    <t>External links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</si>
  <si>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</si>
  <si>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</si>
  <si>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</si>
  <si>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</si>
  <si>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</si>
  <si>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</si>
  <si>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</si>
  <si>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</si>
  <si>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</si>
  <si>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</si>
  <si>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</si>
  <si>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</si>
  <si>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</si>
  <si>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</si>
  <si>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</si>
  <si>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</si>
  <si>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</si>
  <si>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</si>
  <si>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</si>
  <si>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</si>
  <si>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</si>
  <si>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</si>
  <si>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 xml:space="preserve">  not_numbered: true</t>
  </si>
  <si>
    <t>1. Link title:</t>
  </si>
  <si>
    <t xml:space="preserve">    Link url:</t>
  </si>
  <si>
    <t>2. Link title:</t>
  </si>
  <si>
    <t>3. Link title:</t>
  </si>
  <si>
    <t>- title: Search</t>
  </si>
  <si>
    <t xml:space="preserve">  external: true</t>
  </si>
  <si>
    <t>Intro to Machine Learning Applications</t>
  </si>
  <si>
    <t>Add a search link:</t>
  </si>
  <si>
    <t>Jason Kuruzovich</t>
  </si>
  <si>
    <t># Welcome to Jekyll!
#
# This config file is meant for settings that affect your whole blog, values
# which you are expected to set up once and rarely edit after that. If you find
# yourself editing this file very often, consider using Jekyll's data files
# feature for the data you need to update frequently.
#
# For technical reasons, this file is *NOT* reloaded automatically when you use
# 'bundle exec jekyll serve'. If you change this file, please restart the server process.
# Site settings
# These are used to personalize your new site. If you look in the HTML files,
# you will see them accessed via {{ site.title }}, {{ site.email }}, and so on.
# You can create any custom variable you would like, and they will be accessible
# in the templates via {{ site.myvariable }}.
#######################################################################################
# Jekyll site settings</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</si>
  <si>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</si>
  <si>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</si>
  <si>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</si>
  <si>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</si>
  <si>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</si>
  <si>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</si>
  <si>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sidebar_footer_text: Powered by &lt;a href="https://github.com/jupyter/jupyter-book"&gt;Jupyter Book&lt;/a&gt;</t>
  </si>
  <si>
    <t xml:space="preserve">
# Search settings
search_max_words_in_content: 100   # In the search function, use at most this many words (too many words will make search slow)
#######################################################################################
# Interact link settings
# General interact settings
use_jupyterlab: false                     # If 'true', interact links will use JupyterLab as the interface
# Jupyterhub link settings
use_jupyterhub_button: false              # If 'true', display a button that will direct users to a JupyterHub (that you provide)
jupyterhub_url: ''                        # The URL for your JupyterHub. If no URL, use ""
jupyterhub_interact_text: Interact        # The text that interact buttons will contain.
# Binder link settings
use_binder_button: false                  # If 'true', add a binder button for interactive links
binderhub_url: https://mybinder.org       # The URL for your BinderHub. If no URL, use ""
binder_repo_base: https://github.com/     # The site on which the textbook repository is hosted
binder_repo_org: YOUR-ORG                 # The username or organization that owns this repository
binder_repo_name: YOUR-REPO               # The name of the repository on the web
binder_repo_branch: gh-pages              # The branch on which your textbook is hosted.
binderhub_interact_text: Interact         # The text that interact buttons will contain.
# Thebelab settings
use_thebelab_button: false                # If 'true', display a button to allow in-page running code cells with Thebelab
thebelab_button_text: Thebelab            # The text to display inside the Thebelab initialization button
codemirror_theme: abcdef                  # Theme for codemirror cells, for options see https://codemirror.net/doc/manual.html#config
# nbinteract settings
use_show_widgets_button: true             # If 'true', display a button to allow in-page running code cells with nbinteract
# Download settings
use_download_button: true                 # If 'true', display a button to download a zip file for the notebook
download_button_text: Download            # The text that download buttons will contain
#######################################################################################
# Jupyter book extensions and additional features
# Bibliography and citation settings. See https://github.com/inukshuk/jekyll-scholar#configuration for options
scholar:
  style: ieee
#######################################################################################
# Option to add a Google analytics tracking code
# Navigate to https://analytics.google.com, add a new property for your jupyter book and copy the tracking id here.
google_analytics:
  mytrackingcode:
#######################################################################################
# Jupyter book settings you probably don't need to change
content_folder_name: content              # The folder where your raw content (notebooks/markdown files) are located
images_url: /assets/images                # Path to static image files
css_url: /assets/css                      # Path to static CSS files
js_url: /assets/js                        # Path to JS files
custom_static_url: /assets/custom         # Path to user's custom CSS/JS files
#######################################################################################
# Jekyll build settings (only modify if you know what you're doing)
# Site settings
defaults:
- scope:
    path: ''
  values:
    layout: default
    toc: true
    toc_label: '  On this page'
    toc_icon: list-ul
favicon_path: images/logo/favicon.png
# Markdown Processing
markdown: kramdown
kramdown:
  input: GFM
  syntax_highlighter: rouge
encoding: utf-8
sass:
  style: compressed
collections:
  build:
    output: true
    permalink: /:path.html
# Exclude from processing.
# The following items will not be processed, by default. Create a custom list
# to override the default setting.
exclude:
- scripts/
- Gemfile
- Gemfile.lock
- node_modules
- vendor/bundle/
- vendor/cache/
- vendor/gems/
- vendor/ruby/
plugins:
- jekyll-redirect-from
- jekyll-scholar
# Jupyter Book version - DO NOT CHANGE THIS. It is generated when a new book is created
jupyter_book_version: 0.5.1</t>
  </si>
  <si>
    <t>- - -</t>
  </si>
  <si>
    <t xml:space="preserve">
# External link</t>
  </si>
  <si>
    <t xml:space="preserve">
# Divider for meta-pages and content page
- divider: true
# External link</t>
  </si>
  <si>
    <t>#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 Top-level page</t>
  </si>
  <si>
    <t xml:space="preserve">
# Adds a searchbar link</t>
  </si>
  <si>
    <t xml:space="preserve">
#######################################################################################
# Jupyter Book settings
# Sidebar settings
show_sidebar: true                # Show the sidebar. Only set to false if your only wish to host a single page.
collapse_inactive_chapters: true  # Whether to collapse the inactive chapters in the sidebar</t>
  </si>
  <si>
    <t>Instructor:</t>
  </si>
  <si>
    <t xml:space="preserve">   Email:</t>
  </si>
  <si>
    <t xml:space="preserve">   Office location:</t>
  </si>
  <si>
    <t xml:space="preserve">   Phone:</t>
  </si>
  <si>
    <t>TA:</t>
  </si>
  <si>
    <t>Course name:</t>
  </si>
  <si>
    <t>Pittsburgh 4108</t>
  </si>
  <si>
    <t>518-698-9910</t>
  </si>
  <si>
    <t>Lianlian Jiang</t>
  </si>
  <si>
    <t>jiangl4@rpi.edu</t>
  </si>
  <si>
    <t>Pittsburgh 2226</t>
  </si>
  <si>
    <t xml:space="preserve">&lt;h1 style="font-family: Verdana, Geneva, sans-serif; text-align:center;"&gt;SCHEDULE&lt;/h1&gt;
</t>
  </si>
  <si>
    <t>Additional contact info:</t>
  </si>
  <si>
    <t>description: &gt;-</t>
  </si>
  <si>
    <t xml:space="preserve">
# Divider for meta-pages and content page
- divider: true
# A chapter w/ a collection of sections beneath it
- title: Contact Info
  url: /contact
  not_numbered: true
# A chapter w/ a collection of sections beneath it
- title: Schedule
  url: /schedule
  not_numbered: true
# A chapter w/ a collection of sections beneath it
- title: Session
  url: /session_01
  not_numbered: true</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</si>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</sst>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0" fontId="5" fillId="0" borderId="0" xfId="0" applyFont="1" applyAlignment="1">
      <alignment vertical="top" wrapText="1"/>
    </xf>
    <xf numFmtId="0" fontId="0" fillId="0" borderId="0" xfId="0" quotePrefix="1" applyFont="1" applyAlignment="1"/>
    <xf numFmtId="49" fontId="1" fillId="0" borderId="0" xfId="1" applyNumberFormat="1" applyFont="1" applyAlignment="1"/>
    <xf numFmtId="0" fontId="5" fillId="0" borderId="0" xfId="0" applyFont="1" applyAlignment="1">
      <alignment horizontal="left" vertical="top" wrapText="1"/>
    </xf>
    <xf numFmtId="49" fontId="5" fillId="0" borderId="0" xfId="0" applyNumberFormat="1" applyFont="1" applyAlignment="1">
      <alignment wrapText="1"/>
    </xf>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iangl4@rpi.edu"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3"/>
  <sheetViews>
    <sheetView workbookViewId="0">
      <selection activeCell="F28" sqref="F28"/>
    </sheetView>
  </sheetViews>
  <sheetFormatPr defaultColWidth="11.1484375" defaultRowHeight="15" customHeight="1"/>
  <cols>
    <col min="1" max="1" width="24.546875" customWidth="1"/>
    <col min="2" max="2" width="17" style="30" customWidth="1"/>
  </cols>
  <sheetData>
    <row r="1" spans="1:3" s="8" customFormat="1" ht="15" customHeight="1">
      <c r="A1" s="23" t="s">
        <v>675</v>
      </c>
      <c r="B1" s="30"/>
    </row>
    <row r="2" spans="1:3" ht="15" customHeight="1">
      <c r="A2" t="s">
        <v>674</v>
      </c>
      <c r="B2" s="31" t="s">
        <v>1</v>
      </c>
    </row>
    <row r="3" spans="1:3" s="8" customFormat="1" ht="15" customHeight="1">
      <c r="A3" s="8" t="s">
        <v>730</v>
      </c>
      <c r="B3" s="34" t="s">
        <v>707</v>
      </c>
    </row>
    <row r="4" spans="1:3" ht="15" customHeight="1">
      <c r="A4" s="1" t="s">
        <v>673</v>
      </c>
      <c r="B4" s="30">
        <v>14</v>
      </c>
    </row>
    <row r="5" spans="1:3" s="8" customFormat="1" ht="15" customHeight="1">
      <c r="A5" s="1" t="s">
        <v>725</v>
      </c>
      <c r="B5" s="34" t="s">
        <v>709</v>
      </c>
    </row>
    <row r="6" spans="1:3" s="8" customFormat="1" ht="15" customHeight="1">
      <c r="A6" s="1" t="s">
        <v>726</v>
      </c>
      <c r="B6" s="28" t="s">
        <v>712</v>
      </c>
    </row>
    <row r="7" spans="1:3" s="8" customFormat="1" ht="15" customHeight="1">
      <c r="A7" s="1" t="s">
        <v>727</v>
      </c>
      <c r="B7" s="30" t="s">
        <v>731</v>
      </c>
    </row>
    <row r="8" spans="1:3" s="8" customFormat="1" ht="15" customHeight="1">
      <c r="A8" s="1" t="s">
        <v>728</v>
      </c>
      <c r="B8" s="30" t="s">
        <v>732</v>
      </c>
    </row>
    <row r="9" spans="1:3" s="8" customFormat="1" ht="15" customHeight="1">
      <c r="A9" s="1" t="s">
        <v>729</v>
      </c>
      <c r="B9" s="30" t="s">
        <v>733</v>
      </c>
    </row>
    <row r="10" spans="1:3" s="8" customFormat="1" ht="15" customHeight="1">
      <c r="A10" s="1" t="s">
        <v>726</v>
      </c>
      <c r="B10" s="28" t="s">
        <v>734</v>
      </c>
    </row>
    <row r="11" spans="1:3" s="8" customFormat="1" ht="15" customHeight="1">
      <c r="A11" s="1" t="s">
        <v>727</v>
      </c>
      <c r="B11" s="30" t="s">
        <v>735</v>
      </c>
    </row>
    <row r="12" spans="1:3" s="8" customFormat="1" ht="15" customHeight="1">
      <c r="A12" s="1" t="s">
        <v>737</v>
      </c>
      <c r="B12" s="36" t="s">
        <v>741</v>
      </c>
    </row>
    <row r="13" spans="1:3" s="8" customFormat="1" ht="15" customHeight="1">
      <c r="A13" s="1"/>
      <c r="B13" s="30"/>
    </row>
    <row r="14" spans="1:3" s="8" customFormat="1" ht="15" customHeight="1">
      <c r="A14" s="24" t="s">
        <v>676</v>
      </c>
      <c r="B14" s="30"/>
    </row>
    <row r="15" spans="1:3" s="8" customFormat="1" ht="15" customHeight="1">
      <c r="A15" s="1" t="s">
        <v>684</v>
      </c>
      <c r="B15" s="34" t="s">
        <v>711</v>
      </c>
    </row>
    <row r="16" spans="1:3" s="8" customFormat="1" ht="15" customHeight="1">
      <c r="A16" s="1" t="s">
        <v>687</v>
      </c>
      <c r="B16" s="34" t="s">
        <v>713</v>
      </c>
      <c r="C16" s="22" t="s">
        <v>688</v>
      </c>
    </row>
    <row r="17" spans="1:3" s="8" customFormat="1" ht="15" customHeight="1">
      <c r="A17" s="1" t="s">
        <v>686</v>
      </c>
      <c r="B17" s="34" t="s">
        <v>714</v>
      </c>
      <c r="C17" s="22" t="s">
        <v>689</v>
      </c>
    </row>
    <row r="18" spans="1:3" s="8" customFormat="1" ht="15" customHeight="1">
      <c r="A18" s="1"/>
      <c r="B18" s="28"/>
    </row>
    <row r="19" spans="1:3" s="8" customFormat="1" ht="15" customHeight="1">
      <c r="A19" s="24" t="s">
        <v>685</v>
      </c>
      <c r="B19" s="28"/>
    </row>
    <row r="20" spans="1:3" s="8" customFormat="1" ht="15" customHeight="1">
      <c r="A20" s="13" t="s">
        <v>708</v>
      </c>
      <c r="B20" s="29" t="s">
        <v>24</v>
      </c>
    </row>
    <row r="21" spans="1:3" ht="15" customHeight="1">
      <c r="A21" s="13" t="s">
        <v>690</v>
      </c>
      <c r="B21" s="29" t="s">
        <v>24</v>
      </c>
    </row>
    <row r="22" spans="1:3" s="8" customFormat="1" ht="15" customHeight="1">
      <c r="A22" s="13" t="s">
        <v>699</v>
      </c>
      <c r="B22" s="29" t="s">
        <v>24</v>
      </c>
      <c r="C22" s="22" t="s">
        <v>691</v>
      </c>
    </row>
    <row r="23" spans="1:3" s="8" customFormat="1" ht="15" customHeight="1">
      <c r="A23" s="13" t="s">
        <v>693</v>
      </c>
      <c r="B23" s="29" t="s">
        <v>715</v>
      </c>
      <c r="C23" s="22" t="s">
        <v>692</v>
      </c>
    </row>
    <row r="24" spans="1:3" s="8" customFormat="1" ht="15" customHeight="1">
      <c r="A24" s="13" t="s">
        <v>698</v>
      </c>
      <c r="B24" s="28" t="s">
        <v>716</v>
      </c>
      <c r="C24" s="22" t="s">
        <v>694</v>
      </c>
    </row>
    <row r="25" spans="1:3" s="8" customFormat="1" ht="15" customHeight="1">
      <c r="A25" s="13" t="s">
        <v>695</v>
      </c>
      <c r="B25" s="29" t="s">
        <v>696</v>
      </c>
      <c r="C25" s="22" t="s">
        <v>697</v>
      </c>
    </row>
    <row r="26" spans="1:3" s="8" customFormat="1" ht="15" customHeight="1">
      <c r="A26" s="13"/>
      <c r="B26" s="29"/>
      <c r="C26" s="22"/>
    </row>
    <row r="27" spans="1:3" ht="15" customHeight="1">
      <c r="A27" s="23" t="s">
        <v>677</v>
      </c>
    </row>
    <row r="28" spans="1:3" ht="15" customHeight="1">
      <c r="A28" s="13" t="s">
        <v>701</v>
      </c>
      <c r="B28" s="30" t="s">
        <v>678</v>
      </c>
    </row>
    <row r="29" spans="1:3" ht="15" customHeight="1">
      <c r="A29" s="13" t="s">
        <v>702</v>
      </c>
      <c r="B29" s="30" t="s">
        <v>681</v>
      </c>
    </row>
    <row r="30" spans="1:3" ht="15" customHeight="1">
      <c r="A30" s="13" t="s">
        <v>703</v>
      </c>
      <c r="B30" s="29" t="s">
        <v>679</v>
      </c>
    </row>
    <row r="31" spans="1:3" ht="15" customHeight="1">
      <c r="A31" s="13" t="s">
        <v>702</v>
      </c>
      <c r="B31" s="30" t="s">
        <v>682</v>
      </c>
    </row>
    <row r="32" spans="1:3" ht="15" customHeight="1">
      <c r="A32" s="13" t="s">
        <v>704</v>
      </c>
      <c r="B32" s="29" t="s">
        <v>680</v>
      </c>
    </row>
    <row r="33" spans="1:2" ht="15" customHeight="1">
      <c r="A33" s="13" t="s">
        <v>702</v>
      </c>
      <c r="B33" s="30" t="s">
        <v>683</v>
      </c>
    </row>
  </sheetData>
  <hyperlinks>
    <hyperlink ref="B6" r:id="rId1" xr:uid="{042009D7-9FD9-483E-8B74-03E32AAD5484}"/>
    <hyperlink ref="B24" r:id="rId2" xr:uid="{69EC54D9-7D43-492D-9D92-266E9DF0F5C0}"/>
    <hyperlink ref="B10" r:id="rId3" xr:uid="{CE8243A2-6234-41E5-8DB9-AB660C9B9DAD}"/>
  </hyperlinks>
  <pageMargins left="0.7" right="0.7" top="0.75" bottom="0.75"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tabSelected="1" zoomScale="60" zoomScaleNormal="60" workbookViewId="0">
      <pane xSplit="5" ySplit="2" topLeftCell="I4" activePane="bottomRight" state="frozen"/>
      <selection pane="topRight" activeCell="F1" sqref="F1"/>
      <selection pane="bottomLeft" activeCell="A3" sqref="A3"/>
      <selection pane="bottomRight" activeCell="J5" sqref="J5"/>
    </sheetView>
  </sheetViews>
  <sheetFormatPr defaultColWidth="11.1484375" defaultRowHeight="15.6"/>
  <cols>
    <col min="1" max="1" width="7.6484375" customWidth="1"/>
    <col min="2" max="2" width="7.5" customWidth="1"/>
    <col min="3" max="3" width="4.3984375" customWidth="1"/>
    <col min="4" max="4" width="5.94921875" customWidth="1"/>
    <col min="5" max="5" width="24.14843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c r="A1" t="s">
        <v>0</v>
      </c>
      <c r="B1" s="1" t="s">
        <v>1</v>
      </c>
      <c r="D1" s="2"/>
      <c r="E1" s="3"/>
      <c r="F1" s="3"/>
      <c r="G1" s="3"/>
      <c r="H1" s="3"/>
      <c r="I1" s="3"/>
      <c r="J1" s="3"/>
      <c r="K1" s="3"/>
      <c r="L1" s="2"/>
      <c r="M1" s="2"/>
      <c r="N1" s="2"/>
      <c r="O1" s="2"/>
    </row>
    <row r="2" spans="1:16" s="23" customFormat="1">
      <c r="A2" s="23" t="s">
        <v>2</v>
      </c>
      <c r="B2" s="23" t="s">
        <v>3</v>
      </c>
      <c r="C2" s="23" t="s">
        <v>4</v>
      </c>
      <c r="D2" s="25" t="s">
        <v>5</v>
      </c>
      <c r="E2" s="26" t="s">
        <v>6</v>
      </c>
      <c r="F2" s="26" t="s">
        <v>7</v>
      </c>
      <c r="G2" s="26" t="s">
        <v>8</v>
      </c>
      <c r="H2" s="26" t="s">
        <v>9</v>
      </c>
      <c r="I2" s="27" t="s">
        <v>10</v>
      </c>
      <c r="J2" s="27" t="s">
        <v>105</v>
      </c>
      <c r="K2" s="26" t="s">
        <v>11</v>
      </c>
      <c r="L2" s="23" t="s">
        <v>13</v>
      </c>
      <c r="M2" s="23" t="s">
        <v>12</v>
      </c>
      <c r="N2" s="25" t="s">
        <v>14</v>
      </c>
      <c r="O2" s="25"/>
      <c r="P2" s="23" t="s">
        <v>6</v>
      </c>
    </row>
    <row r="3" spans="1:16" ht="202.8">
      <c r="A3">
        <v>1</v>
      </c>
      <c r="B3" s="1">
        <v>1</v>
      </c>
      <c r="C3" t="s">
        <v>15</v>
      </c>
      <c r="D3" s="5">
        <v>43706</v>
      </c>
      <c r="E3" s="6" t="s">
        <v>16</v>
      </c>
      <c r="F3" s="14" t="s">
        <v>111</v>
      </c>
      <c r="G3" s="7" t="s">
        <v>17</v>
      </c>
      <c r="H3" s="6"/>
      <c r="I3" s="39" t="s">
        <v>746</v>
      </c>
      <c r="J3" s="14" t="s">
        <v>106</v>
      </c>
      <c r="M3" s="8" t="str">
        <f>IF(ISBLANK(L3),"",CONCATENATE("Assignment ",L3," Due ", TEXT(D3+configuration!$B$4, "mm/dd")))</f>
        <v/>
      </c>
      <c r="N3" t="str">
        <f>IF(B3&gt;0,CONCATENATE("[more](/",configuration!$B$2,"/sessions/session",B3,"/)"),"")</f>
        <v>[more](/MGMT6560-fa19/sessions/session1/)</v>
      </c>
      <c r="O3" t="str">
        <f>IF(ISBLANK(#REF!),"",CONCATENATE(" &lt;br&gt; *",M3,"* &lt;br&gt;"))</f>
        <v xml:space="preserve"> &lt;br&gt; ** &lt;br&gt;</v>
      </c>
      <c r="P3" t="str">
        <f>CONCATENATE("**",TRIM(E3),"** &lt;br&gt; ", N3, O3)</f>
        <v>**Course Overview &amp; Introduction to the Data Science Lifecycle** &lt;br&gt; [more](/MGMT6560-fa19/sessions/session1/) &lt;br&gt; ** &lt;br&gt;</v>
      </c>
    </row>
    <row r="4" spans="1:16" ht="46.8">
      <c r="A4">
        <v>2</v>
      </c>
      <c r="C4" t="s">
        <v>18</v>
      </c>
      <c r="D4" s="2">
        <f>D3+4</f>
        <v>43710</v>
      </c>
      <c r="E4" s="15" t="s">
        <v>743</v>
      </c>
      <c r="F4" s="6"/>
      <c r="G4" s="6"/>
      <c r="H4" s="6"/>
      <c r="I4" s="7" t="s">
        <v>719</v>
      </c>
      <c r="J4" s="6"/>
      <c r="M4" s="8" t="str">
        <f>IF(ISBLANK(L4),"",CONCATENATE("Assignment ",L4," Due ", TEXT(D4+configuration!$B$4, "mm/dd")))</f>
        <v/>
      </c>
      <c r="N4" s="8" t="str">
        <f>IF(B4&gt;0,CONCATENATE("[more](/",configuration!$B$2,"/sessions/session",B4,"/)"),"")</f>
        <v/>
      </c>
      <c r="P4" t="str">
        <f t="shared" ref="P4:P36" si="0">CONCATENATE("**",TRIM(E4),"** &lt;br&gt; ", N4, O4)</f>
        <v xml:space="preserve">**Labor Day - no classes (Tuesday follows Monday schedule)** &lt;br&gt; </v>
      </c>
    </row>
    <row r="5" spans="1:16" ht="327.60000000000002">
      <c r="A5" s="1">
        <v>2</v>
      </c>
      <c r="B5" s="1">
        <f>B3+1</f>
        <v>2</v>
      </c>
      <c r="C5" s="1" t="s">
        <v>23</v>
      </c>
      <c r="D5" s="5">
        <v>43711</v>
      </c>
      <c r="E5" s="14" t="s">
        <v>112</v>
      </c>
      <c r="F5" s="14" t="s">
        <v>110</v>
      </c>
      <c r="G5" s="17" t="s">
        <v>108</v>
      </c>
      <c r="H5" s="14" t="s">
        <v>659</v>
      </c>
      <c r="I5" s="17" t="s">
        <v>752</v>
      </c>
      <c r="J5" s="14" t="s">
        <v>107</v>
      </c>
      <c r="K5" s="14" t="s">
        <v>104</v>
      </c>
      <c r="L5">
        <v>1</v>
      </c>
      <c r="M5" s="8" t="str">
        <f>IF(ISBLANK(L5),"",CONCATENATE("Assignment ",L5," Due ", TEXT(D5+configuration!$B$4, "mm/dd")))</f>
        <v>Assignment 1 Due 09/17</v>
      </c>
      <c r="N5" s="8"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c r="A6">
        <v>2</v>
      </c>
      <c r="B6">
        <f t="shared" ref="B6:B29" si="1">B5+1</f>
        <v>3</v>
      </c>
      <c r="C6" t="s">
        <v>15</v>
      </c>
      <c r="D6" s="2">
        <f t="shared" ref="D6:D7" si="2">D3+7</f>
        <v>43713</v>
      </c>
      <c r="E6" s="14" t="s">
        <v>112</v>
      </c>
      <c r="F6" s="14" t="s">
        <v>109</v>
      </c>
      <c r="G6" s="6"/>
      <c r="H6" s="6"/>
      <c r="I6" s="7" t="s">
        <v>719</v>
      </c>
      <c r="J6" s="6"/>
      <c r="M6" s="8" t="str">
        <f>IF(ISBLANK(L6),"",CONCATENATE("Assignment ",L6," Due ", TEXT(D6+configuration!$B$4, "mm/dd")))</f>
        <v/>
      </c>
      <c r="N6" s="8"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280.8">
      <c r="A7">
        <f>A4+1</f>
        <v>3</v>
      </c>
      <c r="B7">
        <f t="shared" si="1"/>
        <v>4</v>
      </c>
      <c r="C7" t="s">
        <v>18</v>
      </c>
      <c r="D7" s="2">
        <f t="shared" si="2"/>
        <v>43717</v>
      </c>
      <c r="E7" s="14" t="s">
        <v>113</v>
      </c>
      <c r="F7" s="18" t="s">
        <v>114</v>
      </c>
      <c r="G7" s="3"/>
      <c r="H7" s="20" t="s">
        <v>660</v>
      </c>
      <c r="I7" s="20" t="s">
        <v>747</v>
      </c>
      <c r="J7" s="3"/>
      <c r="K7" s="3"/>
      <c r="M7" s="8" t="str">
        <f>IF(ISBLANK(L7),"",CONCATENATE("Assignment ",L7," Due ", TEXT(D7+configuration!$B$4, "mm/dd")))</f>
        <v/>
      </c>
      <c r="N7" s="8"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46.8">
      <c r="A8">
        <f t="shared" ref="A8:A13" si="3">A6+1</f>
        <v>3</v>
      </c>
      <c r="B8">
        <f t="shared" si="1"/>
        <v>5</v>
      </c>
      <c r="C8" t="s">
        <v>15</v>
      </c>
      <c r="D8" s="2">
        <f t="shared" ref="D8:D33" si="4">D6+7</f>
        <v>43720</v>
      </c>
      <c r="E8" s="14" t="s">
        <v>642</v>
      </c>
      <c r="F8" s="14" t="s">
        <v>109</v>
      </c>
      <c r="G8" s="6"/>
      <c r="H8" s="6"/>
      <c r="I8" s="7" t="s">
        <v>719</v>
      </c>
      <c r="J8" s="6"/>
      <c r="L8">
        <v>2</v>
      </c>
      <c r="M8" s="8" t="str">
        <f>IF(ISBLANK(L8),"",CONCATENATE("Assignment ",L8," Due ", TEXT(D8+configuration!$B$4, "mm/dd")))</f>
        <v>Assignment 2 Due 09/26</v>
      </c>
      <c r="N8" s="8"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280.8">
      <c r="A9">
        <f t="shared" si="3"/>
        <v>4</v>
      </c>
      <c r="B9">
        <f t="shared" si="1"/>
        <v>6</v>
      </c>
      <c r="C9" t="s">
        <v>18</v>
      </c>
      <c r="D9" s="2">
        <f t="shared" si="4"/>
        <v>43724</v>
      </c>
      <c r="E9" s="6" t="s">
        <v>643</v>
      </c>
      <c r="F9" s="14" t="s">
        <v>645</v>
      </c>
      <c r="G9" s="6"/>
      <c r="H9" s="17" t="s">
        <v>661</v>
      </c>
      <c r="I9" s="17" t="s">
        <v>748</v>
      </c>
      <c r="J9" s="6"/>
      <c r="M9" s="8" t="str">
        <f>IF(ISBLANK(L9),"",CONCATENATE("Assignment ",L9," Due ", TEXT(D9+configuration!$B$4, "mm/dd")))</f>
        <v/>
      </c>
      <c r="N9" s="8"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46.8">
      <c r="A10">
        <f t="shared" si="3"/>
        <v>4</v>
      </c>
      <c r="B10">
        <f t="shared" si="1"/>
        <v>7</v>
      </c>
      <c r="C10" t="s">
        <v>15</v>
      </c>
      <c r="D10" s="2">
        <f t="shared" si="4"/>
        <v>43727</v>
      </c>
      <c r="E10" s="14" t="s">
        <v>644</v>
      </c>
      <c r="F10" s="14" t="s">
        <v>109</v>
      </c>
      <c r="G10" s="6"/>
      <c r="H10" s="6"/>
      <c r="I10" s="7" t="s">
        <v>719</v>
      </c>
      <c r="J10" s="6"/>
      <c r="L10">
        <v>3</v>
      </c>
      <c r="M10" s="8" t="str">
        <f>IF(ISBLANK(L10),"",CONCATENATE("Assignment ",L10," Due ", TEXT(D10+configuration!$B$4, "mm/dd")))</f>
        <v>Assignment 3 Due 10/03</v>
      </c>
      <c r="N10" s="8"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18.4">
      <c r="A11">
        <f t="shared" si="3"/>
        <v>5</v>
      </c>
      <c r="B11">
        <f t="shared" si="1"/>
        <v>8</v>
      </c>
      <c r="C11" t="s">
        <v>18</v>
      </c>
      <c r="D11" s="2">
        <f t="shared" si="4"/>
        <v>43731</v>
      </c>
      <c r="E11" s="14" t="s">
        <v>646</v>
      </c>
      <c r="F11" s="14" t="s">
        <v>647</v>
      </c>
      <c r="G11" s="6"/>
      <c r="H11" s="7" t="s">
        <v>662</v>
      </c>
      <c r="I11" s="7" t="s">
        <v>719</v>
      </c>
      <c r="J11" s="6"/>
      <c r="M11" s="8" t="str">
        <f>IF(ISBLANK(L11),"",CONCATENATE("Assignment ",L11," Due ", TEXT(D11+configuration!$B$4, "mm/dd")))</f>
        <v/>
      </c>
      <c r="N11" s="8"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ht="343.2">
      <c r="A12">
        <f t="shared" si="3"/>
        <v>5</v>
      </c>
      <c r="B12">
        <f t="shared" si="1"/>
        <v>9</v>
      </c>
      <c r="C12" t="s">
        <v>15</v>
      </c>
      <c r="D12" s="2">
        <f t="shared" si="4"/>
        <v>43734</v>
      </c>
      <c r="E12" s="14" t="s">
        <v>646</v>
      </c>
      <c r="F12" s="14" t="s">
        <v>109</v>
      </c>
      <c r="G12" s="6"/>
      <c r="H12" s="6"/>
      <c r="I12" s="17" t="s">
        <v>749</v>
      </c>
      <c r="J12" s="6"/>
      <c r="L12">
        <v>4</v>
      </c>
      <c r="M12" s="8" t="str">
        <f>IF(ISBLANK(L12),"",CONCATENATE("Assignment ",L12," Due ", TEXT(D12+configuration!$B$4, "mm/dd")))</f>
        <v>Assignment 4 Due 10/10</v>
      </c>
      <c r="N12" s="8"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78">
      <c r="A13">
        <f t="shared" si="3"/>
        <v>6</v>
      </c>
      <c r="B13">
        <f t="shared" si="1"/>
        <v>10</v>
      </c>
      <c r="C13" t="s">
        <v>18</v>
      </c>
      <c r="D13" s="2">
        <f t="shared" si="4"/>
        <v>43738</v>
      </c>
      <c r="E13" s="6" t="s">
        <v>25</v>
      </c>
      <c r="F13" s="14" t="s">
        <v>664</v>
      </c>
      <c r="G13" s="6"/>
      <c r="H13" s="17" t="s">
        <v>663</v>
      </c>
      <c r="I13" s="6"/>
      <c r="J13" s="6"/>
      <c r="M13" s="8" t="str">
        <f>IF(ISBLANK(L13),"",CONCATENATE("Assignment ",L13," Due ", TEXT(D13+configuration!$B$4, "mm/dd")))</f>
        <v/>
      </c>
      <c r="N13" s="8"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c r="A14">
        <v>6</v>
      </c>
      <c r="B14">
        <f t="shared" si="1"/>
        <v>11</v>
      </c>
      <c r="C14" t="s">
        <v>15</v>
      </c>
      <c r="D14" s="2">
        <f t="shared" si="4"/>
        <v>43741</v>
      </c>
      <c r="E14" s="6" t="s">
        <v>25</v>
      </c>
      <c r="F14" s="14" t="s">
        <v>109</v>
      </c>
      <c r="G14" s="6"/>
      <c r="H14" s="6"/>
      <c r="I14" s="6"/>
      <c r="J14" s="6"/>
      <c r="L14">
        <v>5</v>
      </c>
      <c r="M14" s="8" t="str">
        <f>IF(ISBLANK(L14),"",CONCATENATE("Assignment ",L14," Due ", TEXT(D14+configuration!$B$4, "mm/dd")))</f>
        <v>Assignment 5 Due 10/17</v>
      </c>
      <c r="N14" s="8"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280.8">
      <c r="A15">
        <f>A13+1</f>
        <v>7</v>
      </c>
      <c r="B15">
        <f t="shared" si="1"/>
        <v>12</v>
      </c>
      <c r="C15" t="s">
        <v>18</v>
      </c>
      <c r="D15" s="2">
        <f t="shared" si="4"/>
        <v>43745</v>
      </c>
      <c r="E15" s="14" t="s">
        <v>649</v>
      </c>
      <c r="F15" s="18" t="s">
        <v>648</v>
      </c>
      <c r="G15" s="3"/>
      <c r="H15" s="20" t="s">
        <v>742</v>
      </c>
      <c r="I15" s="3"/>
      <c r="J15" s="3"/>
      <c r="K15" s="3"/>
      <c r="M15" s="8" t="str">
        <f>IF(ISBLANK(L15),"",CONCATENATE("Assignment ",L15," Due ", TEXT(D15+configuration!$B$4, "mm/dd")))</f>
        <v/>
      </c>
      <c r="N15" s="8"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ht="140.4">
      <c r="A16">
        <v>7</v>
      </c>
      <c r="B16">
        <f t="shared" si="1"/>
        <v>13</v>
      </c>
      <c r="C16" t="s">
        <v>15</v>
      </c>
      <c r="D16" s="2">
        <f t="shared" si="4"/>
        <v>43748</v>
      </c>
      <c r="E16" s="14" t="s">
        <v>649</v>
      </c>
      <c r="F16" s="14" t="s">
        <v>109</v>
      </c>
      <c r="G16" s="6"/>
      <c r="H16" s="6"/>
      <c r="I16" s="17" t="s">
        <v>750</v>
      </c>
      <c r="J16" s="6"/>
      <c r="L16">
        <v>6</v>
      </c>
      <c r="M16" s="8" t="str">
        <f>IF(ISBLANK(L16),"",CONCATENATE("Assignment ",L16," Due ", TEXT(D16+configuration!$B$4, "mm/dd")))</f>
        <v>Assignment 6 Due 10/24</v>
      </c>
      <c r="N16" s="8"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ht="31.2">
      <c r="A17">
        <f>A15+1</f>
        <v>8</v>
      </c>
      <c r="B17">
        <f t="shared" si="1"/>
        <v>14</v>
      </c>
      <c r="C17" t="s">
        <v>18</v>
      </c>
      <c r="D17" s="2">
        <f t="shared" si="4"/>
        <v>43752</v>
      </c>
      <c r="E17" s="14" t="s">
        <v>650</v>
      </c>
      <c r="F17" s="6"/>
      <c r="G17" s="6"/>
      <c r="H17" s="6"/>
      <c r="I17" s="6"/>
      <c r="J17" s="6"/>
      <c r="M17" s="8" t="str">
        <f>IF(ISBLANK(L17),"",CONCATENATE("Assignment ",L17," Due ", TEXT(D17+configuration!$B$4, "mm/dd")))</f>
        <v/>
      </c>
      <c r="N17" s="8"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ht="93.6">
      <c r="A18" s="1">
        <v>8</v>
      </c>
      <c r="B18">
        <f t="shared" si="1"/>
        <v>15</v>
      </c>
      <c r="C18" t="s">
        <v>15</v>
      </c>
      <c r="D18" s="2">
        <f t="shared" si="4"/>
        <v>43755</v>
      </c>
      <c r="E18" s="6" t="s">
        <v>27</v>
      </c>
      <c r="G18" s="6"/>
      <c r="H18" s="6"/>
      <c r="I18" s="17" t="s">
        <v>751</v>
      </c>
      <c r="J18" s="6"/>
      <c r="L18">
        <v>7</v>
      </c>
      <c r="M18" s="8" t="str">
        <f>IF(ISBLANK(L18),"",CONCATENATE("Assignment ",L18," Due ", TEXT(D18+configuration!$B$4, "mm/dd")))</f>
        <v>Assignment 7 Due 10/31</v>
      </c>
      <c r="N18" s="8"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46.8">
      <c r="A19">
        <f t="shared" ref="A19:A32" si="5">A17+1</f>
        <v>9</v>
      </c>
      <c r="B19">
        <f t="shared" si="1"/>
        <v>16</v>
      </c>
      <c r="C19" t="s">
        <v>18</v>
      </c>
      <c r="D19" s="2">
        <f t="shared" si="4"/>
        <v>43759</v>
      </c>
      <c r="E19" s="14" t="s">
        <v>651</v>
      </c>
      <c r="F19" s="14" t="s">
        <v>671</v>
      </c>
      <c r="G19" s="6"/>
      <c r="H19" s="6"/>
      <c r="I19" s="7" t="s">
        <v>719</v>
      </c>
      <c r="J19" s="6"/>
      <c r="M19" s="8" t="str">
        <f>IF(ISBLANK(L19),"",CONCATENATE("Assignment ",L19," Due ", TEXT(D19+configuration!$B$4, "mm/dd")))</f>
        <v/>
      </c>
      <c r="N19" s="8"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c r="A20">
        <f t="shared" si="5"/>
        <v>9</v>
      </c>
      <c r="B20">
        <f t="shared" si="1"/>
        <v>17</v>
      </c>
      <c r="C20" t="s">
        <v>15</v>
      </c>
      <c r="D20" s="2">
        <f t="shared" si="4"/>
        <v>43762</v>
      </c>
      <c r="E20" s="14" t="s">
        <v>651</v>
      </c>
      <c r="F20" s="14" t="s">
        <v>109</v>
      </c>
      <c r="G20" s="3"/>
      <c r="H20" s="3"/>
      <c r="I20" s="7" t="s">
        <v>719</v>
      </c>
      <c r="J20" s="3"/>
      <c r="K20" s="3"/>
      <c r="M20" s="8" t="str">
        <f>IF(ISBLANK(L20),"",CONCATENATE("Assignment ",L20," Due ", TEXT(D20+configuration!$B$4, "mm/dd")))</f>
        <v/>
      </c>
      <c r="N20" s="8"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1.2">
      <c r="A21">
        <f t="shared" si="5"/>
        <v>10</v>
      </c>
      <c r="B21">
        <f t="shared" si="1"/>
        <v>18</v>
      </c>
      <c r="C21" t="s">
        <v>18</v>
      </c>
      <c r="D21" s="2">
        <f t="shared" si="4"/>
        <v>43766</v>
      </c>
      <c r="E21" s="14" t="s">
        <v>652</v>
      </c>
      <c r="F21" s="18" t="s">
        <v>672</v>
      </c>
      <c r="G21" s="3"/>
      <c r="H21" s="3"/>
      <c r="I21" s="7" t="s">
        <v>719</v>
      </c>
      <c r="J21" s="3"/>
      <c r="K21" s="3"/>
      <c r="M21" s="8" t="str">
        <f>IF(ISBLANK(L21),"",CONCATENATE("Assignment ",L21," Due ", TEXT(D21+configuration!$B$4, "mm/dd")))</f>
        <v/>
      </c>
      <c r="N21" s="8"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c r="A22">
        <f t="shared" si="5"/>
        <v>10</v>
      </c>
      <c r="B22">
        <f t="shared" si="1"/>
        <v>19</v>
      </c>
      <c r="C22" t="s">
        <v>15</v>
      </c>
      <c r="D22" s="2">
        <f t="shared" si="4"/>
        <v>43769</v>
      </c>
      <c r="E22" s="18" t="s">
        <v>652</v>
      </c>
      <c r="F22" s="14" t="s">
        <v>109</v>
      </c>
      <c r="G22" s="6"/>
      <c r="H22" s="6"/>
      <c r="I22" s="7" t="s">
        <v>719</v>
      </c>
      <c r="J22" s="6"/>
      <c r="M22" s="8" t="str">
        <f>IF(ISBLANK(L22),"",CONCATENATE("Assignment ",L22," Due ", TEXT(D22+configuration!$B$4, "mm/dd")))</f>
        <v/>
      </c>
      <c r="N22" s="8"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187.2">
      <c r="A23">
        <f t="shared" si="5"/>
        <v>11</v>
      </c>
      <c r="B23">
        <f t="shared" si="1"/>
        <v>20</v>
      </c>
      <c r="C23" t="s">
        <v>18</v>
      </c>
      <c r="D23" s="2">
        <f t="shared" si="4"/>
        <v>43773</v>
      </c>
      <c r="E23" s="18" t="s">
        <v>653</v>
      </c>
      <c r="F23" s="14" t="s">
        <v>665</v>
      </c>
      <c r="G23" s="6"/>
      <c r="H23" s="17" t="s">
        <v>666</v>
      </c>
      <c r="I23" s="7" t="s">
        <v>719</v>
      </c>
      <c r="J23" s="6"/>
      <c r="M23" s="8" t="str">
        <f>IF(ISBLANK(L23),"",CONCATENATE("Assignment ",L23," Due ", TEXT(D23+configuration!$B$4, "mm/dd")))</f>
        <v/>
      </c>
      <c r="N23" s="8"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c r="A24">
        <f t="shared" si="5"/>
        <v>11</v>
      </c>
      <c r="B24">
        <f t="shared" si="1"/>
        <v>21</v>
      </c>
      <c r="C24" t="s">
        <v>15</v>
      </c>
      <c r="D24" s="2">
        <f t="shared" si="4"/>
        <v>43776</v>
      </c>
      <c r="E24" s="18" t="s">
        <v>653</v>
      </c>
      <c r="F24" s="14" t="s">
        <v>109</v>
      </c>
      <c r="G24" s="6"/>
      <c r="H24" s="6"/>
      <c r="I24" s="7" t="s">
        <v>719</v>
      </c>
      <c r="J24" s="6"/>
      <c r="M24" s="8" t="str">
        <f>IF(ISBLANK(L24),"",CONCATENATE("Assignment ",L24," Due ", TEXT(D24+configuration!$B$4, "mm/dd")))</f>
        <v/>
      </c>
      <c r="N24" s="8"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31.2">
      <c r="A25">
        <f t="shared" si="5"/>
        <v>12</v>
      </c>
      <c r="B25">
        <f t="shared" si="1"/>
        <v>22</v>
      </c>
      <c r="C25" t="s">
        <v>18</v>
      </c>
      <c r="D25" s="2">
        <f t="shared" si="4"/>
        <v>43780</v>
      </c>
      <c r="E25" s="6" t="s">
        <v>30</v>
      </c>
      <c r="F25" s="18" t="s">
        <v>668</v>
      </c>
      <c r="G25" s="3"/>
      <c r="H25" s="3"/>
      <c r="I25" s="7" t="s">
        <v>719</v>
      </c>
      <c r="J25" s="3"/>
      <c r="K25" s="3"/>
      <c r="L25">
        <v>8</v>
      </c>
      <c r="M25" s="8" t="str">
        <f>IF(ISBLANK(L25),"",CONCATENATE("Assignment ",L25," Due ", TEXT(D25+configuration!$B$4, "mm/dd")))</f>
        <v>Assignment 8 Due 11/25</v>
      </c>
      <c r="N25" s="8"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40.4">
      <c r="A26">
        <f t="shared" si="5"/>
        <v>12</v>
      </c>
      <c r="B26">
        <f t="shared" si="1"/>
        <v>23</v>
      </c>
      <c r="C26" t="s">
        <v>15</v>
      </c>
      <c r="D26" s="2">
        <f t="shared" si="4"/>
        <v>43783</v>
      </c>
      <c r="E26" s="14" t="s">
        <v>656</v>
      </c>
      <c r="F26" s="18" t="s">
        <v>669</v>
      </c>
      <c r="G26" s="20"/>
      <c r="H26" s="21" t="s">
        <v>667</v>
      </c>
      <c r="I26" s="7" t="s">
        <v>719</v>
      </c>
      <c r="J26" s="3"/>
      <c r="K26" s="3"/>
      <c r="M26" s="8" t="str">
        <f>IF(ISBLANK(L26),"",CONCATENATE("Assignment ",L26," Due ", TEXT(D26+configuration!$B$4, "mm/dd")))</f>
        <v/>
      </c>
      <c r="N26" s="8"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78">
      <c r="A27">
        <f t="shared" si="5"/>
        <v>13</v>
      </c>
      <c r="B27">
        <f t="shared" si="1"/>
        <v>24</v>
      </c>
      <c r="C27" t="s">
        <v>18</v>
      </c>
      <c r="D27" s="2">
        <f t="shared" si="4"/>
        <v>43787</v>
      </c>
      <c r="E27" s="14" t="s">
        <v>654</v>
      </c>
      <c r="F27" s="18" t="s">
        <v>670</v>
      </c>
      <c r="G27" s="3"/>
      <c r="H27" s="3"/>
      <c r="I27" s="7" t="s">
        <v>719</v>
      </c>
      <c r="J27" s="3"/>
      <c r="K27" s="3"/>
      <c r="M27" s="8" t="str">
        <f>IF(ISBLANK(L27),"",CONCATENATE("Assignment ",L27," Due ", TEXT(D27+configuration!$B$4, "mm/dd")))</f>
        <v/>
      </c>
      <c r="N27" s="8"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ht="31.2">
      <c r="A28">
        <f t="shared" si="5"/>
        <v>13</v>
      </c>
      <c r="B28">
        <f t="shared" si="1"/>
        <v>25</v>
      </c>
      <c r="C28" t="s">
        <v>15</v>
      </c>
      <c r="D28" s="2">
        <f t="shared" si="4"/>
        <v>43790</v>
      </c>
      <c r="E28" s="14" t="s">
        <v>654</v>
      </c>
      <c r="F28" s="14" t="s">
        <v>109</v>
      </c>
      <c r="G28" s="6"/>
      <c r="H28" s="6"/>
      <c r="I28" s="7" t="s">
        <v>719</v>
      </c>
      <c r="J28" s="6"/>
      <c r="M28" s="8" t="str">
        <f>IF(ISBLANK(L28),"",CONCATENATE("Assignment ",L28," Due ", TEXT(D28+configuration!$B$4, "mm/dd")))</f>
        <v/>
      </c>
      <c r="N28" s="8"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1.2">
      <c r="A29">
        <f t="shared" si="5"/>
        <v>14</v>
      </c>
      <c r="B29">
        <f t="shared" si="1"/>
        <v>26</v>
      </c>
      <c r="C29" t="s">
        <v>18</v>
      </c>
      <c r="D29" s="2">
        <f t="shared" si="4"/>
        <v>43794</v>
      </c>
      <c r="E29" s="14" t="s">
        <v>657</v>
      </c>
      <c r="F29" s="14" t="s">
        <v>658</v>
      </c>
      <c r="G29" s="6"/>
      <c r="H29" s="6"/>
      <c r="I29" s="7" t="s">
        <v>719</v>
      </c>
      <c r="J29" s="6"/>
      <c r="M29" s="8" t="str">
        <f>IF(ISBLANK(L29),"",CONCATENATE("Assignment ",L29," Due ", TEXT(D29+configuration!$B$4, "mm/dd")))</f>
        <v/>
      </c>
      <c r="N29" s="8"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c r="A30">
        <f t="shared" si="5"/>
        <v>14</v>
      </c>
      <c r="C30" t="s">
        <v>15</v>
      </c>
      <c r="D30" s="2">
        <f t="shared" si="4"/>
        <v>43797</v>
      </c>
      <c r="E30" s="15" t="s">
        <v>33</v>
      </c>
      <c r="F30" s="6"/>
      <c r="G30" s="6"/>
      <c r="H30" s="6"/>
      <c r="I30" s="7" t="s">
        <v>719</v>
      </c>
      <c r="J30" s="6"/>
      <c r="M30" s="8" t="str">
        <f>IF(ISBLANK(L30),"",CONCATENATE("Assignment ",L30," Due ", TEXT(D30+configuration!$B$4, "mm/dd")))</f>
        <v/>
      </c>
      <c r="N30" s="8" t="str">
        <f>IF(B30&gt;0,CONCATENATE("[more](/",configuration!$B$2,"/sessions/session",B30,"/)"),"")</f>
        <v/>
      </c>
      <c r="O30" t="str">
        <f>IF(ISBLANK(#REF!),"",CONCATENATE(" &lt;br&gt; *",M30,"* &lt;br&gt;"))</f>
        <v xml:space="preserve"> &lt;br&gt; ** &lt;br&gt;</v>
      </c>
      <c r="P30" t="str">
        <f t="shared" si="0"/>
        <v>**Thanksgiving** &lt;br&gt;  &lt;br&gt; ** &lt;br&gt;</v>
      </c>
    </row>
    <row r="31" spans="1:16">
      <c r="A31">
        <f t="shared" si="5"/>
        <v>15</v>
      </c>
      <c r="B31" s="1">
        <v>27</v>
      </c>
      <c r="C31" t="s">
        <v>18</v>
      </c>
      <c r="D31" s="2">
        <f t="shared" si="4"/>
        <v>43801</v>
      </c>
      <c r="E31" s="14" t="s">
        <v>655</v>
      </c>
      <c r="F31" s="14" t="s">
        <v>109</v>
      </c>
      <c r="G31" s="6"/>
      <c r="H31" s="6"/>
      <c r="I31" s="7" t="s">
        <v>719</v>
      </c>
      <c r="J31" s="6"/>
      <c r="M31" s="8" t="str">
        <f>IF(ISBLANK(L31),"",CONCATENATE("Assignment ",L31," Due ", TEXT(D31+configuration!$B$4, "mm/dd")))</f>
        <v/>
      </c>
      <c r="N31" s="8"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c r="A32">
        <f t="shared" si="5"/>
        <v>15</v>
      </c>
      <c r="B32">
        <f t="shared" ref="B32:B33" si="7">B31+1</f>
        <v>28</v>
      </c>
      <c r="C32" t="s">
        <v>15</v>
      </c>
      <c r="D32" s="2">
        <f t="shared" si="4"/>
        <v>43804</v>
      </c>
      <c r="E32" s="6" t="s">
        <v>35</v>
      </c>
      <c r="F32" s="6"/>
      <c r="G32" s="6"/>
      <c r="H32" s="6"/>
      <c r="I32" s="7" t="s">
        <v>719</v>
      </c>
      <c r="J32" s="6"/>
      <c r="M32" s="8" t="str">
        <f>IF(ISBLANK(L32),"",CONCATENATE("Assignment ",L32," Due ", TEXT(D32+configuration!$B$4, "mm/dd")))</f>
        <v/>
      </c>
      <c r="N32" s="8"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c r="A33" s="1">
        <v>16</v>
      </c>
      <c r="B33">
        <f t="shared" si="7"/>
        <v>29</v>
      </c>
      <c r="C33" t="s">
        <v>18</v>
      </c>
      <c r="D33" s="2">
        <f t="shared" si="4"/>
        <v>43808</v>
      </c>
      <c r="E33" s="6" t="s">
        <v>35</v>
      </c>
      <c r="F33" s="6"/>
      <c r="G33" s="6"/>
      <c r="H33" s="6"/>
      <c r="I33" s="7" t="s">
        <v>719</v>
      </c>
      <c r="J33" s="6"/>
      <c r="M33" s="8" t="str">
        <f>IF(ISBLANK(L33),"",CONCATENATE("Assignment ",L33," Due ", TEXT(D33+configuration!$B$4, "mm/dd")))</f>
        <v/>
      </c>
      <c r="N33" s="8"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c r="A34">
        <v>17</v>
      </c>
      <c r="C34" s="1" t="s">
        <v>36</v>
      </c>
      <c r="D34" s="4" t="s">
        <v>36</v>
      </c>
      <c r="E34" s="6" t="s">
        <v>37</v>
      </c>
      <c r="F34" s="6"/>
      <c r="G34" s="6"/>
      <c r="H34" s="6"/>
      <c r="I34" s="7" t="s">
        <v>719</v>
      </c>
      <c r="J34" s="6"/>
      <c r="M34" s="8" t="e">
        <f>IF(ISBLANK(#REF!),"",CONCATENATE("[",#REF!,"](/",configuration!$B$2,"/assignments/assignment",A34,"/)"))</f>
        <v>#REF!</v>
      </c>
      <c r="N34" s="8" t="str">
        <f>IF(B34&gt;0,CONCATENATE("[more](/",configuration!$B$2,"/sessions/session",B34,"/)"),"")</f>
        <v/>
      </c>
      <c r="O34" t="e">
        <f>IF(ISBLANK(#REF!),"",CONCATENATE(" &lt;br&gt; *",M34,"* &lt;br&gt;"))</f>
        <v>#REF!</v>
      </c>
      <c r="P34" t="e">
        <f t="shared" si="0"/>
        <v>#REF!</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F36" s="6"/>
      <c r="G36" s="6"/>
      <c r="H36" s="6"/>
      <c r="I36" s="6"/>
      <c r="J36" s="6"/>
      <c r="N36" s="8" t="str">
        <f>IF(B36&gt;0,CONCATENATE("[more](/",configuration!$B$2,"/sessions/session",B36,"/)"),"")</f>
        <v/>
      </c>
      <c r="O36" t="str">
        <f>IF(ISBLANK(#REF!),"",CONCATENATE(" &lt;br&gt; *",M36,"* &lt;br&gt;"))</f>
        <v xml:space="preserve"> &lt;br&gt; ** &lt;br&gt;</v>
      </c>
      <c r="P36" t="str">
        <f t="shared" si="0"/>
        <v>**** &lt;br&gt;  &lt;br&gt; ** &lt;br&gt;</v>
      </c>
    </row>
    <row r="37" spans="1:16">
      <c r="D37" s="2"/>
      <c r="E37" s="3"/>
      <c r="F37" s="6"/>
      <c r="G37" s="6"/>
      <c r="H37" s="6"/>
      <c r="I37" s="6"/>
      <c r="J37" s="6"/>
      <c r="N37" s="8" t="str">
        <f>IF(B37&gt;0,CONCATENATE("[more](/",configuration!$B$2,"/sessions/session",B37,"/)"),"")</f>
        <v/>
      </c>
      <c r="O37" t="e">
        <f>IF(ISBLANK(#REF!),"",CONCATENATE(" &lt;br&gt; **",#REF!,"** &lt;br&gt;"))</f>
        <v>#REF!</v>
      </c>
    </row>
    <row r="38" spans="1:16">
      <c r="D38" s="2"/>
      <c r="E38" s="3"/>
      <c r="F38" s="6"/>
      <c r="G38" s="6"/>
      <c r="H38" s="6"/>
      <c r="I38" s="6"/>
      <c r="J38" s="6"/>
      <c r="L38" s="2"/>
      <c r="M38" s="2"/>
      <c r="N38" s="8" t="str">
        <f>IF(B38&gt;0,CONCATENATE("[more](/",configuration!$B$2,"/sessions/session",B38,"/)"),"")</f>
        <v/>
      </c>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E956" s="3"/>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A14"/>
  <sheetViews>
    <sheetView topLeftCell="A10" zoomScale="80" zoomScaleNormal="80" workbookViewId="0">
      <selection activeCell="A14" sqref="A14"/>
    </sheetView>
  </sheetViews>
  <sheetFormatPr defaultRowHeight="15.6"/>
  <cols>
    <col min="1" max="1" width="89.34765625" customWidth="1"/>
  </cols>
  <sheetData>
    <row r="1" spans="1:1" ht="284.10000000000002" customHeight="1">
      <c r="A1" s="35" t="s">
        <v>710</v>
      </c>
    </row>
    <row r="2" spans="1:1">
      <c r="A2" t="str">
        <f>CONCATENATE("title: ",configuration!B3)</f>
        <v>title: Intro to Machine Learning Applications</v>
      </c>
    </row>
    <row r="3" spans="1:1">
      <c r="A3" s="8" t="str">
        <f>CONCATENATE("author: ",configuration!B5)</f>
        <v>author: Jason Kuruzovich</v>
      </c>
    </row>
    <row r="4" spans="1:1">
      <c r="A4" s="8" t="str">
        <f>CONCATENATE("email: ",configuration!B6)</f>
        <v>email: kuruzj@rpi.edu</v>
      </c>
    </row>
    <row r="5" spans="1:1">
      <c r="A5" s="13" t="s">
        <v>738</v>
      </c>
    </row>
    <row r="6" spans="1:1" s="8" customFormat="1" ht="46.8">
      <c r="A6" s="38" t="str">
        <f>CONCATENATE(" ",configuration!B15,"
")</f>
        <v xml:space="preserve"> Welcome to Technology Fundamentals for Business Analytics. We are going to familiarize you with all phases of the data science lifecycle and a wide variety of the technologies used.
</v>
      </c>
    </row>
    <row r="7" spans="1:1">
      <c r="A7" s="8" t="str">
        <f>CONCATENATE("baseurl: ", configuration!B16)</f>
        <v xml:space="preserve">baseurl: /course-intro-ml-app  </v>
      </c>
    </row>
    <row r="8" spans="1:1">
      <c r="A8" s="8" t="str">
        <f>CONCATENATE("baseurl: ", configuration!B17)</f>
        <v xml:space="preserve">baseurl: https://rpi-data.github.io  </v>
      </c>
    </row>
    <row r="9" spans="1:1" ht="109.2">
      <c r="A9" s="14" t="s">
        <v>724</v>
      </c>
    </row>
    <row r="10" spans="1:1">
      <c r="A10" t="str">
        <f>CONCATENATE("textbook_logo: ",configuration!B23)</f>
        <v>textbook_logo: images/logo/rpi.png</v>
      </c>
    </row>
    <row r="11" spans="1:1">
      <c r="A11" s="8" t="str">
        <f>CONCATENATE("textbook_logo_link: ",configuration!B24)</f>
        <v>textbook_logo_link: https://rpi-data.github.io/course-intro-ml-app/</v>
      </c>
    </row>
    <row r="12" spans="1:1">
      <c r="A12" s="13" t="s">
        <v>717</v>
      </c>
    </row>
    <row r="13" spans="1:1">
      <c r="A13" s="8" t="str">
        <f>CONCATENATE("number_toc_chapters: ",configuration!B25)</f>
        <v>number_toc_chapters: false</v>
      </c>
    </row>
    <row r="14" spans="1:1" ht="409.5">
      <c r="A14" s="14" t="s">
        <v>718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44F0-49F8-41D3-8DBA-F84830CD836B}">
  <dimension ref="A1:A23"/>
  <sheetViews>
    <sheetView topLeftCell="A7" zoomScale="80" zoomScaleNormal="80" workbookViewId="0">
      <selection activeCell="A8" sqref="A8"/>
    </sheetView>
  </sheetViews>
  <sheetFormatPr defaultRowHeight="15.6"/>
  <cols>
    <col min="1" max="1" width="97.34765625" customWidth="1"/>
  </cols>
  <sheetData>
    <row r="1" spans="1:1" ht="378.9" customHeight="1">
      <c r="A1" s="32" t="s">
        <v>722</v>
      </c>
    </row>
    <row r="2" spans="1:1">
      <c r="A2" t="str">
        <f>CONCATENATE("- title: ",configuration!B3)</f>
        <v>- title: Intro to Machine Learning Applications</v>
      </c>
    </row>
    <row r="3" spans="1:1">
      <c r="A3" s="13" t="str">
        <f>CONCATENATE("  url: ",configuration!B17)</f>
        <v xml:space="preserve">  url: https://rpi-data.github.io  </v>
      </c>
    </row>
    <row r="4" spans="1:1">
      <c r="A4" s="13" t="s">
        <v>700</v>
      </c>
    </row>
    <row r="5" spans="1:1" ht="31.2">
      <c r="A5" s="6" t="s">
        <v>723</v>
      </c>
    </row>
    <row r="6" spans="1:1">
      <c r="A6" s="33" t="s">
        <v>705</v>
      </c>
    </row>
    <row r="7" spans="1:1">
      <c r="A7" t="str">
        <f>CONCATENATE("  search: ",configuration!B20)</f>
        <v xml:space="preserve">  search: true</v>
      </c>
    </row>
    <row r="8" spans="1:1" ht="280.8">
      <c r="A8" s="14" t="s">
        <v>739</v>
      </c>
    </row>
    <row r="9" spans="1:1" ht="78">
      <c r="A9" s="6" t="s">
        <v>721</v>
      </c>
    </row>
    <row r="10" spans="1:1">
      <c r="A10" t="str">
        <f>CONCATENATE("- title: ",configuration!B28)</f>
        <v>- title: GitHub Repository</v>
      </c>
    </row>
    <row r="11" spans="1:1">
      <c r="A11" t="str">
        <f>CONCATENATE("  url: ",configuration!B29)</f>
        <v xml:space="preserve">  url: https://github.com/RPI-DATA/jupyter-book</v>
      </c>
    </row>
    <row r="12" spans="1:1">
      <c r="A12" t="s">
        <v>706</v>
      </c>
    </row>
    <row r="13" spans="1:1">
      <c r="A13" t="s">
        <v>700</v>
      </c>
    </row>
    <row r="14" spans="1:1" ht="31.2">
      <c r="A14" s="6" t="s">
        <v>720</v>
      </c>
    </row>
    <row r="15" spans="1:1">
      <c r="A15" s="8" t="str">
        <f>CONCATENATE("- title: ",configuration!B30)</f>
        <v>- title: Colab</v>
      </c>
    </row>
    <row r="16" spans="1:1">
      <c r="A16" s="8" t="str">
        <f>CONCATENATE("  url: ",configuration!B31)</f>
        <v xml:space="preserve">  url: https://colab.research.google.com/notebooks/welcome.ipynb#recent=true</v>
      </c>
    </row>
    <row r="17" spans="1:1">
      <c r="A17" s="8" t="s">
        <v>706</v>
      </c>
    </row>
    <row r="18" spans="1:1">
      <c r="A18" s="8" t="s">
        <v>700</v>
      </c>
    </row>
    <row r="19" spans="1:1" ht="31.2">
      <c r="A19" s="6" t="s">
        <v>720</v>
      </c>
    </row>
    <row r="20" spans="1:1">
      <c r="A20" s="8" t="str">
        <f>CONCATENATE("- title: ",configuration!B32)</f>
        <v>- title: Slack</v>
      </c>
    </row>
    <row r="21" spans="1:1">
      <c r="A21" s="8" t="str">
        <f>CONCATENATE("  url: ",configuration!B33)</f>
        <v xml:space="preserve">  url: https://rpi-data.slack.com/messages</v>
      </c>
    </row>
    <row r="22" spans="1:1">
      <c r="A22" s="8" t="s">
        <v>706</v>
      </c>
    </row>
    <row r="23" spans="1:1">
      <c r="A23" s="8" t="s">
        <v>700</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heetViews>
  <sheetFormatPr defaultRowHeight="15.6"/>
  <cols>
    <col min="1" max="1" width="53.59765625" customWidth="1"/>
  </cols>
  <sheetData>
    <row r="1" spans="1:1" ht="62.4">
      <c r="A1" s="14" t="s">
        <v>740</v>
      </c>
    </row>
    <row r="2" spans="1:1">
      <c r="A2" t="str">
        <f>CONCATENATE("## ",configuration!B5," (Instructor)")</f>
        <v>## Jason Kuruzovich (Instructor)</v>
      </c>
    </row>
    <row r="3" spans="1:1">
      <c r="A3" t="str">
        <f>CONCATENATE("- Email: ",configuration!B6)</f>
        <v>- Email: kuruzj@rpi.edu</v>
      </c>
    </row>
    <row r="4" spans="1:1">
      <c r="A4" t="str">
        <f>CONCATENATE("- Office location: ",configuration!B7)</f>
        <v>- Office location: Pittsburgh 4108</v>
      </c>
    </row>
    <row r="5" spans="1:1">
      <c r="A5" s="8" t="str">
        <f>CONCATENATE("- Phone: ",configuration!B8)</f>
        <v>- Phone: 518-698-9910</v>
      </c>
    </row>
    <row r="6" spans="1:1" s="8" customFormat="1"/>
    <row r="7" spans="1:1" ht="15.3" customHeight="1">
      <c r="A7" s="8" t="str">
        <f>CONCATENATE("
## ",configuration!B9," (TA)")</f>
        <v xml:space="preserve">
## Lianlian Jiang (TA)</v>
      </c>
    </row>
    <row r="8" spans="1:1">
      <c r="A8" s="8" t="str">
        <f>CONCATENATE("- Email: ",configuration!B10)</f>
        <v>- Email: jiangl4@rpi.edu</v>
      </c>
    </row>
    <row r="9" spans="1:1">
      <c r="A9" s="8" t="str">
        <f>CONCATENATE("- Office location: ",configuration!B11,"
")</f>
        <v xml:space="preserve">- Office location: Pittsburgh 2226
</v>
      </c>
    </row>
    <row r="10" spans="1:1">
      <c r="A10" s="30" t="str">
        <f>configuration!B12</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4" sqref="A4"/>
    </sheetView>
  </sheetViews>
  <sheetFormatPr defaultColWidth="11.1484375" defaultRowHeight="15" customHeight="1"/>
  <cols>
    <col min="1" max="1" width="101.84765625" customWidth="1"/>
  </cols>
  <sheetData>
    <row r="1" spans="1:4" s="8" customFormat="1" ht="31.2">
      <c r="A1" s="14" t="s">
        <v>736</v>
      </c>
    </row>
    <row r="2" spans="1:4" ht="15" customHeight="1">
      <c r="A2" s="13" t="s">
        <v>744</v>
      </c>
      <c r="B2" s="9"/>
      <c r="C2" s="9"/>
      <c r="D2" s="9"/>
    </row>
    <row r="3" spans="1:4" ht="15" customHeight="1">
      <c r="A3" s="13" t="s">
        <v>745</v>
      </c>
      <c r="D3" s="2"/>
    </row>
    <row r="4" spans="1:4" ht="15" customHeight="1">
      <c r="A4" s="8" t="str">
        <f>CONCATENATE("| ",data!A3," | ",data!B3," | ",data!C3," | ",TEXT(data!D3,"mm/dd")," | ",data!P3," | ",data!I3,"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8" t="str">
        <f>CONCATENATE("| ",data!A4," | ",data!B4," | ",data!C4," | ",TEXT(data!D4,"mm/dd")," | ",data!P4," | ",data!I4," |")</f>
        <v>| 2 |  | M | 09/02 | **Labor Day - no classes (Tuesday follows Monday schedule)** &lt;br&gt;  | - - - |</v>
      </c>
    </row>
    <row r="6" spans="1:4" ht="15" customHeight="1">
      <c r="A6" s="8" t="str">
        <f>CONCATENATE("| ",data!A5," | ",data!B5," | ",data!C5," | ",TEXT(data!D5,"mm/dd")," | ",data!P5," | ",data!I5,"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8" t="str">
        <f>CONCATENATE("| ",data!A6," | ",data!B6," | ",data!C6," | ",TEXT(data!D6,"mm/dd")," | ",data!P6," | ",data!I6," |")</f>
        <v>| 2 | 3 | Th | 09/05 | **Python Basics** &lt;br&gt; [more](/MGMT6560-fa19/sessions/session3/) &lt;br&gt; ** &lt;br&gt; | - - - |</v>
      </c>
    </row>
    <row r="8" spans="1:4" ht="15" customHeight="1">
      <c r="A8" s="8" t="str">
        <f>CONCATENATE("| ",data!A7," | ",data!B7," | ",data!C7," | ",TEXT(data!D7,"mm/dd")," | ",data!P7," | ",data!I7,"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8" t="str">
        <f>CONCATENATE("| ",data!A8," | ",data!B8," | ",data!C8," | ",TEXT(data!D8,"mm/dd")," | ",data!P8," | ",data!I8," |")</f>
        <v>| 3 | 5 | Th | 09/12 | **Python conditionals, loops, functions, aggregating (continued)** &lt;br&gt; [more](/MGMT6560-fa19/sessions/session5/) &lt;br&gt; *Assignment 2 Due 09/26* &lt;br&gt; | - - - |</v>
      </c>
    </row>
    <row r="10" spans="1:4" ht="15" customHeight="1">
      <c r="A10" s="8" t="str">
        <f>CONCATENATE("| ",data!A9," | ",data!B9," | ",data!C9," | ",TEXT(data!D9,"mm/dd")," | ",data!P9," | ",data!I9,"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8" t="str">
        <f>CONCATENATE("| ",data!A10," | ",data!B10," | ",data!C10," | ",TEXT(data!D10,"mm/dd")," | ",data!P10," | ",data!I10," |")</f>
        <v>| 4 | 7 | Th | 09/19 | **Python visualization, data manipulation , and feature creation (continued)** &lt;br&gt; [more](/MGMT6560-fa19/sessions/session7/) &lt;br&gt; *Assignment 3 Due 10/03* &lt;br&gt; | - - - |</v>
      </c>
    </row>
    <row r="12" spans="1:4" ht="15" customHeight="1">
      <c r="A12" s="8" t="str">
        <f>CONCATENATE("| ",data!A11," | ",data!B11," | ",data!C11," | ",TEXT(data!D11,"mm/dd")," | ",data!P11," | ",data!I11," |")</f>
        <v>| 5 | 8 | M | 09/23 | **Visualization with Tableau** &lt;br&gt; [more](/MGMT6560-fa19/sessions/session8/) &lt;br&gt; ** &lt;br&gt; | - - - |</v>
      </c>
    </row>
    <row r="13" spans="1:4" ht="15" customHeight="1">
      <c r="A13" s="8" t="str">
        <f>CONCATENATE("| ",data!A12," | ",data!B12," | ",data!C12," | ",TEXT(data!D12,"mm/dd")," | ",data!P12," | ",data!I12,"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8" t="str">
        <f>CONCATENATE("| ",data!A13," | ",data!B13," | ",data!C13," | ",TEXT(data!D13,"mm/dd")," | ",data!P13," | ",data!I13," |")</f>
        <v>| 6 | 10 | M | 09/30 | **Introduction to R** &lt;br&gt; [more](/MGMT6560-fa19/sessions/session10/) &lt;br&gt; ** &lt;br&gt; |  |</v>
      </c>
    </row>
    <row r="15" spans="1:4" ht="15" customHeight="1">
      <c r="A15" s="8" t="str">
        <f>CONCATENATE("| ",data!A14," | ",data!B14," | ",data!C14," | ",TEXT(data!D14,"mm/dd")," | ",data!P14," | ",data!I14," |")</f>
        <v>| 6 | 11 | Th | 10/03 | **Introduction to R** &lt;br&gt; [more](/MGMT6560-fa19/sessions/session11/) &lt;br&gt; *Assignment 5 Due 10/17* &lt;br&gt; |  |</v>
      </c>
    </row>
    <row r="16" spans="1:4" ht="15" customHeight="1">
      <c r="A16" s="8" t="str">
        <f>CONCATENATE("| ",data!A15," | ",data!B15," | ",data!C15," | ",TEXT(data!D15,"mm/dd")," | ",data!P15," | ",data!I15," |")</f>
        <v>| 7 | 12 | M | 10/07 | **Overview of Modeling** &lt;br&gt; [more](/MGMT6560-fa19/sessions/session12/) &lt;br&gt; ** &lt;br&gt; |  |</v>
      </c>
    </row>
    <row r="17" spans="1:1" ht="15" customHeight="1">
      <c r="A17" s="8" t="str">
        <f>CONCATENATE("| ",data!A16," | ",data!B16," | ",data!C16," | ",TEXT(data!D16,"mm/dd")," | ",data!P16," | ",data!I16,"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8" t="str">
        <f>CONCATENATE("| ",data!A17," | ",data!B17," | ",data!C17," | ",TEXT(data!D17,"mm/dd")," | ",data!P17," | ",data!I17," |")</f>
        <v>| 8 | 14 | M | 10/14 | **Review/Kaggle Project Introduction** &lt;br&gt; [more](/MGMT6560-fa19/sessions/session14/) &lt;br&gt; ** &lt;br&gt; |  |</v>
      </c>
    </row>
    <row r="19" spans="1:1" ht="15" customHeight="1">
      <c r="A19" s="8" t="str">
        <f>CONCATENATE("| ",data!A18," | ",data!B18," | ",data!C18," | ",TEXT(data!D18,"mm/dd")," | ",data!P18," | ",data!I18,"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8" t="str">
        <f>CONCATENATE("| ",data!A19," | ",data!B19," | ",data!C19," | ",TEXT(data!D19,"mm/dd")," | ",data!P19," | ",data!I19," |")</f>
        <v>| 9 | 16 | M | 10/21 | **Classification** &lt;br&gt; [more](/MGMT6560-fa19/sessions/session16/) &lt;br&gt; ** &lt;br&gt; | - - - |</v>
      </c>
    </row>
    <row r="21" spans="1:1" ht="15" customHeight="1">
      <c r="A21" s="8" t="str">
        <f>CONCATENATE("| ",data!A20," | ",data!B20," | ",data!C20," | ",TEXT(data!D20,"mm/dd")," | ",data!P20," | ",data!I20," |")</f>
        <v>| 9 | 17 | Th | 10/24 | **Classification** &lt;br&gt; [more](/MGMT6560-fa19/sessions/session17/) &lt;br&gt; ** &lt;br&gt; | - - - |</v>
      </c>
    </row>
    <row r="22" spans="1:1" ht="15" customHeight="1">
      <c r="A22" s="8" t="str">
        <f>CONCATENATE("| ",data!A21," | ",data!B21," | ",data!C21," | ",TEXT(data!D21,"mm/dd")," | ",data!P21," | ",data!I21," |")</f>
        <v>| 10 | 18 | M | 10/28 | **Regression** &lt;br&gt; [more](/MGMT6560-fa19/sessions/session18/) &lt;br&gt; ** &lt;br&gt; | - - - |</v>
      </c>
    </row>
    <row r="23" spans="1:1" ht="15" customHeight="1">
      <c r="A23" s="8" t="str">
        <f>CONCATENATE("| ",data!A22," | ",data!B22," | ",data!C22," | ",TEXT(data!D22,"mm/dd")," | ",data!P22," | ",data!I22," |")</f>
        <v>| 10 | 19 | Th | 10/31 | **Regression** &lt;br&gt; [more](/MGMT6560-fa19/sessions/session19/) &lt;br&gt; ** &lt;br&gt; | - - - |</v>
      </c>
    </row>
    <row r="24" spans="1:1" ht="15" customHeight="1">
      <c r="A24" s="8" t="str">
        <f>CONCATENATE("| ",data!A23," | ",data!B23," | ",data!C23," | ",TEXT(data!D23,"mm/dd")," | ",data!P23," | ",data!I23," |")</f>
        <v>| 11 | 20 | M | 11/04 | **Text and NLP** &lt;br&gt; [more](/MGMT6560-fa19/sessions/session20/) &lt;br&gt; ** &lt;br&gt; | - - - |</v>
      </c>
    </row>
    <row r="25" spans="1:1" ht="15" customHeight="1">
      <c r="A25" s="8" t="str">
        <f>CONCATENATE("| ",data!A24," | ",data!B24," | ",data!C24," | ",TEXT(data!D24,"mm/dd")," | ",data!P24," | ",data!I24," |")</f>
        <v>| 11 | 21 | Th | 11/07 | **Text and NLP** &lt;br&gt; [more](/MGMT6560-fa19/sessions/session21/) &lt;br&gt; ** &lt;br&gt; | - - - |</v>
      </c>
    </row>
    <row r="26" spans="1:1" ht="15" customHeight="1">
      <c r="A26" s="8" t="str">
        <f>CONCATENATE("| ",data!A25," | ",data!B25," | ",data!C25," | ",TEXT(data!D25,"mm/dd")," | ",data!P25," | ",data!I25," |")</f>
        <v>| 12 | 22 | M | 11/11 | **Introduction to Big Data** &lt;br&gt; [more](/MGMT6560-fa19/sessions/session22/) &lt;br&gt; *Assignment 8 Due 11/25* &lt;br&gt; | - - - |</v>
      </c>
    </row>
    <row r="27" spans="1:1" ht="15" customHeight="1">
      <c r="A27" s="8" t="str">
        <f>CONCATENATE("| ",data!A26," | ",data!B26," | ",data!C26," | ",TEXT(data!D26,"mm/dd")," | ",data!P26," | ",data!I26," |")</f>
        <v>| 12 | 23 | Th | 11/14 | **Time Series Analysis** &lt;br&gt; [more](/MGMT6560-fa19/sessions/session23/) &lt;br&gt; ** &lt;br&gt; | - - - |</v>
      </c>
    </row>
    <row r="28" spans="1:1" ht="15" customHeight="1">
      <c r="A28" s="8" t="str">
        <f>CONCATENATE("| ",data!A27," | ",data!B27," | ",data!C27," | ",TEXT(data!D27,"mm/dd")," | ",data!P27," | ",data!I27," |")</f>
        <v>| 13 | 24 | M | 11/18 | **Image Data and Deep Learning** &lt;br&gt; [more](/MGMT6560-fa19/sessions/session24/) &lt;br&gt; ** &lt;br&gt; | - - - |</v>
      </c>
    </row>
    <row r="29" spans="1:1" ht="15" customHeight="1">
      <c r="A29" s="8" t="str">
        <f>CONCATENATE("| ",data!A28," | ",data!B28," | ",data!C28," | ",TEXT(data!D28,"mm/dd")," | ",data!P28," | ",data!I28," |")</f>
        <v>| 13 | 25 | Th | 11/21 | **Image Data and Deep Learning** &lt;br&gt; [more](/MGMT6560-fa19/sessions/session25/) &lt;br&gt; ** &lt;br&gt; | - - - |</v>
      </c>
    </row>
    <row r="30" spans="1:1" ht="15.6">
      <c r="A30" s="8" t="str">
        <f>CONCATENATE("| ",data!A29," | ",data!B29," | ",data!C29," | ",TEXT(data!D29,"mm/dd")," | ",data!P29," | ",data!I29," |")</f>
        <v>| 14 | 26 | M | 11/25 | **Automl and Modeling Packages** &lt;br&gt; [more](/MGMT6560-fa19/sessions/session26/) &lt;br&gt; ** &lt;br&gt; | - - - |</v>
      </c>
    </row>
    <row r="31" spans="1:1" ht="15.6">
      <c r="A31" s="8" t="str">
        <f>CONCATENATE("| ",data!A30," | ",data!B30," | ",data!C30," | ",TEXT(data!D30,"mm/dd")," | ",data!P30," | ",data!I30," |")</f>
        <v>| 14 |  | Th | 11/28 | **Thanksgiving** &lt;br&gt;  &lt;br&gt; ** &lt;br&gt; | - - - |</v>
      </c>
    </row>
    <row r="32" spans="1:1" ht="15.6">
      <c r="A32" s="8" t="str">
        <f>CONCATENATE("| ",data!A31," | ",data!B31," | ",data!C31," | ",TEXT(data!D31,"mm/dd")," | ",data!P31," | ",data!I31," |")</f>
        <v>| 15 | 27 | M | 12/02 | **Automl and Model Search** &lt;br&gt; [more](/MGMT6560-fa19/sessions/session27/) &lt;br&gt; ** &lt;br&gt; | - - - |</v>
      </c>
    </row>
    <row r="33" spans="1:1" ht="15.6">
      <c r="A33" s="8" t="str">
        <f>CONCATENATE("| ",data!A32," | ",data!B32," | ",data!C32," | ",TEXT(data!D32,"mm/dd")," | ",data!P32," | ",data!I32," |")</f>
        <v>| 15 | 28 | Th | 12/05 | **Final Presentations** &lt;br&gt; [more](/MGMT6560-fa19/sessions/session28/) &lt;br&gt; ** &lt;br&gt; | - - - |</v>
      </c>
    </row>
    <row r="34" spans="1:1" ht="15.6">
      <c r="A34" s="8" t="str">
        <f>CONCATENATE("| ",data!A33," | ",data!B33," | ",data!C33," | ",TEXT(data!D33,"mm/dd")," | ",data!P33," | ",data!I33," |")</f>
        <v>| 16 | 29 | M | 12/09 | **Final Presentations** &lt;br&gt; [more](/MGMT6560-fa19/sessions/session29/) &lt;br&gt; ** &lt;br&gt; | - - - |</v>
      </c>
    </row>
    <row r="35" spans="1:1" ht="15.6">
      <c r="A35" s="8" t="e">
        <f>CONCATENATE("| ",data!A34," | ",data!B34," | ",data!C34," | ",TEXT(data!D34,"mm/dd")," | ",data!P34," | ",data!I34," |")</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C6" sqref="C6"/>
    </sheetView>
  </sheetViews>
  <sheetFormatPr defaultColWidth="11.1484375" defaultRowHeight="15" customHeight="1"/>
  <cols>
    <col min="1" max="1" width="75.5" style="6" customWidth="1"/>
    <col min="2" max="2" width="8" style="6" customWidth="1"/>
    <col min="3" max="3" width="47.69921875" style="6" customWidth="1"/>
    <col min="4" max="4" width="41.84765625" style="6" customWidth="1"/>
    <col min="5" max="16384" width="11.1484375" style="6"/>
  </cols>
  <sheetData>
    <row r="1" spans="1:4" ht="15.6">
      <c r="A1" s="15"/>
      <c r="B1" s="15" t="s">
        <v>20</v>
      </c>
      <c r="C1" s="15" t="s">
        <v>21</v>
      </c>
      <c r="D1" s="15" t="s">
        <v>22</v>
      </c>
    </row>
    <row r="2" spans="1:4" ht="289.5" customHeight="1">
      <c r="A2" s="37"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c r="B2" s="16" t="s">
        <v>24</v>
      </c>
      <c r="C2" s="6" t="str">
        <f>CONCATENATE("&lt;h1 style="&amp;CHAR(34)&amp;"font-family: Verdana, Geneva, sans-serif; text-align:center;"&amp;CHAR(34)&amp;"&gt;",data!E3,"&lt;/h1&gt;
---")</f>
        <v>&lt;h1 style="font-family: Verdana, Geneva, sans-serif; text-align:center;"&gt;Course Overview &amp; Introduction to the Data Science Lifecycle&lt;/h1&gt;
---</v>
      </c>
      <c r="D2" s="15" t="str">
        <f>CONCATENATE("
### Description
",data!F3,"
### Learning Objectives",data!G3,"
### Notebooks",data!G3,"
### Assignment", data!G3)</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row>
    <row r="3" spans="1:4" ht="48.9"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6" workbookViewId="0">
      <selection activeCell="I22" sqref="I22"/>
    </sheetView>
  </sheetViews>
  <sheetFormatPr defaultColWidth="10.796875" defaultRowHeight="15.6"/>
  <cols>
    <col min="3" max="3" width="42.84765625" customWidth="1"/>
  </cols>
  <sheetData>
    <row r="2" spans="1:9">
      <c r="A2" t="s">
        <v>115</v>
      </c>
    </row>
    <row r="3" spans="1:9">
      <c r="A3" t="s">
        <v>192</v>
      </c>
      <c r="B3">
        <v>32</v>
      </c>
    </row>
    <row r="4" spans="1:9">
      <c r="A4" t="s">
        <v>193</v>
      </c>
      <c r="B4">
        <v>6</v>
      </c>
      <c r="C4" t="s">
        <v>194</v>
      </c>
      <c r="D4" t="s">
        <v>195</v>
      </c>
      <c r="E4">
        <v>192</v>
      </c>
      <c r="F4" t="s">
        <v>203</v>
      </c>
      <c r="G4">
        <v>14</v>
      </c>
      <c r="H4" s="19">
        <v>0.4201388888888889</v>
      </c>
      <c r="I4" t="s">
        <v>197</v>
      </c>
    </row>
    <row r="5" spans="1:9">
      <c r="A5" t="s">
        <v>193</v>
      </c>
      <c r="B5">
        <v>24</v>
      </c>
      <c r="C5" t="s">
        <v>194</v>
      </c>
      <c r="D5" t="s">
        <v>195</v>
      </c>
      <c r="E5">
        <v>768</v>
      </c>
      <c r="F5" t="s">
        <v>196</v>
      </c>
      <c r="G5">
        <v>12</v>
      </c>
      <c r="H5" s="19">
        <v>0.4152777777777778</v>
      </c>
      <c r="I5" t="s">
        <v>198</v>
      </c>
    </row>
    <row r="6" spans="1:9">
      <c r="A6" t="s">
        <v>199</v>
      </c>
      <c r="B6">
        <v>1</v>
      </c>
      <c r="C6" t="s">
        <v>194</v>
      </c>
      <c r="D6" t="s">
        <v>195</v>
      </c>
      <c r="E6">
        <v>10244</v>
      </c>
      <c r="F6" t="s">
        <v>196</v>
      </c>
      <c r="G6">
        <v>12</v>
      </c>
      <c r="H6" s="19">
        <v>0.39583333333333331</v>
      </c>
      <c r="I6" t="s">
        <v>200</v>
      </c>
    </row>
    <row r="7" spans="1:9">
      <c r="A7" t="s">
        <v>193</v>
      </c>
      <c r="B7">
        <v>3</v>
      </c>
      <c r="C7" t="s">
        <v>194</v>
      </c>
      <c r="D7" t="s">
        <v>195</v>
      </c>
      <c r="E7">
        <v>96</v>
      </c>
      <c r="F7" t="s">
        <v>203</v>
      </c>
      <c r="G7">
        <v>22</v>
      </c>
      <c r="H7">
        <v>2018</v>
      </c>
      <c r="I7" t="s">
        <v>211</v>
      </c>
    </row>
    <row r="8" spans="1:9">
      <c r="A8" t="s">
        <v>193</v>
      </c>
      <c r="B8">
        <v>10</v>
      </c>
      <c r="C8" t="s">
        <v>194</v>
      </c>
      <c r="D8" t="s">
        <v>195</v>
      </c>
      <c r="E8">
        <v>320</v>
      </c>
      <c r="F8" t="s">
        <v>203</v>
      </c>
      <c r="G8">
        <v>10</v>
      </c>
      <c r="H8">
        <v>2019</v>
      </c>
      <c r="I8" t="s">
        <v>212</v>
      </c>
    </row>
    <row r="9" spans="1:9">
      <c r="A9" t="s">
        <v>207</v>
      </c>
      <c r="B9">
        <v>1</v>
      </c>
      <c r="C9" t="s">
        <v>194</v>
      </c>
      <c r="D9" t="s">
        <v>195</v>
      </c>
      <c r="E9">
        <v>1335</v>
      </c>
      <c r="F9" t="s">
        <v>203</v>
      </c>
      <c r="G9">
        <v>14</v>
      </c>
      <c r="H9" s="19">
        <v>0.42152777777777778</v>
      </c>
      <c r="I9" t="s">
        <v>213</v>
      </c>
    </row>
    <row r="11" spans="1:9">
      <c r="A11" t="s">
        <v>116</v>
      </c>
    </row>
    <row r="12" spans="1:9">
      <c r="A12" t="s">
        <v>192</v>
      </c>
      <c r="B12">
        <v>120</v>
      </c>
    </row>
    <row r="13" spans="1:9">
      <c r="A13" t="s">
        <v>193</v>
      </c>
      <c r="B13">
        <v>3</v>
      </c>
      <c r="C13" t="s">
        <v>194</v>
      </c>
      <c r="D13" t="s">
        <v>195</v>
      </c>
      <c r="E13">
        <v>96</v>
      </c>
      <c r="F13" t="s">
        <v>203</v>
      </c>
      <c r="G13">
        <v>22</v>
      </c>
      <c r="H13">
        <v>2018</v>
      </c>
      <c r="I13" t="s">
        <v>197</v>
      </c>
    </row>
    <row r="14" spans="1:9">
      <c r="A14" t="s">
        <v>193</v>
      </c>
      <c r="B14">
        <v>6</v>
      </c>
      <c r="C14" t="s">
        <v>194</v>
      </c>
      <c r="D14" t="s">
        <v>195</v>
      </c>
      <c r="E14">
        <v>192</v>
      </c>
      <c r="F14" t="s">
        <v>203</v>
      </c>
      <c r="G14">
        <v>14</v>
      </c>
      <c r="H14" s="19">
        <v>0.4201388888888889</v>
      </c>
      <c r="I14" t="s">
        <v>198</v>
      </c>
    </row>
    <row r="15" spans="1:9">
      <c r="A15" t="s">
        <v>207</v>
      </c>
      <c r="B15">
        <v>1</v>
      </c>
      <c r="C15" t="s">
        <v>194</v>
      </c>
      <c r="D15" t="s">
        <v>195</v>
      </c>
      <c r="E15">
        <v>58026</v>
      </c>
      <c r="F15" t="s">
        <v>203</v>
      </c>
      <c r="G15">
        <v>22</v>
      </c>
      <c r="H15">
        <v>2018</v>
      </c>
      <c r="I15" t="s">
        <v>214</v>
      </c>
    </row>
    <row r="17" spans="1:9">
      <c r="A17" t="s">
        <v>117</v>
      </c>
    </row>
    <row r="18" spans="1:9">
      <c r="A18" t="s">
        <v>192</v>
      </c>
      <c r="B18">
        <v>184</v>
      </c>
    </row>
    <row r="19" spans="1:9">
      <c r="A19" t="s">
        <v>193</v>
      </c>
      <c r="B19">
        <v>10</v>
      </c>
      <c r="C19" t="s">
        <v>194</v>
      </c>
      <c r="D19" t="s">
        <v>195</v>
      </c>
      <c r="E19">
        <v>320</v>
      </c>
      <c r="F19" t="s">
        <v>203</v>
      </c>
      <c r="G19">
        <v>10</v>
      </c>
      <c r="H19">
        <v>2019</v>
      </c>
      <c r="I19" t="s">
        <v>197</v>
      </c>
    </row>
    <row r="20" spans="1:9">
      <c r="A20" t="s">
        <v>193</v>
      </c>
      <c r="B20">
        <v>6</v>
      </c>
      <c r="C20" t="s">
        <v>194</v>
      </c>
      <c r="D20" t="s">
        <v>195</v>
      </c>
      <c r="E20">
        <v>192</v>
      </c>
      <c r="F20" t="s">
        <v>203</v>
      </c>
      <c r="G20">
        <v>14</v>
      </c>
      <c r="H20" s="19">
        <v>0.4201388888888889</v>
      </c>
      <c r="I20" t="s">
        <v>198</v>
      </c>
    </row>
    <row r="21" spans="1:9">
      <c r="A21" t="s">
        <v>199</v>
      </c>
      <c r="B21">
        <v>1</v>
      </c>
      <c r="C21" t="s">
        <v>194</v>
      </c>
      <c r="D21" t="s">
        <v>195</v>
      </c>
      <c r="E21">
        <v>6148</v>
      </c>
      <c r="F21" t="s">
        <v>203</v>
      </c>
      <c r="G21">
        <v>10</v>
      </c>
      <c r="H21">
        <v>2019</v>
      </c>
      <c r="I21" t="s">
        <v>200</v>
      </c>
    </row>
    <row r="22" spans="1:9">
      <c r="A22" t="s">
        <v>193</v>
      </c>
      <c r="B22">
        <v>4</v>
      </c>
      <c r="C22" t="s">
        <v>194</v>
      </c>
      <c r="D22" t="s">
        <v>195</v>
      </c>
      <c r="E22">
        <v>128</v>
      </c>
      <c r="F22" t="s">
        <v>215</v>
      </c>
      <c r="G22">
        <v>30</v>
      </c>
      <c r="H22">
        <v>2018</v>
      </c>
      <c r="I22" t="s">
        <v>211</v>
      </c>
    </row>
    <row r="23" spans="1:9">
      <c r="A23" t="s">
        <v>207</v>
      </c>
      <c r="B23">
        <v>1</v>
      </c>
      <c r="C23" t="s">
        <v>194</v>
      </c>
      <c r="D23" t="s">
        <v>195</v>
      </c>
      <c r="E23">
        <v>7620</v>
      </c>
      <c r="F23" t="s">
        <v>215</v>
      </c>
      <c r="G23">
        <v>30</v>
      </c>
      <c r="H23">
        <v>2018</v>
      </c>
      <c r="I23" t="s">
        <v>216</v>
      </c>
    </row>
    <row r="24" spans="1:9">
      <c r="A24" t="s">
        <v>207</v>
      </c>
      <c r="B24">
        <v>1</v>
      </c>
      <c r="C24" t="s">
        <v>194</v>
      </c>
      <c r="D24" t="s">
        <v>195</v>
      </c>
      <c r="E24">
        <v>10093</v>
      </c>
      <c r="F24" t="s">
        <v>215</v>
      </c>
      <c r="G24">
        <v>30</v>
      </c>
      <c r="H24">
        <v>2018</v>
      </c>
      <c r="I24" t="s">
        <v>217</v>
      </c>
    </row>
    <row r="25" spans="1:9">
      <c r="A25" t="s">
        <v>207</v>
      </c>
      <c r="B25">
        <v>1</v>
      </c>
      <c r="C25" t="s">
        <v>194</v>
      </c>
      <c r="D25" t="s">
        <v>195</v>
      </c>
      <c r="E25">
        <v>51344</v>
      </c>
      <c r="F25" t="s">
        <v>215</v>
      </c>
      <c r="G25">
        <v>30</v>
      </c>
      <c r="H25">
        <v>2018</v>
      </c>
      <c r="I25" t="s">
        <v>218</v>
      </c>
    </row>
    <row r="26" spans="1:9">
      <c r="A26" t="s">
        <v>207</v>
      </c>
      <c r="B26">
        <v>1</v>
      </c>
      <c r="C26" t="s">
        <v>194</v>
      </c>
      <c r="D26" t="s">
        <v>195</v>
      </c>
      <c r="E26">
        <v>7919</v>
      </c>
      <c r="F26" t="s">
        <v>215</v>
      </c>
      <c r="G26">
        <v>30</v>
      </c>
      <c r="H26">
        <v>2018</v>
      </c>
      <c r="I26" t="s">
        <v>219</v>
      </c>
    </row>
    <row r="27" spans="1:9">
      <c r="A27" t="s">
        <v>193</v>
      </c>
      <c r="B27">
        <v>11</v>
      </c>
      <c r="C27" t="s">
        <v>194</v>
      </c>
      <c r="D27" t="s">
        <v>195</v>
      </c>
      <c r="E27">
        <v>352</v>
      </c>
      <c r="F27" t="s">
        <v>202</v>
      </c>
      <c r="G27">
        <v>7</v>
      </c>
      <c r="H27">
        <v>2017</v>
      </c>
      <c r="I27" t="s">
        <v>220</v>
      </c>
    </row>
    <row r="28" spans="1:9">
      <c r="A28" t="s">
        <v>199</v>
      </c>
      <c r="B28">
        <v>1</v>
      </c>
      <c r="C28" t="s">
        <v>194</v>
      </c>
      <c r="D28" t="s">
        <v>195</v>
      </c>
      <c r="E28">
        <v>205</v>
      </c>
      <c r="F28" t="s">
        <v>202</v>
      </c>
      <c r="G28">
        <v>7</v>
      </c>
      <c r="H28">
        <v>2017</v>
      </c>
      <c r="I28" t="s">
        <v>221</v>
      </c>
    </row>
    <row r="30" spans="1:9">
      <c r="A30" t="s">
        <v>118</v>
      </c>
    </row>
    <row r="31" spans="1:9">
      <c r="A31" t="s">
        <v>192</v>
      </c>
      <c r="B31">
        <v>120</v>
      </c>
    </row>
    <row r="32" spans="1:9">
      <c r="A32" t="s">
        <v>193</v>
      </c>
      <c r="B32">
        <v>4</v>
      </c>
      <c r="C32" t="s">
        <v>194</v>
      </c>
      <c r="D32" t="s">
        <v>195</v>
      </c>
      <c r="E32">
        <v>128</v>
      </c>
      <c r="F32" t="s">
        <v>215</v>
      </c>
      <c r="G32">
        <v>30</v>
      </c>
      <c r="H32">
        <v>2018</v>
      </c>
      <c r="I32" t="s">
        <v>197</v>
      </c>
    </row>
    <row r="33" spans="1:12">
      <c r="A33" t="s">
        <v>193</v>
      </c>
      <c r="B33">
        <v>10</v>
      </c>
      <c r="C33" t="s">
        <v>194</v>
      </c>
      <c r="D33" t="s">
        <v>195</v>
      </c>
      <c r="E33">
        <v>320</v>
      </c>
      <c r="F33" t="s">
        <v>203</v>
      </c>
      <c r="G33">
        <v>10</v>
      </c>
      <c r="H33">
        <v>2019</v>
      </c>
      <c r="I33" t="s">
        <v>198</v>
      </c>
    </row>
    <row r="34" spans="1:12">
      <c r="A34" t="s">
        <v>207</v>
      </c>
      <c r="B34">
        <v>1</v>
      </c>
      <c r="C34" t="s">
        <v>194</v>
      </c>
      <c r="D34" t="s">
        <v>195</v>
      </c>
      <c r="E34">
        <v>51344</v>
      </c>
      <c r="F34" t="s">
        <v>215</v>
      </c>
      <c r="G34">
        <v>30</v>
      </c>
      <c r="H34">
        <v>2018</v>
      </c>
      <c r="I34" t="s">
        <v>222</v>
      </c>
      <c r="J34" t="s">
        <v>223</v>
      </c>
    </row>
    <row r="35" spans="1:12">
      <c r="A35" t="s">
        <v>207</v>
      </c>
      <c r="B35">
        <v>1</v>
      </c>
      <c r="C35" t="s">
        <v>194</v>
      </c>
      <c r="D35" t="s">
        <v>195</v>
      </c>
      <c r="E35">
        <v>7919</v>
      </c>
      <c r="F35" t="s">
        <v>215</v>
      </c>
      <c r="G35">
        <v>30</v>
      </c>
      <c r="H35">
        <v>2018</v>
      </c>
      <c r="I35" t="s">
        <v>224</v>
      </c>
      <c r="J35" t="s">
        <v>225</v>
      </c>
      <c r="K35" t="s">
        <v>19</v>
      </c>
      <c r="L35" t="s">
        <v>226</v>
      </c>
    </row>
    <row r="37" spans="1:12">
      <c r="A37" t="s">
        <v>119</v>
      </c>
    </row>
    <row r="38" spans="1:12">
      <c r="A38" t="s">
        <v>192</v>
      </c>
      <c r="B38">
        <v>1240</v>
      </c>
    </row>
    <row r="39" spans="1:12">
      <c r="A39" t="s">
        <v>193</v>
      </c>
      <c r="B39">
        <v>11</v>
      </c>
      <c r="C39" t="s">
        <v>194</v>
      </c>
      <c r="D39" t="s">
        <v>195</v>
      </c>
      <c r="E39">
        <v>352</v>
      </c>
      <c r="F39" t="s">
        <v>202</v>
      </c>
      <c r="G39">
        <v>7</v>
      </c>
      <c r="H39">
        <v>2017</v>
      </c>
      <c r="I39" t="s">
        <v>197</v>
      </c>
    </row>
    <row r="40" spans="1:12">
      <c r="A40" t="s">
        <v>193</v>
      </c>
      <c r="B40">
        <v>10</v>
      </c>
      <c r="C40" t="s">
        <v>194</v>
      </c>
      <c r="D40" t="s">
        <v>195</v>
      </c>
      <c r="E40">
        <v>320</v>
      </c>
      <c r="F40" t="s">
        <v>203</v>
      </c>
      <c r="G40">
        <v>10</v>
      </c>
      <c r="H40">
        <v>2019</v>
      </c>
      <c r="I40" t="s">
        <v>198</v>
      </c>
    </row>
    <row r="41" spans="1:12">
      <c r="A41" t="s">
        <v>207</v>
      </c>
      <c r="B41">
        <v>1</v>
      </c>
      <c r="C41" t="s">
        <v>194</v>
      </c>
      <c r="D41" t="s">
        <v>195</v>
      </c>
      <c r="E41">
        <v>6673</v>
      </c>
      <c r="F41" t="s">
        <v>202</v>
      </c>
      <c r="G41">
        <v>7</v>
      </c>
      <c r="H41">
        <v>2017</v>
      </c>
      <c r="I41" t="s">
        <v>227</v>
      </c>
    </row>
    <row r="42" spans="1:12">
      <c r="A42" t="s">
        <v>207</v>
      </c>
      <c r="B42">
        <v>1</v>
      </c>
      <c r="C42" t="s">
        <v>194</v>
      </c>
      <c r="D42" t="s">
        <v>195</v>
      </c>
      <c r="E42">
        <v>116878</v>
      </c>
      <c r="F42" t="s">
        <v>202</v>
      </c>
      <c r="G42">
        <v>7</v>
      </c>
      <c r="H42">
        <v>2017</v>
      </c>
      <c r="I42" t="s">
        <v>228</v>
      </c>
    </row>
    <row r="43" spans="1:12">
      <c r="A43" t="s">
        <v>207</v>
      </c>
      <c r="B43">
        <v>1</v>
      </c>
      <c r="C43" t="s">
        <v>194</v>
      </c>
      <c r="D43" t="s">
        <v>195</v>
      </c>
      <c r="E43">
        <v>13356</v>
      </c>
      <c r="F43" t="s">
        <v>202</v>
      </c>
      <c r="G43">
        <v>7</v>
      </c>
      <c r="H43">
        <v>2017</v>
      </c>
      <c r="I43" t="s">
        <v>229</v>
      </c>
    </row>
    <row r="44" spans="1:12">
      <c r="A44" t="s">
        <v>207</v>
      </c>
      <c r="B44">
        <v>1</v>
      </c>
      <c r="C44" t="s">
        <v>194</v>
      </c>
      <c r="D44" t="s">
        <v>195</v>
      </c>
      <c r="E44">
        <v>33908</v>
      </c>
      <c r="F44" t="s">
        <v>202</v>
      </c>
      <c r="G44">
        <v>7</v>
      </c>
      <c r="H44">
        <v>2017</v>
      </c>
      <c r="I44" t="s">
        <v>230</v>
      </c>
    </row>
    <row r="45" spans="1:12">
      <c r="A45" t="s">
        <v>207</v>
      </c>
      <c r="B45">
        <v>1</v>
      </c>
      <c r="C45" t="s">
        <v>194</v>
      </c>
      <c r="D45" t="s">
        <v>195</v>
      </c>
      <c r="E45">
        <v>85527</v>
      </c>
      <c r="F45" t="s">
        <v>202</v>
      </c>
      <c r="G45">
        <v>7</v>
      </c>
      <c r="H45">
        <v>2017</v>
      </c>
      <c r="I45" t="s">
        <v>231</v>
      </c>
    </row>
    <row r="46" spans="1:12">
      <c r="A46" t="s">
        <v>207</v>
      </c>
      <c r="B46">
        <v>1</v>
      </c>
      <c r="C46" t="s">
        <v>194</v>
      </c>
      <c r="D46" t="s">
        <v>195</v>
      </c>
      <c r="E46">
        <v>211313</v>
      </c>
      <c r="F46" t="s">
        <v>202</v>
      </c>
      <c r="G46">
        <v>7</v>
      </c>
      <c r="H46">
        <v>2017</v>
      </c>
      <c r="I46" t="s">
        <v>232</v>
      </c>
    </row>
    <row r="47" spans="1:12">
      <c r="A47" t="s">
        <v>207</v>
      </c>
      <c r="B47">
        <v>1</v>
      </c>
      <c r="C47" t="s">
        <v>194</v>
      </c>
      <c r="D47" t="s">
        <v>195</v>
      </c>
      <c r="E47">
        <v>6619</v>
      </c>
      <c r="F47" t="s">
        <v>202</v>
      </c>
      <c r="G47">
        <v>7</v>
      </c>
      <c r="H47">
        <v>2017</v>
      </c>
      <c r="I47" t="s">
        <v>233</v>
      </c>
    </row>
    <row r="48" spans="1:12">
      <c r="A48" t="s">
        <v>207</v>
      </c>
      <c r="B48">
        <v>1</v>
      </c>
      <c r="C48" t="s">
        <v>194</v>
      </c>
      <c r="D48" t="s">
        <v>195</v>
      </c>
      <c r="E48">
        <v>30328</v>
      </c>
      <c r="F48" t="s">
        <v>202</v>
      </c>
      <c r="G48">
        <v>7</v>
      </c>
      <c r="H48">
        <v>2017</v>
      </c>
      <c r="I48" t="s">
        <v>234</v>
      </c>
    </row>
    <row r="49" spans="1:9">
      <c r="A49" t="s">
        <v>207</v>
      </c>
      <c r="B49">
        <v>1</v>
      </c>
      <c r="C49" t="s">
        <v>194</v>
      </c>
      <c r="D49" t="s">
        <v>195</v>
      </c>
      <c r="E49">
        <v>114431</v>
      </c>
      <c r="F49" t="s">
        <v>202</v>
      </c>
      <c r="G49">
        <v>7</v>
      </c>
      <c r="H49">
        <v>2017</v>
      </c>
      <c r="I49" t="s">
        <v>235</v>
      </c>
    </row>
    <row r="51" spans="1:9">
      <c r="A51" t="s">
        <v>120</v>
      </c>
    </row>
    <row r="52" spans="1:9">
      <c r="A52" t="s">
        <v>192</v>
      </c>
      <c r="B52">
        <v>288</v>
      </c>
    </row>
    <row r="53" spans="1:9">
      <c r="A53" t="s">
        <v>193</v>
      </c>
      <c r="B53">
        <v>11</v>
      </c>
      <c r="C53" t="s">
        <v>194</v>
      </c>
      <c r="D53" t="s">
        <v>195</v>
      </c>
      <c r="E53">
        <v>352</v>
      </c>
      <c r="F53" t="s">
        <v>203</v>
      </c>
      <c r="G53">
        <v>14</v>
      </c>
      <c r="H53" s="19">
        <v>0.50416666666666665</v>
      </c>
      <c r="I53" t="s">
        <v>197</v>
      </c>
    </row>
    <row r="54" spans="1:9">
      <c r="A54" t="s">
        <v>193</v>
      </c>
      <c r="B54">
        <v>24</v>
      </c>
      <c r="C54" t="s">
        <v>194</v>
      </c>
      <c r="D54" t="s">
        <v>195</v>
      </c>
      <c r="E54">
        <v>768</v>
      </c>
      <c r="F54" t="s">
        <v>196</v>
      </c>
      <c r="G54">
        <v>12</v>
      </c>
      <c r="H54" s="19">
        <v>0.4152777777777778</v>
      </c>
      <c r="I54" t="s">
        <v>198</v>
      </c>
    </row>
    <row r="55" spans="1:9">
      <c r="A55" t="s">
        <v>199</v>
      </c>
      <c r="B55">
        <v>1</v>
      </c>
      <c r="C55" t="s">
        <v>194</v>
      </c>
      <c r="D55" t="s">
        <v>195</v>
      </c>
      <c r="E55">
        <v>10244</v>
      </c>
      <c r="F55" t="s">
        <v>196</v>
      </c>
      <c r="G55">
        <v>12</v>
      </c>
      <c r="H55" s="19">
        <v>0.39861111111111108</v>
      </c>
      <c r="I55" t="s">
        <v>200</v>
      </c>
    </row>
    <row r="56" spans="1:9">
      <c r="A56" t="s">
        <v>193</v>
      </c>
      <c r="B56">
        <v>18</v>
      </c>
      <c r="C56" t="s">
        <v>194</v>
      </c>
      <c r="D56" t="s">
        <v>195</v>
      </c>
      <c r="E56">
        <v>576</v>
      </c>
      <c r="F56" t="s">
        <v>202</v>
      </c>
      <c r="G56">
        <v>6</v>
      </c>
      <c r="H56">
        <v>2018</v>
      </c>
      <c r="I56" t="s">
        <v>211</v>
      </c>
    </row>
    <row r="57" spans="1:9">
      <c r="A57" t="s">
        <v>199</v>
      </c>
      <c r="B57">
        <v>1</v>
      </c>
      <c r="C57" t="s">
        <v>194</v>
      </c>
      <c r="D57" t="s">
        <v>195</v>
      </c>
      <c r="E57">
        <v>41755</v>
      </c>
      <c r="F57" t="s">
        <v>203</v>
      </c>
      <c r="G57">
        <v>14</v>
      </c>
      <c r="H57" s="19">
        <v>0.50416666666666665</v>
      </c>
      <c r="I57" t="s">
        <v>236</v>
      </c>
    </row>
    <row r="58" spans="1:9">
      <c r="A58" t="s">
        <v>199</v>
      </c>
      <c r="B58">
        <v>1</v>
      </c>
      <c r="C58" t="s">
        <v>194</v>
      </c>
      <c r="D58" t="s">
        <v>195</v>
      </c>
      <c r="E58">
        <v>27945</v>
      </c>
      <c r="F58" t="s">
        <v>202</v>
      </c>
      <c r="G58">
        <v>6</v>
      </c>
      <c r="H58">
        <v>2018</v>
      </c>
      <c r="I58" t="s">
        <v>237</v>
      </c>
    </row>
    <row r="59" spans="1:9">
      <c r="A59" t="s">
        <v>199</v>
      </c>
      <c r="B59">
        <v>1</v>
      </c>
      <c r="C59" t="s">
        <v>194</v>
      </c>
      <c r="D59" t="s">
        <v>195</v>
      </c>
      <c r="E59">
        <v>13313</v>
      </c>
      <c r="F59" t="s">
        <v>203</v>
      </c>
      <c r="G59">
        <v>14</v>
      </c>
      <c r="H59" s="19">
        <v>0.44305555555555554</v>
      </c>
      <c r="I59" t="s">
        <v>238</v>
      </c>
    </row>
    <row r="60" spans="1:9">
      <c r="A60" t="s">
        <v>199</v>
      </c>
      <c r="B60">
        <v>1</v>
      </c>
      <c r="C60" t="s">
        <v>194</v>
      </c>
      <c r="D60" t="s">
        <v>195</v>
      </c>
      <c r="E60">
        <v>37308</v>
      </c>
      <c r="F60" t="s">
        <v>203</v>
      </c>
      <c r="G60">
        <v>14</v>
      </c>
      <c r="H60" s="19">
        <v>0.4458333333333333</v>
      </c>
      <c r="I60" t="s">
        <v>239</v>
      </c>
    </row>
    <row r="61" spans="1:9">
      <c r="A61" t="s">
        <v>207</v>
      </c>
      <c r="B61">
        <v>1</v>
      </c>
      <c r="C61" t="s">
        <v>194</v>
      </c>
      <c r="D61" t="s">
        <v>195</v>
      </c>
      <c r="E61">
        <v>1837</v>
      </c>
      <c r="F61" t="s">
        <v>203</v>
      </c>
      <c r="G61">
        <v>14</v>
      </c>
      <c r="H61" s="19">
        <v>0.4201388888888889</v>
      </c>
      <c r="I61" t="s">
        <v>213</v>
      </c>
    </row>
    <row r="62" spans="1:9">
      <c r="A62" t="s">
        <v>193</v>
      </c>
      <c r="B62">
        <v>7</v>
      </c>
      <c r="C62" t="s">
        <v>194</v>
      </c>
      <c r="D62" t="s">
        <v>195</v>
      </c>
      <c r="E62">
        <v>224</v>
      </c>
      <c r="F62" t="s">
        <v>203</v>
      </c>
      <c r="G62">
        <v>14</v>
      </c>
      <c r="H62" s="19">
        <v>0.4826388888888889</v>
      </c>
      <c r="I62" t="s">
        <v>240</v>
      </c>
    </row>
    <row r="63" spans="1:9">
      <c r="A63" t="s">
        <v>193</v>
      </c>
      <c r="B63">
        <v>16</v>
      </c>
      <c r="C63" t="s">
        <v>194</v>
      </c>
      <c r="D63" t="s">
        <v>195</v>
      </c>
      <c r="E63">
        <v>512</v>
      </c>
      <c r="F63" t="s">
        <v>203</v>
      </c>
      <c r="G63">
        <v>14</v>
      </c>
      <c r="H63" s="19">
        <v>0.47291666666666665</v>
      </c>
      <c r="I63" t="s">
        <v>241</v>
      </c>
    </row>
    <row r="65" spans="1:9">
      <c r="A65" t="s">
        <v>121</v>
      </c>
    </row>
    <row r="66" spans="1:9">
      <c r="A66" t="s">
        <v>192</v>
      </c>
      <c r="B66">
        <v>1808</v>
      </c>
    </row>
    <row r="67" spans="1:9">
      <c r="A67" t="s">
        <v>193</v>
      </c>
      <c r="B67">
        <v>18</v>
      </c>
      <c r="C67" t="s">
        <v>194</v>
      </c>
      <c r="D67" t="s">
        <v>195</v>
      </c>
      <c r="E67">
        <v>576</v>
      </c>
      <c r="F67" t="s">
        <v>202</v>
      </c>
      <c r="G67">
        <v>6</v>
      </c>
      <c r="H67">
        <v>2018</v>
      </c>
      <c r="I67" t="s">
        <v>197</v>
      </c>
    </row>
    <row r="68" spans="1:9">
      <c r="A68" t="s">
        <v>193</v>
      </c>
      <c r="B68">
        <v>11</v>
      </c>
      <c r="C68" t="s">
        <v>194</v>
      </c>
      <c r="D68" t="s">
        <v>195</v>
      </c>
      <c r="E68">
        <v>352</v>
      </c>
      <c r="F68" t="s">
        <v>203</v>
      </c>
      <c r="G68">
        <v>14</v>
      </c>
      <c r="H68" s="19">
        <v>0.50416666666666665</v>
      </c>
      <c r="I68" t="s">
        <v>198</v>
      </c>
    </row>
    <row r="69" spans="1:9">
      <c r="A69" t="s">
        <v>207</v>
      </c>
      <c r="B69">
        <v>1</v>
      </c>
      <c r="C69" t="s">
        <v>194</v>
      </c>
      <c r="D69" t="s">
        <v>195</v>
      </c>
      <c r="E69">
        <v>41755</v>
      </c>
      <c r="F69" t="s">
        <v>203</v>
      </c>
      <c r="G69">
        <v>14</v>
      </c>
      <c r="H69" s="19">
        <v>0.50416666666666665</v>
      </c>
      <c r="I69" t="s">
        <v>242</v>
      </c>
    </row>
    <row r="70" spans="1:9">
      <c r="A70" t="s">
        <v>207</v>
      </c>
      <c r="B70">
        <v>1</v>
      </c>
      <c r="C70" t="s">
        <v>194</v>
      </c>
      <c r="D70" t="s">
        <v>195</v>
      </c>
      <c r="E70">
        <v>21205</v>
      </c>
      <c r="F70" t="s">
        <v>243</v>
      </c>
      <c r="G70">
        <v>16</v>
      </c>
      <c r="H70">
        <v>2018</v>
      </c>
      <c r="I70" t="s">
        <v>244</v>
      </c>
    </row>
    <row r="71" spans="1:9">
      <c r="A71" t="s">
        <v>207</v>
      </c>
      <c r="B71">
        <v>1</v>
      </c>
      <c r="C71" t="s">
        <v>194</v>
      </c>
      <c r="D71" t="s">
        <v>195</v>
      </c>
      <c r="E71">
        <v>9954</v>
      </c>
      <c r="F71" t="s">
        <v>243</v>
      </c>
      <c r="G71">
        <v>16</v>
      </c>
      <c r="H71">
        <v>2018</v>
      </c>
      <c r="I71" t="s">
        <v>245</v>
      </c>
    </row>
    <row r="72" spans="1:9">
      <c r="A72" t="s">
        <v>207</v>
      </c>
      <c r="B72">
        <v>1</v>
      </c>
      <c r="C72" t="s">
        <v>194</v>
      </c>
      <c r="D72" t="s">
        <v>195</v>
      </c>
      <c r="E72">
        <v>196721</v>
      </c>
      <c r="F72" t="s">
        <v>243</v>
      </c>
      <c r="G72">
        <v>16</v>
      </c>
      <c r="H72">
        <v>2018</v>
      </c>
      <c r="I72" t="s">
        <v>246</v>
      </c>
    </row>
    <row r="73" spans="1:9">
      <c r="A73" t="s">
        <v>207</v>
      </c>
      <c r="B73">
        <v>1</v>
      </c>
      <c r="C73" t="s">
        <v>194</v>
      </c>
      <c r="D73" t="s">
        <v>195</v>
      </c>
      <c r="E73">
        <v>32841</v>
      </c>
      <c r="F73" t="s">
        <v>243</v>
      </c>
      <c r="G73">
        <v>16</v>
      </c>
      <c r="H73">
        <v>2018</v>
      </c>
      <c r="I73" t="s">
        <v>247</v>
      </c>
    </row>
    <row r="74" spans="1:9">
      <c r="A74" t="s">
        <v>207</v>
      </c>
      <c r="B74">
        <v>1</v>
      </c>
      <c r="C74" t="s">
        <v>194</v>
      </c>
      <c r="D74" t="s">
        <v>195</v>
      </c>
      <c r="E74">
        <v>6260</v>
      </c>
      <c r="F74" t="s">
        <v>243</v>
      </c>
      <c r="G74">
        <v>16</v>
      </c>
      <c r="H74">
        <v>2018</v>
      </c>
      <c r="I74" t="s">
        <v>248</v>
      </c>
    </row>
    <row r="75" spans="1:9">
      <c r="A75" t="s">
        <v>207</v>
      </c>
      <c r="B75">
        <v>1</v>
      </c>
      <c r="C75" t="s">
        <v>194</v>
      </c>
      <c r="D75" t="s">
        <v>195</v>
      </c>
      <c r="E75">
        <v>15755</v>
      </c>
      <c r="F75" t="s">
        <v>202</v>
      </c>
      <c r="G75">
        <v>12</v>
      </c>
      <c r="H75">
        <v>2016</v>
      </c>
      <c r="I75" t="s">
        <v>249</v>
      </c>
    </row>
    <row r="76" spans="1:9">
      <c r="A76" t="s">
        <v>207</v>
      </c>
      <c r="B76">
        <v>1</v>
      </c>
      <c r="C76" t="s">
        <v>194</v>
      </c>
      <c r="D76" t="s">
        <v>195</v>
      </c>
      <c r="E76">
        <v>6260</v>
      </c>
      <c r="F76" t="s">
        <v>243</v>
      </c>
      <c r="G76">
        <v>16</v>
      </c>
      <c r="H76">
        <v>2018</v>
      </c>
      <c r="I76" t="s">
        <v>250</v>
      </c>
    </row>
    <row r="77" spans="1:9">
      <c r="A77" t="s">
        <v>207</v>
      </c>
      <c r="B77">
        <v>1</v>
      </c>
      <c r="C77" t="s">
        <v>194</v>
      </c>
      <c r="D77" t="s">
        <v>195</v>
      </c>
      <c r="E77">
        <v>7962</v>
      </c>
      <c r="F77" t="s">
        <v>202</v>
      </c>
      <c r="G77">
        <v>15</v>
      </c>
      <c r="H77">
        <v>2017</v>
      </c>
      <c r="I77" t="s">
        <v>251</v>
      </c>
    </row>
    <row r="78" spans="1:9">
      <c r="A78" t="s">
        <v>207</v>
      </c>
      <c r="B78">
        <v>1</v>
      </c>
      <c r="C78" t="s">
        <v>194</v>
      </c>
      <c r="D78" t="s">
        <v>195</v>
      </c>
      <c r="E78">
        <v>28591</v>
      </c>
      <c r="F78" t="s">
        <v>243</v>
      </c>
      <c r="G78">
        <v>16</v>
      </c>
      <c r="H78">
        <v>2018</v>
      </c>
      <c r="I78" t="s">
        <v>252</v>
      </c>
    </row>
    <row r="79" spans="1:9">
      <c r="A79" t="s">
        <v>207</v>
      </c>
      <c r="B79">
        <v>1</v>
      </c>
      <c r="C79" t="s">
        <v>194</v>
      </c>
      <c r="D79" t="s">
        <v>195</v>
      </c>
      <c r="E79">
        <v>40873</v>
      </c>
      <c r="F79" t="s">
        <v>243</v>
      </c>
      <c r="G79">
        <v>9</v>
      </c>
      <c r="H79">
        <v>2017</v>
      </c>
      <c r="I79" t="s">
        <v>253</v>
      </c>
    </row>
    <row r="80" spans="1:9">
      <c r="A80" t="s">
        <v>207</v>
      </c>
      <c r="B80">
        <v>1</v>
      </c>
      <c r="C80" t="s">
        <v>194</v>
      </c>
      <c r="D80" t="s">
        <v>195</v>
      </c>
      <c r="E80">
        <v>37152</v>
      </c>
      <c r="F80" t="s">
        <v>243</v>
      </c>
      <c r="G80">
        <v>16</v>
      </c>
      <c r="H80">
        <v>2018</v>
      </c>
      <c r="I80" t="s">
        <v>254</v>
      </c>
    </row>
    <row r="81" spans="1:9">
      <c r="A81" t="s">
        <v>207</v>
      </c>
      <c r="B81">
        <v>1</v>
      </c>
      <c r="C81" t="s">
        <v>194</v>
      </c>
      <c r="D81" t="s">
        <v>195</v>
      </c>
      <c r="E81">
        <v>30816</v>
      </c>
      <c r="F81" t="s">
        <v>243</v>
      </c>
      <c r="G81">
        <v>16</v>
      </c>
      <c r="H81">
        <v>2018</v>
      </c>
      <c r="I81" t="s">
        <v>255</v>
      </c>
    </row>
    <row r="82" spans="1:9">
      <c r="A82" t="s">
        <v>207</v>
      </c>
      <c r="B82">
        <v>1</v>
      </c>
      <c r="C82" t="s">
        <v>194</v>
      </c>
      <c r="D82" t="s">
        <v>195</v>
      </c>
      <c r="E82">
        <v>31285</v>
      </c>
      <c r="F82" t="s">
        <v>243</v>
      </c>
      <c r="G82">
        <v>16</v>
      </c>
      <c r="H82">
        <v>2018</v>
      </c>
      <c r="I82" t="s">
        <v>256</v>
      </c>
    </row>
    <row r="83" spans="1:9">
      <c r="A83" t="s">
        <v>207</v>
      </c>
      <c r="B83">
        <v>1</v>
      </c>
      <c r="C83" t="s">
        <v>194</v>
      </c>
      <c r="D83" t="s">
        <v>195</v>
      </c>
      <c r="E83">
        <v>156929</v>
      </c>
      <c r="F83" t="s">
        <v>243</v>
      </c>
      <c r="G83">
        <v>16</v>
      </c>
      <c r="H83">
        <v>2018</v>
      </c>
      <c r="I83" t="s">
        <v>257</v>
      </c>
    </row>
    <row r="84" spans="1:9">
      <c r="A84" t="s">
        <v>207</v>
      </c>
      <c r="B84">
        <v>1</v>
      </c>
      <c r="C84" t="s">
        <v>194</v>
      </c>
      <c r="D84" t="s">
        <v>195</v>
      </c>
      <c r="E84">
        <v>105096</v>
      </c>
      <c r="F84" t="s">
        <v>243</v>
      </c>
      <c r="G84">
        <v>16</v>
      </c>
      <c r="H84">
        <v>2018</v>
      </c>
      <c r="I84" t="s">
        <v>258</v>
      </c>
    </row>
    <row r="86" spans="1:9">
      <c r="A86" t="s">
        <v>122</v>
      </c>
    </row>
    <row r="87" spans="1:9">
      <c r="A87" t="s">
        <v>192</v>
      </c>
      <c r="B87">
        <v>120</v>
      </c>
    </row>
    <row r="88" spans="1:9">
      <c r="A88" t="s">
        <v>193</v>
      </c>
      <c r="B88">
        <v>7</v>
      </c>
      <c r="C88" t="s">
        <v>194</v>
      </c>
      <c r="D88" t="s">
        <v>195</v>
      </c>
      <c r="E88">
        <v>224</v>
      </c>
      <c r="F88" t="s">
        <v>203</v>
      </c>
      <c r="G88">
        <v>14</v>
      </c>
      <c r="H88" s="19">
        <v>0.4826388888888889</v>
      </c>
      <c r="I88" t="s">
        <v>197</v>
      </c>
    </row>
    <row r="89" spans="1:9">
      <c r="A89" t="s">
        <v>193</v>
      </c>
      <c r="B89">
        <v>11</v>
      </c>
      <c r="C89" t="s">
        <v>194</v>
      </c>
      <c r="D89" t="s">
        <v>195</v>
      </c>
      <c r="E89">
        <v>352</v>
      </c>
      <c r="F89" t="s">
        <v>203</v>
      </c>
      <c r="G89">
        <v>14</v>
      </c>
      <c r="H89" s="19">
        <v>0.50416666666666665</v>
      </c>
      <c r="I89" t="s">
        <v>198</v>
      </c>
    </row>
    <row r="90" spans="1:9">
      <c r="A90" t="s">
        <v>199</v>
      </c>
      <c r="B90">
        <v>1</v>
      </c>
      <c r="C90" t="s">
        <v>194</v>
      </c>
      <c r="D90" t="s">
        <v>195</v>
      </c>
      <c r="E90">
        <v>8196</v>
      </c>
      <c r="F90" t="s">
        <v>203</v>
      </c>
      <c r="G90">
        <v>14</v>
      </c>
      <c r="H90" s="19">
        <v>0.49652777777777773</v>
      </c>
      <c r="I90" t="s">
        <v>200</v>
      </c>
    </row>
    <row r="91" spans="1:9">
      <c r="A91" t="s">
        <v>193</v>
      </c>
      <c r="B91">
        <v>3</v>
      </c>
      <c r="C91" t="s">
        <v>194</v>
      </c>
      <c r="D91" t="s">
        <v>195</v>
      </c>
      <c r="E91">
        <v>96</v>
      </c>
      <c r="F91" t="s">
        <v>202</v>
      </c>
      <c r="G91">
        <v>11</v>
      </c>
      <c r="H91">
        <v>2017</v>
      </c>
      <c r="I91" t="s">
        <v>211</v>
      </c>
    </row>
    <row r="92" spans="1:9">
      <c r="A92" t="s">
        <v>199</v>
      </c>
      <c r="B92">
        <v>1</v>
      </c>
      <c r="C92" t="s">
        <v>194</v>
      </c>
      <c r="D92" t="s">
        <v>195</v>
      </c>
      <c r="E92">
        <v>24215</v>
      </c>
      <c r="F92" t="s">
        <v>203</v>
      </c>
      <c r="G92">
        <v>14</v>
      </c>
      <c r="H92" s="19">
        <v>0.4826388888888889</v>
      </c>
      <c r="I92" t="s">
        <v>259</v>
      </c>
    </row>
    <row r="93" spans="1:9">
      <c r="A93" t="s">
        <v>193</v>
      </c>
      <c r="B93">
        <v>8</v>
      </c>
      <c r="C93" t="s">
        <v>194</v>
      </c>
      <c r="D93" t="s">
        <v>195</v>
      </c>
      <c r="E93">
        <v>256</v>
      </c>
      <c r="F93" t="s">
        <v>203</v>
      </c>
      <c r="G93">
        <v>14</v>
      </c>
      <c r="H93" s="19">
        <v>0.45902777777777781</v>
      </c>
      <c r="I93" t="s">
        <v>260</v>
      </c>
    </row>
    <row r="94" spans="1:9">
      <c r="A94" t="s">
        <v>207</v>
      </c>
      <c r="B94">
        <v>1</v>
      </c>
      <c r="C94" t="s">
        <v>194</v>
      </c>
      <c r="D94" t="s">
        <v>195</v>
      </c>
      <c r="E94">
        <v>24024</v>
      </c>
      <c r="F94" t="s">
        <v>203</v>
      </c>
      <c r="G94">
        <v>14</v>
      </c>
      <c r="H94" s="19">
        <v>0.45902777777777781</v>
      </c>
      <c r="I94" t="s">
        <v>261</v>
      </c>
    </row>
    <row r="96" spans="1:9">
      <c r="A96" t="s">
        <v>123</v>
      </c>
    </row>
    <row r="97" spans="1:9">
      <c r="A97" t="s">
        <v>192</v>
      </c>
      <c r="B97">
        <v>40</v>
      </c>
    </row>
    <row r="98" spans="1:9">
      <c r="A98" t="s">
        <v>193</v>
      </c>
      <c r="B98">
        <v>3</v>
      </c>
      <c r="C98" t="s">
        <v>194</v>
      </c>
      <c r="D98" t="s">
        <v>195</v>
      </c>
      <c r="E98">
        <v>96</v>
      </c>
      <c r="F98" t="s">
        <v>202</v>
      </c>
      <c r="G98">
        <v>11</v>
      </c>
      <c r="H98">
        <v>2017</v>
      </c>
      <c r="I98" t="s">
        <v>197</v>
      </c>
    </row>
    <row r="99" spans="1:9">
      <c r="A99" t="s">
        <v>193</v>
      </c>
      <c r="B99">
        <v>7</v>
      </c>
      <c r="C99" t="s">
        <v>194</v>
      </c>
      <c r="D99" t="s">
        <v>195</v>
      </c>
      <c r="E99">
        <v>224</v>
      </c>
      <c r="F99" t="s">
        <v>203</v>
      </c>
      <c r="G99">
        <v>14</v>
      </c>
      <c r="H99" s="19">
        <v>0.4826388888888889</v>
      </c>
      <c r="I99" t="s">
        <v>198</v>
      </c>
    </row>
    <row r="100" spans="1:9">
      <c r="A100" t="s">
        <v>207</v>
      </c>
      <c r="B100">
        <v>1</v>
      </c>
      <c r="C100" t="s">
        <v>194</v>
      </c>
      <c r="D100" t="s">
        <v>195</v>
      </c>
      <c r="E100">
        <v>17744</v>
      </c>
      <c r="F100" t="s">
        <v>202</v>
      </c>
      <c r="G100">
        <v>7</v>
      </c>
      <c r="H100">
        <v>2018</v>
      </c>
      <c r="I100" t="s">
        <v>262</v>
      </c>
    </row>
    <row r="102" spans="1:9">
      <c r="A102" t="s">
        <v>124</v>
      </c>
    </row>
    <row r="103" spans="1:9">
      <c r="A103" t="s">
        <v>192</v>
      </c>
      <c r="B103">
        <v>96</v>
      </c>
    </row>
    <row r="104" spans="1:9">
      <c r="A104" t="s">
        <v>193</v>
      </c>
      <c r="B104">
        <v>8</v>
      </c>
      <c r="C104" t="s">
        <v>194</v>
      </c>
      <c r="D104" t="s">
        <v>195</v>
      </c>
      <c r="E104">
        <v>256</v>
      </c>
      <c r="F104" t="s">
        <v>203</v>
      </c>
      <c r="G104">
        <v>14</v>
      </c>
      <c r="H104" s="19">
        <v>0.45902777777777781</v>
      </c>
      <c r="I104" t="s">
        <v>197</v>
      </c>
    </row>
    <row r="105" spans="1:9">
      <c r="A105" t="s">
        <v>193</v>
      </c>
      <c r="B105">
        <v>7</v>
      </c>
      <c r="C105" t="s">
        <v>194</v>
      </c>
      <c r="D105" t="s">
        <v>195</v>
      </c>
      <c r="E105">
        <v>224</v>
      </c>
      <c r="F105" t="s">
        <v>203</v>
      </c>
      <c r="G105">
        <v>14</v>
      </c>
      <c r="H105" s="19">
        <v>0.4826388888888889</v>
      </c>
      <c r="I105" t="s">
        <v>198</v>
      </c>
    </row>
    <row r="106" spans="1:9">
      <c r="A106" t="s">
        <v>199</v>
      </c>
      <c r="B106">
        <v>1</v>
      </c>
      <c r="C106" t="s">
        <v>194</v>
      </c>
      <c r="D106" t="s">
        <v>195</v>
      </c>
      <c r="E106">
        <v>6148</v>
      </c>
      <c r="F106" t="s">
        <v>203</v>
      </c>
      <c r="G106">
        <v>14</v>
      </c>
      <c r="H106" s="19">
        <v>0.45902777777777781</v>
      </c>
      <c r="I106" t="s">
        <v>200</v>
      </c>
    </row>
    <row r="107" spans="1:9">
      <c r="A107" t="s">
        <v>207</v>
      </c>
      <c r="B107">
        <v>1</v>
      </c>
      <c r="C107" t="s">
        <v>194</v>
      </c>
      <c r="D107" t="s">
        <v>195</v>
      </c>
      <c r="E107">
        <v>102</v>
      </c>
      <c r="F107" t="s">
        <v>202</v>
      </c>
      <c r="G107">
        <v>10</v>
      </c>
      <c r="H107">
        <v>2017</v>
      </c>
      <c r="I107" t="s">
        <v>263</v>
      </c>
    </row>
    <row r="108" spans="1:9">
      <c r="A108" t="s">
        <v>199</v>
      </c>
      <c r="B108">
        <v>1</v>
      </c>
      <c r="C108" t="s">
        <v>194</v>
      </c>
      <c r="D108" t="s">
        <v>195</v>
      </c>
      <c r="E108">
        <v>155</v>
      </c>
      <c r="F108" t="s">
        <v>202</v>
      </c>
      <c r="G108">
        <v>7</v>
      </c>
      <c r="H108">
        <v>2017</v>
      </c>
      <c r="I108" t="s">
        <v>264</v>
      </c>
    </row>
    <row r="109" spans="1:9">
      <c r="A109" t="s">
        <v>207</v>
      </c>
      <c r="B109">
        <v>1</v>
      </c>
      <c r="C109" t="s">
        <v>194</v>
      </c>
      <c r="D109" t="s">
        <v>195</v>
      </c>
      <c r="E109">
        <v>204</v>
      </c>
      <c r="F109" t="s">
        <v>202</v>
      </c>
      <c r="G109">
        <v>7</v>
      </c>
      <c r="H109">
        <v>2017</v>
      </c>
      <c r="I109" t="s">
        <v>265</v>
      </c>
    </row>
    <row r="110" spans="1:9">
      <c r="A110" t="s">
        <v>207</v>
      </c>
      <c r="B110">
        <v>1</v>
      </c>
      <c r="C110" t="s">
        <v>194</v>
      </c>
      <c r="D110" t="s">
        <v>195</v>
      </c>
      <c r="E110">
        <v>2203</v>
      </c>
      <c r="F110" t="s">
        <v>202</v>
      </c>
      <c r="G110">
        <v>7</v>
      </c>
      <c r="H110">
        <v>2017</v>
      </c>
      <c r="I110" t="s">
        <v>266</v>
      </c>
    </row>
    <row r="111" spans="1:9">
      <c r="A111" t="s">
        <v>267</v>
      </c>
      <c r="B111">
        <v>1</v>
      </c>
      <c r="C111" t="s">
        <v>194</v>
      </c>
      <c r="D111" t="s">
        <v>195</v>
      </c>
      <c r="E111">
        <v>22797</v>
      </c>
      <c r="F111" t="s">
        <v>202</v>
      </c>
      <c r="G111">
        <v>7</v>
      </c>
      <c r="H111">
        <v>2017</v>
      </c>
      <c r="I111" t="s">
        <v>268</v>
      </c>
    </row>
    <row r="113" spans="1:9">
      <c r="A113" t="s">
        <v>125</v>
      </c>
    </row>
    <row r="114" spans="1:9">
      <c r="A114" t="s">
        <v>192</v>
      </c>
      <c r="B114">
        <v>3112</v>
      </c>
    </row>
    <row r="115" spans="1:9">
      <c r="A115" t="s">
        <v>193</v>
      </c>
      <c r="B115">
        <v>16</v>
      </c>
      <c r="C115" t="s">
        <v>194</v>
      </c>
      <c r="D115" t="s">
        <v>195</v>
      </c>
      <c r="E115">
        <v>512</v>
      </c>
      <c r="F115" t="s">
        <v>203</v>
      </c>
      <c r="G115">
        <v>14</v>
      </c>
      <c r="H115" s="19">
        <v>0.47291666666666665</v>
      </c>
      <c r="I115" t="s">
        <v>197</v>
      </c>
    </row>
    <row r="116" spans="1:9">
      <c r="A116" t="s">
        <v>193</v>
      </c>
      <c r="B116">
        <v>11</v>
      </c>
      <c r="C116" t="s">
        <v>194</v>
      </c>
      <c r="D116" t="s">
        <v>195</v>
      </c>
      <c r="E116">
        <v>352</v>
      </c>
      <c r="F116" t="s">
        <v>203</v>
      </c>
      <c r="G116">
        <v>14</v>
      </c>
      <c r="H116" s="19">
        <v>0.50416666666666665</v>
      </c>
      <c r="I116" t="s">
        <v>198</v>
      </c>
    </row>
    <row r="117" spans="1:9">
      <c r="A117" t="s">
        <v>199</v>
      </c>
      <c r="B117">
        <v>1</v>
      </c>
      <c r="C117" t="s">
        <v>194</v>
      </c>
      <c r="D117" t="s">
        <v>195</v>
      </c>
      <c r="E117">
        <v>10244</v>
      </c>
      <c r="F117" t="s">
        <v>203</v>
      </c>
      <c r="G117">
        <v>14</v>
      </c>
      <c r="H117" s="19">
        <v>0.47083333333333338</v>
      </c>
      <c r="I117" t="s">
        <v>200</v>
      </c>
    </row>
    <row r="118" spans="1:9">
      <c r="A118" t="s">
        <v>193</v>
      </c>
      <c r="B118">
        <v>5</v>
      </c>
      <c r="C118" t="s">
        <v>194</v>
      </c>
      <c r="D118" t="s">
        <v>195</v>
      </c>
      <c r="E118">
        <v>160</v>
      </c>
      <c r="F118" t="s">
        <v>203</v>
      </c>
      <c r="G118">
        <v>14</v>
      </c>
      <c r="H118" s="19">
        <v>0.47222222222222227</v>
      </c>
      <c r="I118" t="s">
        <v>211</v>
      </c>
    </row>
    <row r="119" spans="1:9">
      <c r="A119" t="s">
        <v>207</v>
      </c>
      <c r="B119">
        <v>1</v>
      </c>
      <c r="C119" t="s">
        <v>194</v>
      </c>
      <c r="D119" t="s">
        <v>195</v>
      </c>
      <c r="E119">
        <v>127010</v>
      </c>
      <c r="F119" t="s">
        <v>215</v>
      </c>
      <c r="G119">
        <v>30</v>
      </c>
      <c r="H119">
        <v>2018</v>
      </c>
      <c r="I119" t="s">
        <v>269</v>
      </c>
    </row>
    <row r="120" spans="1:9">
      <c r="A120" t="s">
        <v>207</v>
      </c>
      <c r="B120">
        <v>1</v>
      </c>
      <c r="C120" t="s">
        <v>194</v>
      </c>
      <c r="D120" t="s">
        <v>195</v>
      </c>
      <c r="E120">
        <v>73554</v>
      </c>
      <c r="F120" t="s">
        <v>215</v>
      </c>
      <c r="G120">
        <v>30</v>
      </c>
      <c r="H120">
        <v>2018</v>
      </c>
      <c r="I120" t="s">
        <v>270</v>
      </c>
    </row>
    <row r="121" spans="1:9">
      <c r="A121" t="s">
        <v>207</v>
      </c>
      <c r="B121">
        <v>1</v>
      </c>
      <c r="C121" t="s">
        <v>194</v>
      </c>
      <c r="D121" t="s">
        <v>195</v>
      </c>
      <c r="E121">
        <v>109333</v>
      </c>
      <c r="F121" t="s">
        <v>215</v>
      </c>
      <c r="G121">
        <v>30</v>
      </c>
      <c r="H121">
        <v>2018</v>
      </c>
      <c r="I121" t="s">
        <v>271</v>
      </c>
    </row>
    <row r="122" spans="1:9">
      <c r="A122" t="s">
        <v>207</v>
      </c>
      <c r="B122">
        <v>1</v>
      </c>
      <c r="C122" t="s">
        <v>194</v>
      </c>
      <c r="D122" t="s">
        <v>195</v>
      </c>
      <c r="E122">
        <v>391475</v>
      </c>
      <c r="F122" t="s">
        <v>215</v>
      </c>
      <c r="G122">
        <v>30</v>
      </c>
      <c r="H122">
        <v>2018</v>
      </c>
      <c r="I122" t="s">
        <v>272</v>
      </c>
    </row>
    <row r="123" spans="1:9">
      <c r="A123" t="s">
        <v>207</v>
      </c>
      <c r="B123">
        <v>1</v>
      </c>
      <c r="C123" t="s">
        <v>194</v>
      </c>
      <c r="D123" t="s">
        <v>195</v>
      </c>
      <c r="E123">
        <v>216345</v>
      </c>
      <c r="F123" t="s">
        <v>203</v>
      </c>
      <c r="G123">
        <v>14</v>
      </c>
      <c r="H123" s="19">
        <v>0.47291666666666665</v>
      </c>
      <c r="I123" t="s">
        <v>273</v>
      </c>
    </row>
    <row r="124" spans="1:9">
      <c r="A124" t="s">
        <v>207</v>
      </c>
      <c r="B124">
        <v>1</v>
      </c>
      <c r="C124" t="s">
        <v>194</v>
      </c>
      <c r="D124" t="s">
        <v>195</v>
      </c>
      <c r="E124">
        <v>232</v>
      </c>
      <c r="F124" t="s">
        <v>215</v>
      </c>
      <c r="G124">
        <v>30</v>
      </c>
      <c r="H124">
        <v>2018</v>
      </c>
      <c r="I124" t="s">
        <v>274</v>
      </c>
    </row>
    <row r="125" spans="1:9">
      <c r="A125" t="s">
        <v>199</v>
      </c>
      <c r="B125">
        <v>1</v>
      </c>
      <c r="C125" t="s">
        <v>194</v>
      </c>
      <c r="D125" t="s">
        <v>195</v>
      </c>
      <c r="E125">
        <v>304</v>
      </c>
      <c r="F125" t="s">
        <v>202</v>
      </c>
      <c r="G125">
        <v>6</v>
      </c>
      <c r="H125">
        <v>2018</v>
      </c>
      <c r="I125" t="s">
        <v>221</v>
      </c>
    </row>
    <row r="126" spans="1:9">
      <c r="A126" t="s">
        <v>207</v>
      </c>
      <c r="B126">
        <v>1</v>
      </c>
      <c r="C126" t="s">
        <v>194</v>
      </c>
      <c r="D126" t="s">
        <v>195</v>
      </c>
      <c r="E126">
        <v>553994</v>
      </c>
      <c r="F126" t="s">
        <v>215</v>
      </c>
      <c r="G126">
        <v>30</v>
      </c>
      <c r="H126">
        <v>2018</v>
      </c>
      <c r="I126" t="s">
        <v>275</v>
      </c>
    </row>
    <row r="127" spans="1:9">
      <c r="A127" t="s">
        <v>207</v>
      </c>
      <c r="B127">
        <v>1</v>
      </c>
      <c r="C127" t="s">
        <v>194</v>
      </c>
      <c r="D127" t="s">
        <v>195</v>
      </c>
      <c r="E127">
        <v>70560</v>
      </c>
      <c r="F127" t="s">
        <v>215</v>
      </c>
      <c r="G127">
        <v>30</v>
      </c>
      <c r="H127">
        <v>2018</v>
      </c>
      <c r="I127" t="s">
        <v>276</v>
      </c>
    </row>
    <row r="128" spans="1:9">
      <c r="A128" t="s">
        <v>193</v>
      </c>
      <c r="B128">
        <v>16</v>
      </c>
      <c r="C128" t="s">
        <v>194</v>
      </c>
      <c r="D128" t="s">
        <v>195</v>
      </c>
      <c r="E128">
        <v>512</v>
      </c>
      <c r="F128" t="s">
        <v>202</v>
      </c>
      <c r="G128">
        <v>6</v>
      </c>
      <c r="H128">
        <v>2018</v>
      </c>
      <c r="I128" t="s">
        <v>277</v>
      </c>
    </row>
    <row r="129" spans="1:9">
      <c r="A129" t="s">
        <v>207</v>
      </c>
      <c r="B129">
        <v>1</v>
      </c>
      <c r="C129" t="s">
        <v>194</v>
      </c>
      <c r="D129" t="s">
        <v>195</v>
      </c>
      <c r="E129">
        <v>8357</v>
      </c>
      <c r="F129" t="s">
        <v>203</v>
      </c>
      <c r="G129">
        <v>14</v>
      </c>
      <c r="H129" s="19">
        <v>0.46666666666666662</v>
      </c>
      <c r="I129" t="s">
        <v>278</v>
      </c>
    </row>
    <row r="130" spans="1:9">
      <c r="A130" t="s">
        <v>207</v>
      </c>
      <c r="B130">
        <v>1</v>
      </c>
      <c r="C130" t="s">
        <v>194</v>
      </c>
      <c r="D130" t="s">
        <v>195</v>
      </c>
      <c r="E130">
        <v>1860</v>
      </c>
      <c r="F130" t="s">
        <v>215</v>
      </c>
      <c r="G130">
        <v>30</v>
      </c>
      <c r="H130">
        <v>2018</v>
      </c>
      <c r="I130" t="s">
        <v>279</v>
      </c>
    </row>
    <row r="132" spans="1:9">
      <c r="A132" t="s">
        <v>126</v>
      </c>
    </row>
    <row r="133" spans="1:9">
      <c r="A133" t="s">
        <v>192</v>
      </c>
      <c r="B133">
        <v>944</v>
      </c>
    </row>
    <row r="134" spans="1:9">
      <c r="A134" t="s">
        <v>193</v>
      </c>
      <c r="B134">
        <v>5</v>
      </c>
      <c r="C134" t="s">
        <v>194</v>
      </c>
      <c r="D134" t="s">
        <v>195</v>
      </c>
      <c r="E134">
        <v>160</v>
      </c>
      <c r="F134" t="s">
        <v>203</v>
      </c>
      <c r="G134">
        <v>14</v>
      </c>
      <c r="H134" s="19">
        <v>0.47222222222222227</v>
      </c>
      <c r="I134" t="s">
        <v>197</v>
      </c>
    </row>
    <row r="135" spans="1:9">
      <c r="A135" t="s">
        <v>193</v>
      </c>
      <c r="B135">
        <v>16</v>
      </c>
      <c r="C135" t="s">
        <v>194</v>
      </c>
      <c r="D135" t="s">
        <v>195</v>
      </c>
      <c r="E135">
        <v>512</v>
      </c>
      <c r="F135" t="s">
        <v>203</v>
      </c>
      <c r="G135">
        <v>14</v>
      </c>
      <c r="H135" s="19">
        <v>0.47291666666666665</v>
      </c>
      <c r="I135" t="s">
        <v>198</v>
      </c>
    </row>
    <row r="136" spans="1:9">
      <c r="A136" t="s">
        <v>207</v>
      </c>
      <c r="B136">
        <v>1</v>
      </c>
      <c r="C136" t="s">
        <v>194</v>
      </c>
      <c r="D136" t="s">
        <v>195</v>
      </c>
      <c r="E136">
        <v>72</v>
      </c>
      <c r="F136" t="s">
        <v>202</v>
      </c>
      <c r="G136">
        <v>13</v>
      </c>
      <c r="H136">
        <v>2018</v>
      </c>
      <c r="I136" t="s">
        <v>280</v>
      </c>
    </row>
    <row r="137" spans="1:9">
      <c r="A137" t="s">
        <v>207</v>
      </c>
      <c r="B137">
        <v>1</v>
      </c>
      <c r="C137" t="s">
        <v>194</v>
      </c>
      <c r="D137" t="s">
        <v>195</v>
      </c>
      <c r="E137">
        <v>216345</v>
      </c>
      <c r="F137" t="s">
        <v>203</v>
      </c>
      <c r="G137">
        <v>14</v>
      </c>
      <c r="H137" s="19">
        <v>0.47291666666666665</v>
      </c>
      <c r="I137" t="s">
        <v>281</v>
      </c>
    </row>
    <row r="138" spans="1:9">
      <c r="A138" t="s">
        <v>207</v>
      </c>
      <c r="B138">
        <v>1</v>
      </c>
      <c r="C138" t="s">
        <v>194</v>
      </c>
      <c r="D138" t="s">
        <v>195</v>
      </c>
      <c r="E138">
        <v>215863</v>
      </c>
      <c r="F138" t="s">
        <v>202</v>
      </c>
      <c r="G138">
        <v>18</v>
      </c>
      <c r="H138">
        <v>2018</v>
      </c>
      <c r="I138" t="s">
        <v>282</v>
      </c>
    </row>
    <row r="140" spans="1:9">
      <c r="A140" t="s">
        <v>127</v>
      </c>
    </row>
    <row r="141" spans="1:9">
      <c r="A141" t="s">
        <v>192</v>
      </c>
      <c r="B141">
        <v>104</v>
      </c>
    </row>
    <row r="142" spans="1:9">
      <c r="A142" t="s">
        <v>193</v>
      </c>
      <c r="B142">
        <v>16</v>
      </c>
      <c r="C142" t="s">
        <v>194</v>
      </c>
      <c r="D142" t="s">
        <v>195</v>
      </c>
      <c r="E142">
        <v>512</v>
      </c>
      <c r="F142" t="s">
        <v>202</v>
      </c>
      <c r="G142">
        <v>6</v>
      </c>
      <c r="H142">
        <v>2018</v>
      </c>
      <c r="I142" t="s">
        <v>197</v>
      </c>
    </row>
    <row r="143" spans="1:9">
      <c r="A143" t="s">
        <v>193</v>
      </c>
      <c r="B143">
        <v>16</v>
      </c>
      <c r="C143" t="s">
        <v>194</v>
      </c>
      <c r="D143" t="s">
        <v>195</v>
      </c>
      <c r="E143">
        <v>512</v>
      </c>
      <c r="F143" t="s">
        <v>203</v>
      </c>
      <c r="G143">
        <v>14</v>
      </c>
      <c r="H143" s="19">
        <v>0.47291666666666665</v>
      </c>
      <c r="I143" t="s">
        <v>198</v>
      </c>
    </row>
    <row r="144" spans="1:9">
      <c r="A144" t="s">
        <v>199</v>
      </c>
      <c r="B144">
        <v>1</v>
      </c>
      <c r="C144" t="s">
        <v>194</v>
      </c>
      <c r="D144" t="s">
        <v>195</v>
      </c>
      <c r="E144">
        <v>6148</v>
      </c>
      <c r="F144" t="s">
        <v>202</v>
      </c>
      <c r="G144">
        <v>6</v>
      </c>
      <c r="H144">
        <v>2018</v>
      </c>
      <c r="I144" t="s">
        <v>200</v>
      </c>
    </row>
    <row r="145" spans="1:9">
      <c r="A145" t="s">
        <v>207</v>
      </c>
      <c r="B145">
        <v>1</v>
      </c>
      <c r="C145" t="s">
        <v>194</v>
      </c>
      <c r="D145" t="s">
        <v>195</v>
      </c>
      <c r="E145">
        <v>0</v>
      </c>
      <c r="F145" t="s">
        <v>215</v>
      </c>
      <c r="G145">
        <v>30</v>
      </c>
      <c r="H145">
        <v>2018</v>
      </c>
      <c r="I145" t="s">
        <v>283</v>
      </c>
    </row>
    <row r="146" spans="1:9">
      <c r="A146" t="s">
        <v>193</v>
      </c>
      <c r="B146">
        <v>12</v>
      </c>
      <c r="C146" t="s">
        <v>194</v>
      </c>
      <c r="D146" t="s">
        <v>195</v>
      </c>
      <c r="E146">
        <v>384</v>
      </c>
      <c r="F146" t="s">
        <v>202</v>
      </c>
      <c r="G146">
        <v>6</v>
      </c>
      <c r="H146">
        <v>2018</v>
      </c>
      <c r="I146" t="s">
        <v>284</v>
      </c>
    </row>
    <row r="147" spans="1:9">
      <c r="A147" t="s">
        <v>207</v>
      </c>
      <c r="B147">
        <v>1</v>
      </c>
      <c r="C147" t="s">
        <v>194</v>
      </c>
      <c r="D147" t="s">
        <v>195</v>
      </c>
      <c r="E147">
        <v>340</v>
      </c>
      <c r="F147" t="s">
        <v>215</v>
      </c>
      <c r="G147">
        <v>30</v>
      </c>
      <c r="H147">
        <v>2018</v>
      </c>
      <c r="I147" t="s">
        <v>285</v>
      </c>
    </row>
    <row r="148" spans="1:9">
      <c r="A148" t="s">
        <v>207</v>
      </c>
      <c r="B148">
        <v>1</v>
      </c>
      <c r="C148" t="s">
        <v>194</v>
      </c>
      <c r="D148" t="s">
        <v>195</v>
      </c>
      <c r="E148">
        <v>429</v>
      </c>
      <c r="F148" t="s">
        <v>215</v>
      </c>
      <c r="G148">
        <v>30</v>
      </c>
      <c r="H148">
        <v>2018</v>
      </c>
      <c r="I148" t="s">
        <v>286</v>
      </c>
    </row>
    <row r="149" spans="1:9">
      <c r="A149" t="s">
        <v>207</v>
      </c>
      <c r="B149">
        <v>1</v>
      </c>
      <c r="C149" t="s">
        <v>194</v>
      </c>
      <c r="D149" t="s">
        <v>195</v>
      </c>
      <c r="E149">
        <v>636</v>
      </c>
      <c r="F149" t="s">
        <v>215</v>
      </c>
      <c r="G149">
        <v>30</v>
      </c>
      <c r="H149">
        <v>2018</v>
      </c>
      <c r="I149" t="s">
        <v>287</v>
      </c>
    </row>
    <row r="150" spans="1:9">
      <c r="A150" t="s">
        <v>207</v>
      </c>
      <c r="B150">
        <v>1</v>
      </c>
      <c r="C150" t="s">
        <v>194</v>
      </c>
      <c r="D150" t="s">
        <v>195</v>
      </c>
      <c r="E150">
        <v>345</v>
      </c>
      <c r="F150" t="s">
        <v>215</v>
      </c>
      <c r="G150">
        <v>30</v>
      </c>
      <c r="H150">
        <v>2018</v>
      </c>
      <c r="I150" t="s">
        <v>288</v>
      </c>
    </row>
    <row r="151" spans="1:9">
      <c r="A151" t="s">
        <v>207</v>
      </c>
      <c r="B151">
        <v>1</v>
      </c>
      <c r="C151" t="s">
        <v>194</v>
      </c>
      <c r="D151" t="s">
        <v>195</v>
      </c>
      <c r="E151">
        <v>346</v>
      </c>
      <c r="F151" t="s">
        <v>215</v>
      </c>
      <c r="G151">
        <v>30</v>
      </c>
      <c r="H151">
        <v>2018</v>
      </c>
      <c r="I151" t="s">
        <v>289</v>
      </c>
    </row>
    <row r="152" spans="1:9">
      <c r="A152" t="s">
        <v>207</v>
      </c>
      <c r="B152">
        <v>1</v>
      </c>
      <c r="C152" t="s">
        <v>194</v>
      </c>
      <c r="D152" t="s">
        <v>195</v>
      </c>
      <c r="E152">
        <v>360</v>
      </c>
      <c r="F152" t="s">
        <v>215</v>
      </c>
      <c r="G152">
        <v>30</v>
      </c>
      <c r="H152">
        <v>2018</v>
      </c>
      <c r="I152" t="s">
        <v>290</v>
      </c>
    </row>
    <row r="153" spans="1:9">
      <c r="A153" t="s">
        <v>207</v>
      </c>
      <c r="B153">
        <v>1</v>
      </c>
      <c r="C153" t="s">
        <v>194</v>
      </c>
      <c r="D153" t="s">
        <v>195</v>
      </c>
      <c r="E153">
        <v>495</v>
      </c>
      <c r="F153" t="s">
        <v>215</v>
      </c>
      <c r="G153">
        <v>30</v>
      </c>
      <c r="H153">
        <v>2018</v>
      </c>
      <c r="I153" t="s">
        <v>291</v>
      </c>
    </row>
    <row r="154" spans="1:9">
      <c r="A154" t="s">
        <v>207</v>
      </c>
      <c r="B154">
        <v>1</v>
      </c>
      <c r="C154" t="s">
        <v>194</v>
      </c>
      <c r="D154" t="s">
        <v>195</v>
      </c>
      <c r="E154">
        <v>805</v>
      </c>
      <c r="F154" t="s">
        <v>215</v>
      </c>
      <c r="G154">
        <v>30</v>
      </c>
      <c r="H154">
        <v>2018</v>
      </c>
      <c r="I154" t="s">
        <v>292</v>
      </c>
    </row>
    <row r="155" spans="1:9">
      <c r="A155" t="s">
        <v>207</v>
      </c>
      <c r="B155">
        <v>1</v>
      </c>
      <c r="C155" t="s">
        <v>194</v>
      </c>
      <c r="D155" t="s">
        <v>195</v>
      </c>
      <c r="E155">
        <v>719</v>
      </c>
      <c r="F155" t="s">
        <v>215</v>
      </c>
      <c r="G155">
        <v>30</v>
      </c>
      <c r="H155">
        <v>2018</v>
      </c>
      <c r="I155" t="s">
        <v>293</v>
      </c>
    </row>
    <row r="156" spans="1:9">
      <c r="A156" t="s">
        <v>207</v>
      </c>
      <c r="B156">
        <v>1</v>
      </c>
      <c r="C156" t="s">
        <v>194</v>
      </c>
      <c r="D156" t="s">
        <v>195</v>
      </c>
      <c r="E156">
        <v>729</v>
      </c>
      <c r="F156" t="s">
        <v>215</v>
      </c>
      <c r="G156">
        <v>30</v>
      </c>
      <c r="H156">
        <v>2018</v>
      </c>
      <c r="I156" t="s">
        <v>294</v>
      </c>
    </row>
    <row r="157" spans="1:9">
      <c r="A157" t="s">
        <v>207</v>
      </c>
      <c r="B157">
        <v>1</v>
      </c>
      <c r="C157" t="s">
        <v>194</v>
      </c>
      <c r="D157" t="s">
        <v>195</v>
      </c>
      <c r="E157">
        <v>856</v>
      </c>
      <c r="F157" t="s">
        <v>215</v>
      </c>
      <c r="G157">
        <v>30</v>
      </c>
      <c r="H157">
        <v>2018</v>
      </c>
      <c r="I157" t="s">
        <v>295</v>
      </c>
    </row>
    <row r="159" spans="1:9">
      <c r="A159" t="s">
        <v>128</v>
      </c>
    </row>
    <row r="160" spans="1:9">
      <c r="A160" t="s">
        <v>192</v>
      </c>
      <c r="B160">
        <v>88</v>
      </c>
    </row>
    <row r="161" spans="1:9">
      <c r="A161" t="s">
        <v>193</v>
      </c>
      <c r="B161">
        <v>12</v>
      </c>
      <c r="C161" t="s">
        <v>194</v>
      </c>
      <c r="D161" t="s">
        <v>195</v>
      </c>
      <c r="E161">
        <v>384</v>
      </c>
      <c r="F161" t="s">
        <v>202</v>
      </c>
      <c r="G161">
        <v>6</v>
      </c>
      <c r="H161">
        <v>2018</v>
      </c>
      <c r="I161" t="s">
        <v>197</v>
      </c>
    </row>
    <row r="162" spans="1:9">
      <c r="A162" t="s">
        <v>193</v>
      </c>
      <c r="B162">
        <v>16</v>
      </c>
      <c r="C162" t="s">
        <v>194</v>
      </c>
      <c r="D162" t="s">
        <v>195</v>
      </c>
      <c r="E162">
        <v>512</v>
      </c>
      <c r="F162" t="s">
        <v>202</v>
      </c>
      <c r="G162">
        <v>6</v>
      </c>
      <c r="H162">
        <v>2018</v>
      </c>
      <c r="I162" t="s">
        <v>198</v>
      </c>
    </row>
    <row r="163" spans="1:9">
      <c r="A163" t="s">
        <v>199</v>
      </c>
      <c r="B163">
        <v>1</v>
      </c>
      <c r="C163" t="s">
        <v>194</v>
      </c>
      <c r="D163" t="s">
        <v>195</v>
      </c>
      <c r="E163">
        <v>6148</v>
      </c>
      <c r="F163" t="s">
        <v>202</v>
      </c>
      <c r="G163">
        <v>6</v>
      </c>
      <c r="H163">
        <v>2018</v>
      </c>
      <c r="I163" t="s">
        <v>200</v>
      </c>
    </row>
    <row r="164" spans="1:9">
      <c r="A164" t="s">
        <v>207</v>
      </c>
      <c r="B164">
        <v>1</v>
      </c>
      <c r="C164" t="s">
        <v>194</v>
      </c>
      <c r="D164" t="s">
        <v>195</v>
      </c>
      <c r="E164">
        <v>770</v>
      </c>
      <c r="F164" t="s">
        <v>215</v>
      </c>
      <c r="G164">
        <v>30</v>
      </c>
      <c r="H164">
        <v>2018</v>
      </c>
      <c r="I164" t="s">
        <v>296</v>
      </c>
    </row>
    <row r="165" spans="1:9">
      <c r="A165" t="s">
        <v>207</v>
      </c>
      <c r="B165">
        <v>1</v>
      </c>
      <c r="C165" t="s">
        <v>194</v>
      </c>
      <c r="D165" t="s">
        <v>195</v>
      </c>
      <c r="E165">
        <v>807</v>
      </c>
      <c r="F165" t="s">
        <v>215</v>
      </c>
      <c r="G165">
        <v>30</v>
      </c>
      <c r="H165">
        <v>2018</v>
      </c>
      <c r="I165" t="s">
        <v>297</v>
      </c>
    </row>
    <row r="166" spans="1:9">
      <c r="A166" t="s">
        <v>207</v>
      </c>
      <c r="B166">
        <v>1</v>
      </c>
      <c r="C166" t="s">
        <v>194</v>
      </c>
      <c r="D166" t="s">
        <v>195</v>
      </c>
      <c r="E166">
        <v>822</v>
      </c>
      <c r="F166" t="s">
        <v>215</v>
      </c>
      <c r="G166">
        <v>30</v>
      </c>
      <c r="H166">
        <v>2018</v>
      </c>
      <c r="I166" t="s">
        <v>298</v>
      </c>
    </row>
    <row r="167" spans="1:9">
      <c r="A167" t="s">
        <v>207</v>
      </c>
      <c r="B167">
        <v>1</v>
      </c>
      <c r="C167" t="s">
        <v>194</v>
      </c>
      <c r="D167" t="s">
        <v>195</v>
      </c>
      <c r="E167">
        <v>397</v>
      </c>
      <c r="F167" t="s">
        <v>215</v>
      </c>
      <c r="G167">
        <v>30</v>
      </c>
      <c r="H167">
        <v>2018</v>
      </c>
      <c r="I167" t="s">
        <v>299</v>
      </c>
    </row>
    <row r="168" spans="1:9">
      <c r="A168" t="s">
        <v>207</v>
      </c>
      <c r="B168">
        <v>1</v>
      </c>
      <c r="C168" t="s">
        <v>194</v>
      </c>
      <c r="D168" t="s">
        <v>195</v>
      </c>
      <c r="E168">
        <v>353</v>
      </c>
      <c r="F168" t="s">
        <v>215</v>
      </c>
      <c r="G168">
        <v>30</v>
      </c>
      <c r="H168">
        <v>2018</v>
      </c>
      <c r="I168" t="s">
        <v>300</v>
      </c>
    </row>
    <row r="169" spans="1:9">
      <c r="A169" t="s">
        <v>207</v>
      </c>
      <c r="B169">
        <v>1</v>
      </c>
      <c r="C169" t="s">
        <v>194</v>
      </c>
      <c r="D169" t="s">
        <v>195</v>
      </c>
      <c r="E169">
        <v>853</v>
      </c>
      <c r="F169" t="s">
        <v>215</v>
      </c>
      <c r="G169">
        <v>30</v>
      </c>
      <c r="H169">
        <v>2018</v>
      </c>
      <c r="I169" t="s">
        <v>301</v>
      </c>
    </row>
    <row r="170" spans="1:9">
      <c r="A170" t="s">
        <v>207</v>
      </c>
      <c r="B170">
        <v>1</v>
      </c>
      <c r="C170" t="s">
        <v>194</v>
      </c>
      <c r="D170" t="s">
        <v>195</v>
      </c>
      <c r="E170">
        <v>857</v>
      </c>
      <c r="F170" t="s">
        <v>215</v>
      </c>
      <c r="G170">
        <v>30</v>
      </c>
      <c r="H170">
        <v>2018</v>
      </c>
      <c r="I170" t="s">
        <v>302</v>
      </c>
    </row>
    <row r="171" spans="1:9">
      <c r="A171" t="s">
        <v>207</v>
      </c>
      <c r="B171">
        <v>1</v>
      </c>
      <c r="C171" t="s">
        <v>194</v>
      </c>
      <c r="D171" t="s">
        <v>195</v>
      </c>
      <c r="E171">
        <v>360</v>
      </c>
      <c r="F171" t="s">
        <v>215</v>
      </c>
      <c r="G171">
        <v>30</v>
      </c>
      <c r="H171">
        <v>2018</v>
      </c>
      <c r="I171" t="s">
        <v>303</v>
      </c>
    </row>
    <row r="172" spans="1:9">
      <c r="A172" t="s">
        <v>207</v>
      </c>
      <c r="B172">
        <v>1</v>
      </c>
      <c r="C172" t="s">
        <v>194</v>
      </c>
      <c r="D172" t="s">
        <v>195</v>
      </c>
      <c r="E172">
        <v>362</v>
      </c>
      <c r="F172" t="s">
        <v>215</v>
      </c>
      <c r="G172">
        <v>30</v>
      </c>
      <c r="H172">
        <v>2018</v>
      </c>
      <c r="I172" t="s">
        <v>304</v>
      </c>
    </row>
    <row r="174" spans="1:9">
      <c r="A174" t="s">
        <v>129</v>
      </c>
    </row>
    <row r="175" spans="1:9">
      <c r="A175" t="s">
        <v>192</v>
      </c>
      <c r="B175">
        <v>440</v>
      </c>
    </row>
    <row r="176" spans="1:9">
      <c r="A176" t="s">
        <v>193</v>
      </c>
      <c r="B176">
        <v>15</v>
      </c>
      <c r="C176" t="s">
        <v>194</v>
      </c>
      <c r="D176" t="s">
        <v>195</v>
      </c>
      <c r="E176">
        <v>480</v>
      </c>
      <c r="F176" t="s">
        <v>203</v>
      </c>
      <c r="G176">
        <v>28</v>
      </c>
      <c r="H176" s="19">
        <v>0.65555555555555556</v>
      </c>
      <c r="I176" t="s">
        <v>197</v>
      </c>
    </row>
    <row r="177" spans="1:9">
      <c r="A177" t="s">
        <v>193</v>
      </c>
      <c r="B177">
        <v>24</v>
      </c>
      <c r="C177" t="s">
        <v>194</v>
      </c>
      <c r="D177" t="s">
        <v>195</v>
      </c>
      <c r="E177">
        <v>768</v>
      </c>
      <c r="F177" t="s">
        <v>196</v>
      </c>
      <c r="G177">
        <v>12</v>
      </c>
      <c r="H177" s="19">
        <v>0.4152777777777778</v>
      </c>
      <c r="I177" t="s">
        <v>198</v>
      </c>
    </row>
    <row r="178" spans="1:9">
      <c r="A178" t="s">
        <v>199</v>
      </c>
      <c r="B178">
        <v>1</v>
      </c>
      <c r="C178" t="s">
        <v>194</v>
      </c>
      <c r="D178" t="s">
        <v>195</v>
      </c>
      <c r="E178">
        <v>8196</v>
      </c>
      <c r="F178" t="s">
        <v>203</v>
      </c>
      <c r="G178">
        <v>24</v>
      </c>
      <c r="H178" s="19">
        <v>0.50138888888888888</v>
      </c>
      <c r="I178" t="s">
        <v>200</v>
      </c>
    </row>
    <row r="179" spans="1:9">
      <c r="A179" t="s">
        <v>193</v>
      </c>
      <c r="B179">
        <v>12</v>
      </c>
      <c r="C179" t="s">
        <v>194</v>
      </c>
      <c r="D179" t="s">
        <v>195</v>
      </c>
      <c r="E179">
        <v>384</v>
      </c>
      <c r="F179" t="s">
        <v>202</v>
      </c>
      <c r="G179">
        <v>14</v>
      </c>
      <c r="H179">
        <v>2018</v>
      </c>
      <c r="I179" t="s">
        <v>211</v>
      </c>
    </row>
    <row r="180" spans="1:9">
      <c r="A180" t="s">
        <v>207</v>
      </c>
      <c r="B180">
        <v>1</v>
      </c>
      <c r="C180" t="s">
        <v>194</v>
      </c>
      <c r="D180" t="s">
        <v>195</v>
      </c>
      <c r="E180">
        <v>17873</v>
      </c>
      <c r="F180" t="s">
        <v>202</v>
      </c>
      <c r="G180">
        <v>14</v>
      </c>
      <c r="H180">
        <v>2018</v>
      </c>
      <c r="I180" t="s">
        <v>305</v>
      </c>
    </row>
    <row r="181" spans="1:9">
      <c r="A181" t="s">
        <v>199</v>
      </c>
      <c r="B181">
        <v>1</v>
      </c>
      <c r="C181" t="s">
        <v>194</v>
      </c>
      <c r="D181" t="s">
        <v>195</v>
      </c>
      <c r="E181">
        <v>20210</v>
      </c>
      <c r="F181" t="s">
        <v>203</v>
      </c>
      <c r="G181">
        <v>24</v>
      </c>
      <c r="H181" s="19">
        <v>0.4458333333333333</v>
      </c>
      <c r="I181" t="s">
        <v>306</v>
      </c>
    </row>
    <row r="182" spans="1:9">
      <c r="A182" t="s">
        <v>199</v>
      </c>
      <c r="B182">
        <v>1</v>
      </c>
      <c r="C182" t="s">
        <v>194</v>
      </c>
      <c r="D182" t="s">
        <v>195</v>
      </c>
      <c r="E182">
        <v>136884</v>
      </c>
      <c r="F182" t="s">
        <v>203</v>
      </c>
      <c r="G182">
        <v>24</v>
      </c>
      <c r="H182" s="19">
        <v>0.44930555555555557</v>
      </c>
      <c r="I182" t="s">
        <v>307</v>
      </c>
    </row>
    <row r="183" spans="1:9">
      <c r="A183" t="s">
        <v>199</v>
      </c>
      <c r="B183">
        <v>1</v>
      </c>
      <c r="C183" t="s">
        <v>194</v>
      </c>
      <c r="D183" t="s">
        <v>195</v>
      </c>
      <c r="E183">
        <v>5245</v>
      </c>
      <c r="F183" t="s">
        <v>203</v>
      </c>
      <c r="G183">
        <v>28</v>
      </c>
      <c r="H183" s="19">
        <v>0.65555555555555556</v>
      </c>
      <c r="I183" t="s">
        <v>308</v>
      </c>
    </row>
    <row r="184" spans="1:9">
      <c r="A184" t="s">
        <v>199</v>
      </c>
      <c r="B184">
        <v>1</v>
      </c>
      <c r="C184" t="s">
        <v>194</v>
      </c>
      <c r="D184" t="s">
        <v>195</v>
      </c>
      <c r="E184">
        <v>10817</v>
      </c>
      <c r="F184" t="s">
        <v>203</v>
      </c>
      <c r="G184">
        <v>24</v>
      </c>
      <c r="H184" s="19">
        <v>0.48958333333333331</v>
      </c>
      <c r="I184" t="s">
        <v>309</v>
      </c>
    </row>
    <row r="185" spans="1:9">
      <c r="A185" t="s">
        <v>193</v>
      </c>
      <c r="B185">
        <v>3</v>
      </c>
      <c r="C185" t="s">
        <v>194</v>
      </c>
      <c r="D185" t="s">
        <v>195</v>
      </c>
      <c r="E185">
        <v>96</v>
      </c>
      <c r="F185" t="s">
        <v>204</v>
      </c>
      <c r="G185">
        <v>5</v>
      </c>
      <c r="H185">
        <v>2018</v>
      </c>
      <c r="I185" t="s">
        <v>310</v>
      </c>
    </row>
    <row r="186" spans="1:9">
      <c r="A186" t="s">
        <v>199</v>
      </c>
      <c r="B186">
        <v>1</v>
      </c>
      <c r="C186" t="s">
        <v>194</v>
      </c>
      <c r="D186" t="s">
        <v>195</v>
      </c>
      <c r="E186">
        <v>2839</v>
      </c>
      <c r="F186" t="s">
        <v>202</v>
      </c>
      <c r="G186">
        <v>18</v>
      </c>
      <c r="H186">
        <v>2018</v>
      </c>
      <c r="I186" t="s">
        <v>311</v>
      </c>
    </row>
    <row r="187" spans="1:9">
      <c r="A187" t="s">
        <v>199</v>
      </c>
      <c r="B187">
        <v>1</v>
      </c>
      <c r="C187" t="s">
        <v>194</v>
      </c>
      <c r="D187" t="s">
        <v>195</v>
      </c>
      <c r="E187">
        <v>210</v>
      </c>
      <c r="F187" t="s">
        <v>204</v>
      </c>
      <c r="G187">
        <v>5</v>
      </c>
      <c r="H187">
        <v>2018</v>
      </c>
      <c r="I187" t="s">
        <v>312</v>
      </c>
    </row>
    <row r="188" spans="1:9">
      <c r="A188" t="s">
        <v>193</v>
      </c>
      <c r="B188">
        <v>9</v>
      </c>
      <c r="C188" t="s">
        <v>194</v>
      </c>
      <c r="D188" t="s">
        <v>195</v>
      </c>
      <c r="E188">
        <v>288</v>
      </c>
      <c r="F188" t="s">
        <v>204</v>
      </c>
      <c r="G188">
        <v>13</v>
      </c>
      <c r="H188" s="19">
        <v>0.85625000000000007</v>
      </c>
      <c r="I188" t="s">
        <v>313</v>
      </c>
    </row>
    <row r="189" spans="1:9">
      <c r="A189" t="s">
        <v>207</v>
      </c>
      <c r="B189">
        <v>1</v>
      </c>
      <c r="C189" t="s">
        <v>194</v>
      </c>
      <c r="D189" t="s">
        <v>195</v>
      </c>
      <c r="E189">
        <v>0</v>
      </c>
      <c r="F189" t="s">
        <v>204</v>
      </c>
      <c r="G189">
        <v>8</v>
      </c>
      <c r="H189">
        <v>2018</v>
      </c>
      <c r="I189" t="s">
        <v>314</v>
      </c>
    </row>
    <row r="190" spans="1:9">
      <c r="A190" t="s">
        <v>199</v>
      </c>
      <c r="B190">
        <v>1</v>
      </c>
      <c r="C190" t="s">
        <v>194</v>
      </c>
      <c r="D190" t="s">
        <v>195</v>
      </c>
      <c r="E190">
        <v>3675</v>
      </c>
      <c r="F190" t="s">
        <v>202</v>
      </c>
      <c r="G190">
        <v>14</v>
      </c>
      <c r="H190">
        <v>2018</v>
      </c>
      <c r="I190" t="s">
        <v>315</v>
      </c>
    </row>
    <row r="192" spans="1:9">
      <c r="A192" t="s">
        <v>130</v>
      </c>
    </row>
    <row r="193" spans="1:9">
      <c r="A193" t="s">
        <v>192</v>
      </c>
      <c r="B193">
        <v>744</v>
      </c>
    </row>
    <row r="194" spans="1:9">
      <c r="A194" t="s">
        <v>193</v>
      </c>
      <c r="B194">
        <v>12</v>
      </c>
      <c r="C194" t="s">
        <v>194</v>
      </c>
      <c r="D194" t="s">
        <v>195</v>
      </c>
      <c r="E194">
        <v>384</v>
      </c>
      <c r="F194" t="s">
        <v>202</v>
      </c>
      <c r="G194">
        <v>14</v>
      </c>
      <c r="H194">
        <v>2018</v>
      </c>
      <c r="I194" t="s">
        <v>197</v>
      </c>
    </row>
    <row r="195" spans="1:9">
      <c r="A195" t="s">
        <v>193</v>
      </c>
      <c r="B195">
        <v>15</v>
      </c>
      <c r="C195" t="s">
        <v>194</v>
      </c>
      <c r="D195" t="s">
        <v>195</v>
      </c>
      <c r="E195">
        <v>480</v>
      </c>
      <c r="F195" t="s">
        <v>203</v>
      </c>
      <c r="G195">
        <v>28</v>
      </c>
      <c r="H195" s="19">
        <v>0.65555555555555556</v>
      </c>
      <c r="I195" t="s">
        <v>198</v>
      </c>
    </row>
    <row r="196" spans="1:9">
      <c r="A196" t="s">
        <v>207</v>
      </c>
      <c r="B196">
        <v>1</v>
      </c>
      <c r="C196" t="s">
        <v>194</v>
      </c>
      <c r="D196" t="s">
        <v>195</v>
      </c>
      <c r="E196">
        <v>17265</v>
      </c>
      <c r="F196" t="s">
        <v>202</v>
      </c>
      <c r="G196">
        <v>11</v>
      </c>
      <c r="H196">
        <v>2018</v>
      </c>
      <c r="I196" t="s">
        <v>316</v>
      </c>
    </row>
    <row r="197" spans="1:9">
      <c r="A197" t="s">
        <v>207</v>
      </c>
      <c r="B197">
        <v>1</v>
      </c>
      <c r="C197" t="s">
        <v>194</v>
      </c>
      <c r="D197" t="s">
        <v>195</v>
      </c>
      <c r="E197">
        <v>16203</v>
      </c>
      <c r="F197" t="s">
        <v>243</v>
      </c>
      <c r="G197">
        <v>16</v>
      </c>
      <c r="H197">
        <v>2018</v>
      </c>
      <c r="I197" t="s">
        <v>317</v>
      </c>
    </row>
    <row r="198" spans="1:9">
      <c r="A198" t="s">
        <v>207</v>
      </c>
      <c r="B198">
        <v>1</v>
      </c>
      <c r="C198" t="s">
        <v>194</v>
      </c>
      <c r="D198" t="s">
        <v>195</v>
      </c>
      <c r="E198">
        <v>18753</v>
      </c>
      <c r="F198" t="s">
        <v>202</v>
      </c>
      <c r="G198">
        <v>13</v>
      </c>
      <c r="H198">
        <v>2018</v>
      </c>
      <c r="I198" t="s">
        <v>318</v>
      </c>
    </row>
    <row r="199" spans="1:9">
      <c r="A199" t="s">
        <v>207</v>
      </c>
      <c r="B199">
        <v>1</v>
      </c>
      <c r="C199" t="s">
        <v>194</v>
      </c>
      <c r="D199" t="s">
        <v>195</v>
      </c>
      <c r="E199">
        <v>18751</v>
      </c>
      <c r="F199" t="s">
        <v>243</v>
      </c>
      <c r="G199">
        <v>16</v>
      </c>
      <c r="H199">
        <v>2018</v>
      </c>
      <c r="I199" t="s">
        <v>319</v>
      </c>
    </row>
    <row r="200" spans="1:9">
      <c r="A200" t="s">
        <v>207</v>
      </c>
      <c r="B200">
        <v>1</v>
      </c>
      <c r="C200" t="s">
        <v>194</v>
      </c>
      <c r="D200" t="s">
        <v>195</v>
      </c>
      <c r="E200">
        <v>110364</v>
      </c>
      <c r="F200" t="s">
        <v>202</v>
      </c>
      <c r="G200">
        <v>14</v>
      </c>
      <c r="H200">
        <v>2018</v>
      </c>
      <c r="I200" t="s">
        <v>320</v>
      </c>
    </row>
    <row r="201" spans="1:9">
      <c r="A201" t="s">
        <v>207</v>
      </c>
      <c r="B201">
        <v>1</v>
      </c>
      <c r="C201" t="s">
        <v>194</v>
      </c>
      <c r="D201" t="s">
        <v>195</v>
      </c>
      <c r="E201">
        <v>13494</v>
      </c>
      <c r="F201" t="s">
        <v>202</v>
      </c>
      <c r="G201">
        <v>14</v>
      </c>
      <c r="H201">
        <v>2018</v>
      </c>
      <c r="I201" t="s">
        <v>321</v>
      </c>
    </row>
    <row r="202" spans="1:9">
      <c r="A202" t="s">
        <v>207</v>
      </c>
      <c r="B202">
        <v>1</v>
      </c>
      <c r="C202" t="s">
        <v>194</v>
      </c>
      <c r="D202" t="s">
        <v>195</v>
      </c>
      <c r="E202">
        <v>67145</v>
      </c>
      <c r="F202" t="s">
        <v>243</v>
      </c>
      <c r="G202">
        <v>16</v>
      </c>
      <c r="H202">
        <v>2018</v>
      </c>
      <c r="I202" t="s">
        <v>322</v>
      </c>
    </row>
    <row r="203" spans="1:9">
      <c r="A203" t="s">
        <v>207</v>
      </c>
      <c r="B203">
        <v>1</v>
      </c>
      <c r="C203" t="s">
        <v>194</v>
      </c>
      <c r="D203" t="s">
        <v>195</v>
      </c>
      <c r="E203">
        <v>7449</v>
      </c>
      <c r="F203" t="s">
        <v>202</v>
      </c>
      <c r="G203">
        <v>14</v>
      </c>
      <c r="H203">
        <v>2018</v>
      </c>
      <c r="I203" t="s">
        <v>323</v>
      </c>
    </row>
    <row r="204" spans="1:9">
      <c r="A204" t="s">
        <v>207</v>
      </c>
      <c r="B204">
        <v>1</v>
      </c>
      <c r="C204" t="s">
        <v>194</v>
      </c>
      <c r="D204" t="s">
        <v>195</v>
      </c>
      <c r="E204">
        <v>12736</v>
      </c>
      <c r="F204" t="s">
        <v>243</v>
      </c>
      <c r="G204">
        <v>16</v>
      </c>
      <c r="H204">
        <v>2018</v>
      </c>
      <c r="I204" t="s">
        <v>324</v>
      </c>
    </row>
    <row r="205" spans="1:9">
      <c r="A205" t="s">
        <v>207</v>
      </c>
      <c r="B205">
        <v>1</v>
      </c>
      <c r="C205" t="s">
        <v>194</v>
      </c>
      <c r="D205" t="s">
        <v>195</v>
      </c>
      <c r="E205">
        <v>19696</v>
      </c>
      <c r="F205" t="s">
        <v>243</v>
      </c>
      <c r="G205">
        <v>16</v>
      </c>
      <c r="H205">
        <v>2018</v>
      </c>
      <c r="I205" t="s">
        <v>325</v>
      </c>
    </row>
    <row r="207" spans="1:9">
      <c r="A207" t="s">
        <v>131</v>
      </c>
    </row>
    <row r="208" spans="1:9">
      <c r="A208" t="s">
        <v>192</v>
      </c>
      <c r="B208">
        <v>8</v>
      </c>
    </row>
    <row r="209" spans="1:9">
      <c r="A209" t="s">
        <v>193</v>
      </c>
      <c r="B209">
        <v>3</v>
      </c>
      <c r="C209" t="s">
        <v>194</v>
      </c>
      <c r="D209" t="s">
        <v>195</v>
      </c>
      <c r="E209">
        <v>96</v>
      </c>
      <c r="F209" t="s">
        <v>204</v>
      </c>
      <c r="G209">
        <v>5</v>
      </c>
      <c r="H209">
        <v>2018</v>
      </c>
      <c r="I209" t="s">
        <v>197</v>
      </c>
    </row>
    <row r="210" spans="1:9">
      <c r="A210" t="s">
        <v>193</v>
      </c>
      <c r="B210">
        <v>15</v>
      </c>
      <c r="C210" t="s">
        <v>194</v>
      </c>
      <c r="D210" t="s">
        <v>195</v>
      </c>
      <c r="E210">
        <v>480</v>
      </c>
      <c r="F210" t="s">
        <v>203</v>
      </c>
      <c r="G210">
        <v>28</v>
      </c>
      <c r="H210" s="19">
        <v>0.65555555555555556</v>
      </c>
      <c r="I210" t="s">
        <v>198</v>
      </c>
    </row>
    <row r="211" spans="1:9">
      <c r="A211" t="s">
        <v>207</v>
      </c>
      <c r="B211">
        <v>1</v>
      </c>
      <c r="C211" t="s">
        <v>194</v>
      </c>
      <c r="D211" t="s">
        <v>195</v>
      </c>
      <c r="E211">
        <v>527</v>
      </c>
      <c r="F211" t="s">
        <v>204</v>
      </c>
      <c r="G211">
        <v>5</v>
      </c>
      <c r="H211">
        <v>2018</v>
      </c>
      <c r="I211" t="s">
        <v>326</v>
      </c>
    </row>
    <row r="213" spans="1:9">
      <c r="A213" t="s">
        <v>132</v>
      </c>
    </row>
    <row r="214" spans="1:9">
      <c r="A214" t="s">
        <v>192</v>
      </c>
      <c r="B214">
        <v>96</v>
      </c>
    </row>
    <row r="215" spans="1:9">
      <c r="A215" t="s">
        <v>193</v>
      </c>
      <c r="B215">
        <v>9</v>
      </c>
      <c r="C215" t="s">
        <v>194</v>
      </c>
      <c r="D215" t="s">
        <v>195</v>
      </c>
      <c r="E215">
        <v>288</v>
      </c>
      <c r="F215" t="s">
        <v>204</v>
      </c>
      <c r="G215">
        <v>13</v>
      </c>
      <c r="H215" s="19">
        <v>0.85625000000000007</v>
      </c>
      <c r="I215" t="s">
        <v>197</v>
      </c>
    </row>
    <row r="216" spans="1:9">
      <c r="A216" t="s">
        <v>193</v>
      </c>
      <c r="B216">
        <v>15</v>
      </c>
      <c r="C216" t="s">
        <v>194</v>
      </c>
      <c r="D216" t="s">
        <v>195</v>
      </c>
      <c r="E216">
        <v>480</v>
      </c>
      <c r="F216" t="s">
        <v>203</v>
      </c>
      <c r="G216">
        <v>28</v>
      </c>
      <c r="H216" s="19">
        <v>0.65555555555555556</v>
      </c>
      <c r="I216" t="s">
        <v>198</v>
      </c>
    </row>
    <row r="217" spans="1:9">
      <c r="A217" t="s">
        <v>199</v>
      </c>
      <c r="B217">
        <v>1</v>
      </c>
      <c r="C217" t="s">
        <v>194</v>
      </c>
      <c r="D217" t="s">
        <v>195</v>
      </c>
      <c r="E217">
        <v>6148</v>
      </c>
      <c r="F217" t="s">
        <v>203</v>
      </c>
      <c r="G217">
        <v>24</v>
      </c>
      <c r="H217" s="19">
        <v>0.3576388888888889</v>
      </c>
      <c r="I217" t="s">
        <v>200</v>
      </c>
    </row>
    <row r="218" spans="1:9">
      <c r="A218" t="s">
        <v>193</v>
      </c>
      <c r="B218">
        <v>2</v>
      </c>
      <c r="C218" t="s">
        <v>194</v>
      </c>
      <c r="D218" t="s">
        <v>195</v>
      </c>
      <c r="E218">
        <v>64</v>
      </c>
      <c r="F218" t="s">
        <v>204</v>
      </c>
      <c r="G218">
        <v>13</v>
      </c>
      <c r="H218" s="19">
        <v>0.85625000000000007</v>
      </c>
      <c r="I218" t="s">
        <v>211</v>
      </c>
    </row>
    <row r="219" spans="1:9">
      <c r="A219" t="s">
        <v>207</v>
      </c>
      <c r="B219">
        <v>1</v>
      </c>
      <c r="C219" t="s">
        <v>194</v>
      </c>
      <c r="D219" t="s">
        <v>195</v>
      </c>
      <c r="E219">
        <v>18397</v>
      </c>
      <c r="F219" t="s">
        <v>203</v>
      </c>
      <c r="G219">
        <v>24</v>
      </c>
      <c r="H219" s="19">
        <v>0.37916666666666665</v>
      </c>
      <c r="I219" t="s">
        <v>327</v>
      </c>
    </row>
    <row r="220" spans="1:9">
      <c r="A220" t="s">
        <v>207</v>
      </c>
      <c r="B220">
        <v>1</v>
      </c>
      <c r="C220" t="s">
        <v>194</v>
      </c>
      <c r="D220" t="s">
        <v>195</v>
      </c>
      <c r="E220">
        <v>233</v>
      </c>
      <c r="F220" t="s">
        <v>202</v>
      </c>
      <c r="G220">
        <v>10</v>
      </c>
      <c r="H220">
        <v>2018</v>
      </c>
      <c r="I220" t="s">
        <v>328</v>
      </c>
    </row>
    <row r="221" spans="1:9">
      <c r="A221" t="s">
        <v>199</v>
      </c>
      <c r="B221">
        <v>1</v>
      </c>
      <c r="C221" t="s">
        <v>194</v>
      </c>
      <c r="D221" t="s">
        <v>195</v>
      </c>
      <c r="E221">
        <v>3715</v>
      </c>
      <c r="F221" t="s">
        <v>215</v>
      </c>
      <c r="G221">
        <v>5</v>
      </c>
      <c r="H221">
        <v>2017</v>
      </c>
      <c r="I221" t="s">
        <v>329</v>
      </c>
    </row>
    <row r="222" spans="1:9">
      <c r="A222" t="s">
        <v>193</v>
      </c>
      <c r="B222">
        <v>28</v>
      </c>
      <c r="C222" t="s">
        <v>194</v>
      </c>
      <c r="D222" t="s">
        <v>195</v>
      </c>
      <c r="E222">
        <v>896</v>
      </c>
      <c r="F222" t="s">
        <v>202</v>
      </c>
      <c r="G222">
        <v>11</v>
      </c>
      <c r="H222">
        <v>2018</v>
      </c>
      <c r="I222" t="s">
        <v>277</v>
      </c>
    </row>
    <row r="223" spans="1:9">
      <c r="A223" t="s">
        <v>207</v>
      </c>
      <c r="B223">
        <v>1</v>
      </c>
      <c r="C223" t="s">
        <v>194</v>
      </c>
      <c r="D223" t="s">
        <v>195</v>
      </c>
      <c r="E223">
        <v>8838</v>
      </c>
      <c r="F223" t="s">
        <v>203</v>
      </c>
      <c r="G223">
        <v>24</v>
      </c>
      <c r="H223" s="19">
        <v>0.3576388888888889</v>
      </c>
      <c r="I223" t="s">
        <v>278</v>
      </c>
    </row>
    <row r="225" spans="1:9">
      <c r="A225" t="s">
        <v>133</v>
      </c>
    </row>
    <row r="226" spans="1:9">
      <c r="A226" t="s">
        <v>192</v>
      </c>
      <c r="B226">
        <v>0</v>
      </c>
    </row>
    <row r="227" spans="1:9">
      <c r="A227" t="s">
        <v>193</v>
      </c>
      <c r="B227">
        <v>2</v>
      </c>
      <c r="C227" t="s">
        <v>194</v>
      </c>
      <c r="D227" t="s">
        <v>195</v>
      </c>
      <c r="E227">
        <v>64</v>
      </c>
      <c r="F227" t="s">
        <v>204</v>
      </c>
      <c r="G227">
        <v>13</v>
      </c>
      <c r="H227" s="19">
        <v>0.85625000000000007</v>
      </c>
      <c r="I227" t="s">
        <v>197</v>
      </c>
    </row>
    <row r="228" spans="1:9">
      <c r="A228" t="s">
        <v>193</v>
      </c>
      <c r="B228">
        <v>9</v>
      </c>
      <c r="C228" t="s">
        <v>194</v>
      </c>
      <c r="D228" t="s">
        <v>195</v>
      </c>
      <c r="E228">
        <v>288</v>
      </c>
      <c r="F228" t="s">
        <v>204</v>
      </c>
      <c r="G228">
        <v>13</v>
      </c>
      <c r="H228" s="19">
        <v>0.85625000000000007</v>
      </c>
      <c r="I228" t="s">
        <v>198</v>
      </c>
    </row>
    <row r="230" spans="1:9">
      <c r="A230" t="s">
        <v>134</v>
      </c>
    </row>
    <row r="231" spans="1:9">
      <c r="A231" t="s">
        <v>192</v>
      </c>
      <c r="B231">
        <v>192</v>
      </c>
    </row>
    <row r="232" spans="1:9">
      <c r="A232" t="s">
        <v>193</v>
      </c>
      <c r="B232">
        <v>28</v>
      </c>
      <c r="C232" t="s">
        <v>194</v>
      </c>
      <c r="D232" t="s">
        <v>195</v>
      </c>
      <c r="E232">
        <v>896</v>
      </c>
      <c r="F232" t="s">
        <v>202</v>
      </c>
      <c r="G232">
        <v>11</v>
      </c>
      <c r="H232">
        <v>2018</v>
      </c>
      <c r="I232" t="s">
        <v>197</v>
      </c>
    </row>
    <row r="233" spans="1:9">
      <c r="A233" t="s">
        <v>193</v>
      </c>
      <c r="B233">
        <v>9</v>
      </c>
      <c r="C233" t="s">
        <v>194</v>
      </c>
      <c r="D233" t="s">
        <v>195</v>
      </c>
      <c r="E233">
        <v>288</v>
      </c>
      <c r="F233" t="s">
        <v>204</v>
      </c>
      <c r="G233">
        <v>13</v>
      </c>
      <c r="H233" s="19">
        <v>0.85625000000000007</v>
      </c>
      <c r="I233" t="s">
        <v>198</v>
      </c>
    </row>
    <row r="234" spans="1:9">
      <c r="A234" t="s">
        <v>193</v>
      </c>
      <c r="B234">
        <v>2</v>
      </c>
      <c r="C234" t="s">
        <v>194</v>
      </c>
      <c r="D234" t="s">
        <v>195</v>
      </c>
      <c r="E234">
        <v>64</v>
      </c>
      <c r="F234" t="s">
        <v>202</v>
      </c>
      <c r="G234">
        <v>10</v>
      </c>
      <c r="H234">
        <v>2018</v>
      </c>
      <c r="I234" t="s">
        <v>211</v>
      </c>
    </row>
    <row r="235" spans="1:9">
      <c r="A235" t="s">
        <v>207</v>
      </c>
      <c r="B235">
        <v>1</v>
      </c>
      <c r="C235" t="s">
        <v>194</v>
      </c>
      <c r="D235" t="s">
        <v>195</v>
      </c>
      <c r="E235">
        <v>0</v>
      </c>
      <c r="F235" t="s">
        <v>215</v>
      </c>
      <c r="G235">
        <v>30</v>
      </c>
      <c r="H235">
        <v>2018</v>
      </c>
      <c r="I235" t="s">
        <v>283</v>
      </c>
    </row>
    <row r="236" spans="1:9">
      <c r="A236" t="s">
        <v>207</v>
      </c>
      <c r="B236">
        <v>1</v>
      </c>
      <c r="C236" t="s">
        <v>194</v>
      </c>
      <c r="D236" t="s">
        <v>195</v>
      </c>
      <c r="E236">
        <v>641</v>
      </c>
      <c r="F236" t="s">
        <v>202</v>
      </c>
      <c r="G236">
        <v>10</v>
      </c>
      <c r="H236">
        <v>2018</v>
      </c>
      <c r="I236" t="s">
        <v>330</v>
      </c>
    </row>
    <row r="237" spans="1:9">
      <c r="A237" t="s">
        <v>207</v>
      </c>
      <c r="B237">
        <v>1</v>
      </c>
      <c r="C237" t="s">
        <v>194</v>
      </c>
      <c r="D237" t="s">
        <v>195</v>
      </c>
      <c r="E237">
        <v>660</v>
      </c>
      <c r="F237" t="s">
        <v>202</v>
      </c>
      <c r="G237">
        <v>10</v>
      </c>
      <c r="H237">
        <v>2018</v>
      </c>
      <c r="I237" t="s">
        <v>331</v>
      </c>
    </row>
    <row r="238" spans="1:9">
      <c r="A238" t="s">
        <v>207</v>
      </c>
      <c r="B238">
        <v>1</v>
      </c>
      <c r="C238" t="s">
        <v>194</v>
      </c>
      <c r="D238" t="s">
        <v>195</v>
      </c>
      <c r="E238">
        <v>492</v>
      </c>
      <c r="F238" t="s">
        <v>202</v>
      </c>
      <c r="G238">
        <v>10</v>
      </c>
      <c r="H238">
        <v>2018</v>
      </c>
      <c r="I238" t="s">
        <v>332</v>
      </c>
    </row>
    <row r="239" spans="1:9">
      <c r="A239" t="s">
        <v>207</v>
      </c>
      <c r="B239">
        <v>1</v>
      </c>
      <c r="C239" t="s">
        <v>194</v>
      </c>
      <c r="D239" t="s">
        <v>195</v>
      </c>
      <c r="E239">
        <v>349</v>
      </c>
      <c r="F239" t="s">
        <v>202</v>
      </c>
      <c r="G239">
        <v>10</v>
      </c>
      <c r="H239">
        <v>2018</v>
      </c>
      <c r="I239" t="s">
        <v>333</v>
      </c>
    </row>
    <row r="240" spans="1:9">
      <c r="A240" t="s">
        <v>207</v>
      </c>
      <c r="B240">
        <v>1</v>
      </c>
      <c r="C240" t="s">
        <v>194</v>
      </c>
      <c r="D240" t="s">
        <v>195</v>
      </c>
      <c r="E240">
        <v>499</v>
      </c>
      <c r="F240" t="s">
        <v>202</v>
      </c>
      <c r="G240">
        <v>10</v>
      </c>
      <c r="H240">
        <v>2018</v>
      </c>
      <c r="I240" t="s">
        <v>334</v>
      </c>
    </row>
    <row r="241" spans="1:9">
      <c r="A241" t="s">
        <v>207</v>
      </c>
      <c r="B241">
        <v>1</v>
      </c>
      <c r="C241" t="s">
        <v>194</v>
      </c>
      <c r="D241" t="s">
        <v>195</v>
      </c>
      <c r="E241">
        <v>358</v>
      </c>
      <c r="F241" t="s">
        <v>202</v>
      </c>
      <c r="G241">
        <v>10</v>
      </c>
      <c r="H241">
        <v>2018</v>
      </c>
      <c r="I241" t="s">
        <v>335</v>
      </c>
    </row>
    <row r="242" spans="1:9">
      <c r="A242" t="s">
        <v>207</v>
      </c>
      <c r="B242">
        <v>1</v>
      </c>
      <c r="C242" t="s">
        <v>194</v>
      </c>
      <c r="D242" t="s">
        <v>195</v>
      </c>
      <c r="E242">
        <v>361</v>
      </c>
      <c r="F242" t="s">
        <v>202</v>
      </c>
      <c r="G242">
        <v>10</v>
      </c>
      <c r="H242">
        <v>2018</v>
      </c>
      <c r="I242" t="s">
        <v>336</v>
      </c>
    </row>
    <row r="243" spans="1:9">
      <c r="A243" t="s">
        <v>207</v>
      </c>
      <c r="B243">
        <v>1</v>
      </c>
      <c r="C243" t="s">
        <v>194</v>
      </c>
      <c r="D243" t="s">
        <v>195</v>
      </c>
      <c r="E243">
        <v>348</v>
      </c>
      <c r="F243" t="s">
        <v>202</v>
      </c>
      <c r="G243">
        <v>10</v>
      </c>
      <c r="H243">
        <v>2018</v>
      </c>
      <c r="I243" t="s">
        <v>285</v>
      </c>
    </row>
    <row r="244" spans="1:9">
      <c r="A244" t="s">
        <v>207</v>
      </c>
      <c r="B244">
        <v>1</v>
      </c>
      <c r="C244" t="s">
        <v>194</v>
      </c>
      <c r="D244" t="s">
        <v>195</v>
      </c>
      <c r="E244">
        <v>342</v>
      </c>
      <c r="F244" t="s">
        <v>202</v>
      </c>
      <c r="G244">
        <v>10</v>
      </c>
      <c r="H244">
        <v>2018</v>
      </c>
      <c r="I244" t="s">
        <v>337</v>
      </c>
    </row>
    <row r="245" spans="1:9">
      <c r="A245" t="s">
        <v>207</v>
      </c>
      <c r="B245">
        <v>1</v>
      </c>
      <c r="C245" t="s">
        <v>194</v>
      </c>
      <c r="D245" t="s">
        <v>195</v>
      </c>
      <c r="E245">
        <v>342</v>
      </c>
      <c r="F245" t="s">
        <v>202</v>
      </c>
      <c r="G245">
        <v>10</v>
      </c>
      <c r="H245">
        <v>2018</v>
      </c>
      <c r="I245" t="s">
        <v>338</v>
      </c>
    </row>
    <row r="246" spans="1:9">
      <c r="A246" t="s">
        <v>207</v>
      </c>
      <c r="B246">
        <v>1</v>
      </c>
      <c r="C246" t="s">
        <v>194</v>
      </c>
      <c r="D246" t="s">
        <v>195</v>
      </c>
      <c r="E246">
        <v>351</v>
      </c>
      <c r="F246" t="s">
        <v>202</v>
      </c>
      <c r="G246">
        <v>10</v>
      </c>
      <c r="H246">
        <v>2018</v>
      </c>
      <c r="I246" t="s">
        <v>339</v>
      </c>
    </row>
    <row r="247" spans="1:9">
      <c r="A247" t="s">
        <v>207</v>
      </c>
      <c r="B247">
        <v>1</v>
      </c>
      <c r="C247" t="s">
        <v>194</v>
      </c>
      <c r="D247" t="s">
        <v>195</v>
      </c>
      <c r="E247">
        <v>339</v>
      </c>
      <c r="F247" t="s">
        <v>202</v>
      </c>
      <c r="G247">
        <v>10</v>
      </c>
      <c r="H247">
        <v>2018</v>
      </c>
      <c r="I247" t="s">
        <v>340</v>
      </c>
    </row>
    <row r="248" spans="1:9">
      <c r="A248" t="s">
        <v>207</v>
      </c>
      <c r="B248">
        <v>1</v>
      </c>
      <c r="C248" t="s">
        <v>194</v>
      </c>
      <c r="D248" t="s">
        <v>195</v>
      </c>
      <c r="E248">
        <v>378</v>
      </c>
      <c r="F248" t="s">
        <v>202</v>
      </c>
      <c r="G248">
        <v>10</v>
      </c>
      <c r="H248">
        <v>2018</v>
      </c>
      <c r="I248" t="s">
        <v>341</v>
      </c>
    </row>
    <row r="249" spans="1:9">
      <c r="A249" t="s">
        <v>207</v>
      </c>
      <c r="B249">
        <v>1</v>
      </c>
      <c r="C249" t="s">
        <v>194</v>
      </c>
      <c r="D249" t="s">
        <v>195</v>
      </c>
      <c r="E249">
        <v>334</v>
      </c>
      <c r="F249" t="s">
        <v>202</v>
      </c>
      <c r="G249">
        <v>10</v>
      </c>
      <c r="H249">
        <v>2018</v>
      </c>
      <c r="I249" t="s">
        <v>342</v>
      </c>
    </row>
    <row r="250" spans="1:9">
      <c r="A250" t="s">
        <v>207</v>
      </c>
      <c r="B250">
        <v>1</v>
      </c>
      <c r="C250" t="s">
        <v>194</v>
      </c>
      <c r="D250" t="s">
        <v>195</v>
      </c>
      <c r="E250">
        <v>410</v>
      </c>
      <c r="F250" t="s">
        <v>202</v>
      </c>
      <c r="G250">
        <v>10</v>
      </c>
      <c r="H250">
        <v>2018</v>
      </c>
      <c r="I250" t="s">
        <v>343</v>
      </c>
    </row>
    <row r="251" spans="1:9">
      <c r="A251" t="s">
        <v>207</v>
      </c>
      <c r="B251">
        <v>1</v>
      </c>
      <c r="C251" t="s">
        <v>194</v>
      </c>
      <c r="D251" t="s">
        <v>195</v>
      </c>
      <c r="E251">
        <v>340</v>
      </c>
      <c r="F251" t="s">
        <v>202</v>
      </c>
      <c r="G251">
        <v>10</v>
      </c>
      <c r="H251">
        <v>2018</v>
      </c>
      <c r="I251" t="s">
        <v>344</v>
      </c>
    </row>
    <row r="252" spans="1:9">
      <c r="A252" t="s">
        <v>207</v>
      </c>
      <c r="B252">
        <v>1</v>
      </c>
      <c r="C252" t="s">
        <v>194</v>
      </c>
      <c r="D252" t="s">
        <v>195</v>
      </c>
      <c r="E252">
        <v>343</v>
      </c>
      <c r="F252" t="s">
        <v>202</v>
      </c>
      <c r="G252">
        <v>10</v>
      </c>
      <c r="H252">
        <v>2018</v>
      </c>
      <c r="I252" t="s">
        <v>345</v>
      </c>
    </row>
    <row r="253" spans="1:9">
      <c r="A253" t="s">
        <v>207</v>
      </c>
      <c r="B253">
        <v>1</v>
      </c>
      <c r="C253" t="s">
        <v>194</v>
      </c>
      <c r="D253" t="s">
        <v>195</v>
      </c>
      <c r="E253">
        <v>392</v>
      </c>
      <c r="F253" t="s">
        <v>202</v>
      </c>
      <c r="G253">
        <v>10</v>
      </c>
      <c r="H253">
        <v>2018</v>
      </c>
      <c r="I253" t="s">
        <v>286</v>
      </c>
    </row>
    <row r="254" spans="1:9">
      <c r="A254" t="s">
        <v>207</v>
      </c>
      <c r="B254">
        <v>1</v>
      </c>
      <c r="C254" t="s">
        <v>194</v>
      </c>
      <c r="D254" t="s">
        <v>195</v>
      </c>
      <c r="E254">
        <v>411</v>
      </c>
      <c r="F254" t="s">
        <v>202</v>
      </c>
      <c r="G254">
        <v>10</v>
      </c>
      <c r="H254">
        <v>2018</v>
      </c>
      <c r="I254" t="s">
        <v>346</v>
      </c>
    </row>
    <row r="255" spans="1:9">
      <c r="A255" t="s">
        <v>207</v>
      </c>
      <c r="B255">
        <v>1</v>
      </c>
      <c r="C255" t="s">
        <v>194</v>
      </c>
      <c r="D255" t="s">
        <v>195</v>
      </c>
      <c r="E255">
        <v>495</v>
      </c>
      <c r="F255" t="s">
        <v>202</v>
      </c>
      <c r="G255">
        <v>10</v>
      </c>
      <c r="H255">
        <v>2018</v>
      </c>
      <c r="I255" t="s">
        <v>347</v>
      </c>
    </row>
    <row r="256" spans="1:9">
      <c r="A256" t="s">
        <v>207</v>
      </c>
      <c r="B256">
        <v>1</v>
      </c>
      <c r="C256" t="s">
        <v>194</v>
      </c>
      <c r="D256" t="s">
        <v>195</v>
      </c>
      <c r="E256">
        <v>338</v>
      </c>
      <c r="F256" t="s">
        <v>202</v>
      </c>
      <c r="G256">
        <v>10</v>
      </c>
      <c r="H256">
        <v>2018</v>
      </c>
      <c r="I256" t="s">
        <v>348</v>
      </c>
    </row>
    <row r="257" spans="1:9">
      <c r="A257" t="s">
        <v>207</v>
      </c>
      <c r="B257">
        <v>1</v>
      </c>
      <c r="C257" t="s">
        <v>194</v>
      </c>
      <c r="D257" t="s">
        <v>195</v>
      </c>
      <c r="E257">
        <v>654</v>
      </c>
      <c r="F257" t="s">
        <v>202</v>
      </c>
      <c r="G257">
        <v>10</v>
      </c>
      <c r="H257">
        <v>2018</v>
      </c>
      <c r="I257" t="s">
        <v>349</v>
      </c>
    </row>
    <row r="258" spans="1:9">
      <c r="A258" t="s">
        <v>199</v>
      </c>
      <c r="B258">
        <v>1</v>
      </c>
      <c r="C258" t="s">
        <v>194</v>
      </c>
      <c r="D258" t="s">
        <v>195</v>
      </c>
      <c r="E258">
        <v>359</v>
      </c>
      <c r="F258" t="s">
        <v>202</v>
      </c>
      <c r="G258">
        <v>11</v>
      </c>
      <c r="H258">
        <v>2018</v>
      </c>
      <c r="I258" t="s">
        <v>350</v>
      </c>
    </row>
    <row r="259" spans="1:9">
      <c r="A259" t="s">
        <v>207</v>
      </c>
      <c r="B259">
        <v>1</v>
      </c>
      <c r="C259" t="s">
        <v>194</v>
      </c>
      <c r="D259" t="s">
        <v>195</v>
      </c>
      <c r="E259">
        <v>349</v>
      </c>
      <c r="F259" t="s">
        <v>202</v>
      </c>
      <c r="G259">
        <v>10</v>
      </c>
      <c r="H259">
        <v>2018</v>
      </c>
      <c r="I259" t="s">
        <v>351</v>
      </c>
    </row>
    <row r="261" spans="1:9">
      <c r="A261" t="s">
        <v>135</v>
      </c>
    </row>
    <row r="262" spans="1:9">
      <c r="A262" t="s">
        <v>192</v>
      </c>
      <c r="B262">
        <v>0</v>
      </c>
    </row>
    <row r="263" spans="1:9">
      <c r="A263" t="s">
        <v>193</v>
      </c>
      <c r="B263">
        <v>2</v>
      </c>
      <c r="C263" t="s">
        <v>194</v>
      </c>
      <c r="D263" t="s">
        <v>195</v>
      </c>
      <c r="E263">
        <v>64</v>
      </c>
      <c r="F263" t="s">
        <v>202</v>
      </c>
      <c r="G263">
        <v>10</v>
      </c>
      <c r="H263">
        <v>2018</v>
      </c>
      <c r="I263" t="s">
        <v>197</v>
      </c>
    </row>
    <row r="264" spans="1:9">
      <c r="A264" t="s">
        <v>193</v>
      </c>
      <c r="B264">
        <v>28</v>
      </c>
      <c r="C264" t="s">
        <v>194</v>
      </c>
      <c r="D264" t="s">
        <v>195</v>
      </c>
      <c r="E264">
        <v>896</v>
      </c>
      <c r="F264" t="s">
        <v>202</v>
      </c>
      <c r="G264">
        <v>11</v>
      </c>
      <c r="H264">
        <v>2018</v>
      </c>
      <c r="I264" t="s">
        <v>198</v>
      </c>
    </row>
    <row r="266" spans="1:9">
      <c r="A266" t="s">
        <v>136</v>
      </c>
    </row>
    <row r="267" spans="1:9">
      <c r="A267" t="s">
        <v>192</v>
      </c>
      <c r="B267">
        <v>1856</v>
      </c>
    </row>
    <row r="268" spans="1:9">
      <c r="A268" t="s">
        <v>193</v>
      </c>
      <c r="B268">
        <v>16</v>
      </c>
      <c r="C268" t="s">
        <v>194</v>
      </c>
      <c r="D268" t="s">
        <v>195</v>
      </c>
      <c r="E268">
        <v>512</v>
      </c>
      <c r="F268" t="s">
        <v>203</v>
      </c>
      <c r="G268">
        <v>30</v>
      </c>
      <c r="H268" s="19">
        <v>0.94374999999999998</v>
      </c>
      <c r="I268" t="s">
        <v>197</v>
      </c>
    </row>
    <row r="269" spans="1:9">
      <c r="A269" t="s">
        <v>193</v>
      </c>
      <c r="B269">
        <v>24</v>
      </c>
      <c r="C269" t="s">
        <v>194</v>
      </c>
      <c r="D269" t="s">
        <v>195</v>
      </c>
      <c r="E269">
        <v>768</v>
      </c>
      <c r="F269" t="s">
        <v>196</v>
      </c>
      <c r="G269">
        <v>12</v>
      </c>
      <c r="H269" s="19">
        <v>0.4152777777777778</v>
      </c>
      <c r="I269" t="s">
        <v>198</v>
      </c>
    </row>
    <row r="270" spans="1:9">
      <c r="A270" t="s">
        <v>199</v>
      </c>
      <c r="B270">
        <v>1</v>
      </c>
      <c r="C270" t="s">
        <v>194</v>
      </c>
      <c r="D270" t="s">
        <v>195</v>
      </c>
      <c r="E270">
        <v>12292</v>
      </c>
      <c r="F270" t="s">
        <v>203</v>
      </c>
      <c r="G270">
        <v>30</v>
      </c>
      <c r="H270" s="19">
        <v>0.94374999999999998</v>
      </c>
      <c r="I270" t="s">
        <v>200</v>
      </c>
    </row>
    <row r="271" spans="1:9">
      <c r="A271" t="s">
        <v>193</v>
      </c>
      <c r="B271">
        <v>13</v>
      </c>
      <c r="C271" t="s">
        <v>194</v>
      </c>
      <c r="D271" t="s">
        <v>195</v>
      </c>
      <c r="E271">
        <v>416</v>
      </c>
      <c r="F271" t="s">
        <v>203</v>
      </c>
      <c r="G271">
        <v>30</v>
      </c>
      <c r="H271" s="19">
        <v>0.84861111111111109</v>
      </c>
      <c r="I271" t="s">
        <v>211</v>
      </c>
    </row>
    <row r="272" spans="1:9">
      <c r="A272" t="s">
        <v>352</v>
      </c>
      <c r="B272">
        <v>1</v>
      </c>
      <c r="C272" t="s">
        <v>194</v>
      </c>
      <c r="D272" t="s">
        <v>195</v>
      </c>
      <c r="E272">
        <v>15659</v>
      </c>
      <c r="F272" t="s">
        <v>203</v>
      </c>
      <c r="G272">
        <v>30</v>
      </c>
      <c r="H272" s="19">
        <v>0.92083333333333339</v>
      </c>
      <c r="I272" t="s">
        <v>353</v>
      </c>
    </row>
    <row r="273" spans="1:9">
      <c r="A273" t="s">
        <v>352</v>
      </c>
      <c r="B273">
        <v>1</v>
      </c>
      <c r="C273" t="s">
        <v>194</v>
      </c>
      <c r="D273" t="s">
        <v>195</v>
      </c>
      <c r="E273">
        <v>6402</v>
      </c>
      <c r="F273" t="s">
        <v>203</v>
      </c>
      <c r="G273">
        <v>30</v>
      </c>
      <c r="H273" s="19">
        <v>0.92152777777777783</v>
      </c>
      <c r="I273" t="s">
        <v>354</v>
      </c>
    </row>
    <row r="274" spans="1:9">
      <c r="A274" t="s">
        <v>207</v>
      </c>
      <c r="B274">
        <v>1</v>
      </c>
      <c r="C274" t="s">
        <v>194</v>
      </c>
      <c r="D274" t="s">
        <v>195</v>
      </c>
      <c r="E274">
        <v>532468</v>
      </c>
      <c r="F274" t="s">
        <v>202</v>
      </c>
      <c r="G274">
        <v>25</v>
      </c>
      <c r="H274">
        <v>2018</v>
      </c>
      <c r="I274" t="s">
        <v>355</v>
      </c>
    </row>
    <row r="275" spans="1:9">
      <c r="A275" t="s">
        <v>352</v>
      </c>
      <c r="B275">
        <v>1</v>
      </c>
      <c r="C275" t="s">
        <v>194</v>
      </c>
      <c r="D275" t="s">
        <v>195</v>
      </c>
      <c r="E275">
        <v>37909</v>
      </c>
      <c r="F275" t="s">
        <v>203</v>
      </c>
      <c r="G275">
        <v>30</v>
      </c>
      <c r="H275" s="19">
        <v>0.93402777777777779</v>
      </c>
      <c r="I275" t="s">
        <v>356</v>
      </c>
    </row>
    <row r="276" spans="1:9">
      <c r="A276" t="s">
        <v>352</v>
      </c>
      <c r="B276">
        <v>1</v>
      </c>
      <c r="C276" t="s">
        <v>194</v>
      </c>
      <c r="D276" t="s">
        <v>195</v>
      </c>
      <c r="E276">
        <v>10027</v>
      </c>
      <c r="F276" t="s">
        <v>203</v>
      </c>
      <c r="G276">
        <v>30</v>
      </c>
      <c r="H276" s="19">
        <v>0.93819444444444444</v>
      </c>
      <c r="I276" t="s">
        <v>357</v>
      </c>
    </row>
    <row r="277" spans="1:9">
      <c r="A277" t="s">
        <v>207</v>
      </c>
      <c r="B277">
        <v>1</v>
      </c>
      <c r="C277" t="s">
        <v>194</v>
      </c>
      <c r="D277" t="s">
        <v>195</v>
      </c>
      <c r="E277">
        <v>313378</v>
      </c>
      <c r="F277" t="s">
        <v>202</v>
      </c>
      <c r="G277">
        <v>20</v>
      </c>
      <c r="H277">
        <v>2018</v>
      </c>
      <c r="I277" t="s">
        <v>358</v>
      </c>
    </row>
    <row r="278" spans="1:9">
      <c r="A278" t="s">
        <v>193</v>
      </c>
      <c r="B278">
        <v>4</v>
      </c>
      <c r="C278" t="s">
        <v>194</v>
      </c>
      <c r="D278" t="s">
        <v>195</v>
      </c>
      <c r="E278">
        <v>128</v>
      </c>
      <c r="F278" t="s">
        <v>202</v>
      </c>
      <c r="G278">
        <v>28</v>
      </c>
      <c r="H278">
        <v>2018</v>
      </c>
      <c r="I278" t="s">
        <v>310</v>
      </c>
    </row>
    <row r="279" spans="1:9">
      <c r="A279" t="s">
        <v>193</v>
      </c>
      <c r="B279">
        <v>5</v>
      </c>
      <c r="C279" t="s">
        <v>194</v>
      </c>
      <c r="D279" t="s">
        <v>195</v>
      </c>
      <c r="E279">
        <v>160</v>
      </c>
      <c r="F279" t="s">
        <v>243</v>
      </c>
      <c r="G279">
        <v>1</v>
      </c>
      <c r="H279">
        <v>2017</v>
      </c>
      <c r="I279" t="s">
        <v>359</v>
      </c>
    </row>
    <row r="280" spans="1:9">
      <c r="A280" t="s">
        <v>193</v>
      </c>
      <c r="B280">
        <v>8</v>
      </c>
      <c r="C280" t="s">
        <v>194</v>
      </c>
      <c r="D280" t="s">
        <v>195</v>
      </c>
      <c r="E280">
        <v>256</v>
      </c>
      <c r="F280" t="s">
        <v>204</v>
      </c>
      <c r="G280">
        <v>13</v>
      </c>
      <c r="H280" s="19">
        <v>0.85833333333333339</v>
      </c>
      <c r="I280" t="s">
        <v>360</v>
      </c>
    </row>
    <row r="281" spans="1:9">
      <c r="A281" t="s">
        <v>199</v>
      </c>
      <c r="B281">
        <v>1</v>
      </c>
      <c r="C281" t="s">
        <v>194</v>
      </c>
      <c r="D281" t="s">
        <v>195</v>
      </c>
      <c r="E281">
        <v>63</v>
      </c>
      <c r="F281" t="s">
        <v>203</v>
      </c>
      <c r="G281">
        <v>30</v>
      </c>
      <c r="H281" s="19">
        <v>0.88402777777777775</v>
      </c>
      <c r="I281" t="s">
        <v>361</v>
      </c>
    </row>
    <row r="282" spans="1:9">
      <c r="A282" t="s">
        <v>207</v>
      </c>
      <c r="B282">
        <v>1</v>
      </c>
      <c r="C282" t="s">
        <v>194</v>
      </c>
      <c r="D282" t="s">
        <v>195</v>
      </c>
      <c r="E282">
        <v>2147</v>
      </c>
      <c r="F282" t="s">
        <v>202</v>
      </c>
      <c r="G282">
        <v>28</v>
      </c>
      <c r="H282">
        <v>2018</v>
      </c>
      <c r="I282" t="s">
        <v>362</v>
      </c>
    </row>
    <row r="283" spans="1:9">
      <c r="A283" t="s">
        <v>193</v>
      </c>
      <c r="B283">
        <v>9</v>
      </c>
      <c r="C283" t="s">
        <v>194</v>
      </c>
      <c r="D283" t="s">
        <v>195</v>
      </c>
      <c r="E283">
        <v>288</v>
      </c>
      <c r="F283" t="s">
        <v>202</v>
      </c>
      <c r="G283">
        <v>25</v>
      </c>
      <c r="H283">
        <v>2018</v>
      </c>
      <c r="I283" t="s">
        <v>363</v>
      </c>
    </row>
    <row r="285" spans="1:9">
      <c r="A285" t="s">
        <v>137</v>
      </c>
    </row>
    <row r="286" spans="1:9">
      <c r="A286" t="s">
        <v>192</v>
      </c>
      <c r="B286">
        <v>3880</v>
      </c>
    </row>
    <row r="287" spans="1:9">
      <c r="A287" t="s">
        <v>193</v>
      </c>
      <c r="B287">
        <v>13</v>
      </c>
      <c r="C287" t="s">
        <v>194</v>
      </c>
      <c r="D287" t="s">
        <v>195</v>
      </c>
      <c r="E287">
        <v>416</v>
      </c>
      <c r="F287" t="s">
        <v>203</v>
      </c>
      <c r="G287">
        <v>30</v>
      </c>
      <c r="H287" s="19">
        <v>0.84861111111111109</v>
      </c>
      <c r="I287" t="s">
        <v>197</v>
      </c>
    </row>
    <row r="288" spans="1:9">
      <c r="A288" t="s">
        <v>193</v>
      </c>
      <c r="B288">
        <v>16</v>
      </c>
      <c r="C288" t="s">
        <v>194</v>
      </c>
      <c r="D288" t="s">
        <v>195</v>
      </c>
      <c r="E288">
        <v>512</v>
      </c>
      <c r="F288" t="s">
        <v>203</v>
      </c>
      <c r="G288">
        <v>30</v>
      </c>
      <c r="H288" s="19">
        <v>0.94374999999999998</v>
      </c>
      <c r="I288" t="s">
        <v>198</v>
      </c>
    </row>
    <row r="289" spans="1:9">
      <c r="A289" t="s">
        <v>207</v>
      </c>
      <c r="B289">
        <v>1</v>
      </c>
      <c r="C289" t="s">
        <v>194</v>
      </c>
      <c r="D289" t="s">
        <v>195</v>
      </c>
      <c r="E289">
        <v>1351</v>
      </c>
      <c r="F289" t="s">
        <v>202</v>
      </c>
      <c r="G289">
        <v>20</v>
      </c>
      <c r="H289">
        <v>2018</v>
      </c>
      <c r="I289" t="s">
        <v>364</v>
      </c>
    </row>
    <row r="290" spans="1:9">
      <c r="A290" t="s">
        <v>207</v>
      </c>
      <c r="B290">
        <v>1</v>
      </c>
      <c r="C290" t="s">
        <v>194</v>
      </c>
      <c r="D290" t="s">
        <v>195</v>
      </c>
      <c r="E290">
        <v>15253</v>
      </c>
      <c r="F290" t="s">
        <v>202</v>
      </c>
      <c r="G290">
        <v>20</v>
      </c>
      <c r="H290">
        <v>2018</v>
      </c>
      <c r="I290" t="s">
        <v>365</v>
      </c>
    </row>
    <row r="291" spans="1:9">
      <c r="A291" t="s">
        <v>207</v>
      </c>
      <c r="B291">
        <v>1</v>
      </c>
      <c r="C291" t="s">
        <v>194</v>
      </c>
      <c r="D291" t="s">
        <v>195</v>
      </c>
      <c r="E291">
        <v>89366</v>
      </c>
      <c r="F291" t="s">
        <v>203</v>
      </c>
      <c r="G291">
        <v>30</v>
      </c>
      <c r="H291" s="19">
        <v>0.8520833333333333</v>
      </c>
      <c r="I291" t="s">
        <v>366</v>
      </c>
    </row>
    <row r="292" spans="1:9">
      <c r="A292" t="s">
        <v>207</v>
      </c>
      <c r="B292">
        <v>1</v>
      </c>
      <c r="C292" t="s">
        <v>194</v>
      </c>
      <c r="D292" t="s">
        <v>195</v>
      </c>
      <c r="E292">
        <v>138548</v>
      </c>
      <c r="F292" t="s">
        <v>202</v>
      </c>
      <c r="G292">
        <v>20</v>
      </c>
      <c r="H292">
        <v>2018</v>
      </c>
      <c r="I292" t="s">
        <v>367</v>
      </c>
    </row>
    <row r="293" spans="1:9">
      <c r="A293" t="s">
        <v>207</v>
      </c>
      <c r="B293">
        <v>1</v>
      </c>
      <c r="C293" t="s">
        <v>194</v>
      </c>
      <c r="D293" t="s">
        <v>195</v>
      </c>
      <c r="E293">
        <v>36951</v>
      </c>
      <c r="F293" t="s">
        <v>243</v>
      </c>
      <c r="G293">
        <v>16</v>
      </c>
      <c r="H293">
        <v>2018</v>
      </c>
      <c r="I293" t="s">
        <v>368</v>
      </c>
    </row>
    <row r="294" spans="1:9">
      <c r="A294" t="s">
        <v>207</v>
      </c>
      <c r="B294">
        <v>1</v>
      </c>
      <c r="C294" t="s">
        <v>194</v>
      </c>
      <c r="D294" t="s">
        <v>195</v>
      </c>
      <c r="E294">
        <v>538721</v>
      </c>
      <c r="F294" t="s">
        <v>202</v>
      </c>
      <c r="G294">
        <v>20</v>
      </c>
      <c r="H294">
        <v>2018</v>
      </c>
      <c r="I294" t="s">
        <v>369</v>
      </c>
    </row>
    <row r="295" spans="1:9">
      <c r="A295" t="s">
        <v>207</v>
      </c>
      <c r="B295">
        <v>1</v>
      </c>
      <c r="C295" t="s">
        <v>194</v>
      </c>
      <c r="D295" t="s">
        <v>195</v>
      </c>
      <c r="E295">
        <v>37374</v>
      </c>
      <c r="F295" t="s">
        <v>202</v>
      </c>
      <c r="G295">
        <v>20</v>
      </c>
      <c r="H295">
        <v>2018</v>
      </c>
      <c r="I295" t="s">
        <v>370</v>
      </c>
    </row>
    <row r="296" spans="1:9">
      <c r="A296" t="s">
        <v>207</v>
      </c>
      <c r="B296">
        <v>1</v>
      </c>
      <c r="C296" t="s">
        <v>194</v>
      </c>
      <c r="D296" t="s">
        <v>195</v>
      </c>
      <c r="E296">
        <v>11745</v>
      </c>
      <c r="F296" t="s">
        <v>202</v>
      </c>
      <c r="G296">
        <v>20</v>
      </c>
      <c r="H296">
        <v>2018</v>
      </c>
      <c r="I296" t="s">
        <v>371</v>
      </c>
    </row>
    <row r="297" spans="1:9">
      <c r="A297" t="s">
        <v>207</v>
      </c>
      <c r="B297">
        <v>1</v>
      </c>
      <c r="C297" t="s">
        <v>194</v>
      </c>
      <c r="D297" t="s">
        <v>195</v>
      </c>
      <c r="E297">
        <v>313379</v>
      </c>
      <c r="F297" t="s">
        <v>243</v>
      </c>
      <c r="G297">
        <v>16</v>
      </c>
      <c r="H297">
        <v>2018</v>
      </c>
      <c r="I297" t="s">
        <v>372</v>
      </c>
    </row>
    <row r="298" spans="1:9">
      <c r="A298" t="s">
        <v>207</v>
      </c>
      <c r="B298">
        <v>1</v>
      </c>
      <c r="C298" t="s">
        <v>194</v>
      </c>
      <c r="D298" t="s">
        <v>195</v>
      </c>
      <c r="E298">
        <v>716177</v>
      </c>
      <c r="F298" t="s">
        <v>243</v>
      </c>
      <c r="G298">
        <v>16</v>
      </c>
      <c r="H298">
        <v>2018</v>
      </c>
      <c r="I298" t="s">
        <v>373</v>
      </c>
    </row>
    <row r="299" spans="1:9">
      <c r="A299" t="s">
        <v>207</v>
      </c>
      <c r="B299">
        <v>1</v>
      </c>
      <c r="C299" t="s">
        <v>194</v>
      </c>
      <c r="D299" t="s">
        <v>195</v>
      </c>
      <c r="E299">
        <v>9292</v>
      </c>
      <c r="F299" t="s">
        <v>243</v>
      </c>
      <c r="G299">
        <v>16</v>
      </c>
      <c r="H299">
        <v>2018</v>
      </c>
      <c r="I299" t="s">
        <v>374</v>
      </c>
    </row>
    <row r="301" spans="1:9">
      <c r="A301" t="s">
        <v>138</v>
      </c>
    </row>
    <row r="302" spans="1:9">
      <c r="A302" t="s">
        <v>192</v>
      </c>
      <c r="B302">
        <v>24</v>
      </c>
    </row>
    <row r="303" spans="1:9">
      <c r="A303" t="s">
        <v>193</v>
      </c>
      <c r="B303">
        <v>4</v>
      </c>
      <c r="C303" t="s">
        <v>194</v>
      </c>
      <c r="D303" t="s">
        <v>195</v>
      </c>
      <c r="E303">
        <v>128</v>
      </c>
      <c r="F303" t="s">
        <v>202</v>
      </c>
      <c r="G303">
        <v>28</v>
      </c>
      <c r="H303">
        <v>2018</v>
      </c>
      <c r="I303" t="s">
        <v>197</v>
      </c>
    </row>
    <row r="304" spans="1:9">
      <c r="A304" t="s">
        <v>193</v>
      </c>
      <c r="B304">
        <v>16</v>
      </c>
      <c r="C304" t="s">
        <v>194</v>
      </c>
      <c r="D304" t="s">
        <v>195</v>
      </c>
      <c r="E304">
        <v>512</v>
      </c>
      <c r="F304" t="s">
        <v>203</v>
      </c>
      <c r="G304">
        <v>30</v>
      </c>
      <c r="H304" s="19">
        <v>0.94374999999999998</v>
      </c>
      <c r="I304" t="s">
        <v>198</v>
      </c>
    </row>
    <row r="305" spans="1:9">
      <c r="A305" t="s">
        <v>207</v>
      </c>
      <c r="B305">
        <v>1</v>
      </c>
      <c r="C305" t="s">
        <v>194</v>
      </c>
      <c r="D305" t="s">
        <v>195</v>
      </c>
      <c r="E305">
        <v>1727</v>
      </c>
      <c r="F305" t="s">
        <v>202</v>
      </c>
      <c r="G305">
        <v>28</v>
      </c>
      <c r="H305">
        <v>2018</v>
      </c>
      <c r="I305" t="s">
        <v>375</v>
      </c>
    </row>
    <row r="306" spans="1:9">
      <c r="A306" t="s">
        <v>207</v>
      </c>
      <c r="B306">
        <v>1</v>
      </c>
      <c r="C306" t="s">
        <v>194</v>
      </c>
      <c r="D306" t="s">
        <v>195</v>
      </c>
      <c r="E306">
        <v>4179</v>
      </c>
      <c r="F306" t="s">
        <v>243</v>
      </c>
      <c r="G306">
        <v>1</v>
      </c>
      <c r="H306">
        <v>2017</v>
      </c>
      <c r="I306" t="s">
        <v>376</v>
      </c>
    </row>
    <row r="308" spans="1:9">
      <c r="A308" t="s">
        <v>139</v>
      </c>
    </row>
    <row r="309" spans="1:9">
      <c r="A309" t="s">
        <v>192</v>
      </c>
      <c r="B309">
        <v>24</v>
      </c>
    </row>
    <row r="310" spans="1:9">
      <c r="A310" t="s">
        <v>193</v>
      </c>
      <c r="B310">
        <v>5</v>
      </c>
      <c r="C310" t="s">
        <v>194</v>
      </c>
      <c r="D310" t="s">
        <v>195</v>
      </c>
      <c r="E310">
        <v>160</v>
      </c>
      <c r="F310" t="s">
        <v>243</v>
      </c>
      <c r="G310">
        <v>1</v>
      </c>
      <c r="H310">
        <v>2017</v>
      </c>
      <c r="I310" t="s">
        <v>197</v>
      </c>
    </row>
    <row r="311" spans="1:9">
      <c r="A311" t="s">
        <v>193</v>
      </c>
      <c r="B311">
        <v>16</v>
      </c>
      <c r="C311" t="s">
        <v>194</v>
      </c>
      <c r="D311" t="s">
        <v>195</v>
      </c>
      <c r="E311">
        <v>512</v>
      </c>
      <c r="F311" t="s">
        <v>203</v>
      </c>
      <c r="G311">
        <v>30</v>
      </c>
      <c r="H311" s="19">
        <v>0.94374999999999998</v>
      </c>
      <c r="I311" t="s">
        <v>198</v>
      </c>
    </row>
    <row r="312" spans="1:9">
      <c r="A312" t="s">
        <v>199</v>
      </c>
      <c r="B312">
        <v>1</v>
      </c>
      <c r="C312" t="s">
        <v>194</v>
      </c>
      <c r="D312" t="s">
        <v>195</v>
      </c>
      <c r="E312">
        <v>8196</v>
      </c>
      <c r="F312" t="s">
        <v>243</v>
      </c>
      <c r="G312">
        <v>3</v>
      </c>
      <c r="H312">
        <v>2017</v>
      </c>
      <c r="I312" t="s">
        <v>200</v>
      </c>
    </row>
    <row r="313" spans="1:9">
      <c r="A313" t="s">
        <v>193</v>
      </c>
      <c r="B313">
        <v>13</v>
      </c>
      <c r="C313" t="s">
        <v>194</v>
      </c>
      <c r="D313" t="s">
        <v>195</v>
      </c>
      <c r="E313">
        <v>416</v>
      </c>
      <c r="F313" t="s">
        <v>202</v>
      </c>
      <c r="G313">
        <v>28</v>
      </c>
      <c r="H313">
        <v>2018</v>
      </c>
      <c r="I313" t="s">
        <v>377</v>
      </c>
    </row>
    <row r="314" spans="1:9">
      <c r="A314" t="s">
        <v>193</v>
      </c>
      <c r="B314">
        <v>2</v>
      </c>
      <c r="C314" t="s">
        <v>194</v>
      </c>
      <c r="D314" t="s">
        <v>195</v>
      </c>
      <c r="E314">
        <v>64</v>
      </c>
      <c r="F314" t="s">
        <v>243</v>
      </c>
      <c r="G314">
        <v>1</v>
      </c>
      <c r="H314">
        <v>2017</v>
      </c>
      <c r="I314" t="s">
        <v>378</v>
      </c>
    </row>
    <row r="316" spans="1:9">
      <c r="A316" t="s">
        <v>140</v>
      </c>
    </row>
    <row r="317" spans="1:9">
      <c r="A317" t="s">
        <v>192</v>
      </c>
      <c r="B317">
        <v>168</v>
      </c>
    </row>
    <row r="318" spans="1:9">
      <c r="A318" t="s">
        <v>193</v>
      </c>
      <c r="B318">
        <v>13</v>
      </c>
      <c r="C318" t="s">
        <v>194</v>
      </c>
      <c r="D318" t="s">
        <v>195</v>
      </c>
      <c r="E318">
        <v>416</v>
      </c>
      <c r="F318" t="s">
        <v>202</v>
      </c>
      <c r="G318">
        <v>28</v>
      </c>
      <c r="H318">
        <v>2018</v>
      </c>
      <c r="I318" t="s">
        <v>197</v>
      </c>
    </row>
    <row r="319" spans="1:9">
      <c r="A319" t="s">
        <v>193</v>
      </c>
      <c r="B319">
        <v>5</v>
      </c>
      <c r="C319" t="s">
        <v>194</v>
      </c>
      <c r="D319" t="s">
        <v>195</v>
      </c>
      <c r="E319">
        <v>160</v>
      </c>
      <c r="F319" t="s">
        <v>243</v>
      </c>
      <c r="G319">
        <v>1</v>
      </c>
      <c r="H319">
        <v>2017</v>
      </c>
      <c r="I319" t="s">
        <v>198</v>
      </c>
    </row>
    <row r="320" spans="1:9">
      <c r="A320" t="s">
        <v>199</v>
      </c>
      <c r="B320">
        <v>1</v>
      </c>
      <c r="C320" t="s">
        <v>194</v>
      </c>
      <c r="D320" t="s">
        <v>195</v>
      </c>
      <c r="E320">
        <v>6148</v>
      </c>
      <c r="F320" t="s">
        <v>243</v>
      </c>
      <c r="G320">
        <v>1</v>
      </c>
      <c r="H320">
        <v>2017</v>
      </c>
      <c r="I320" t="s">
        <v>200</v>
      </c>
    </row>
    <row r="321" spans="1:9">
      <c r="A321" t="s">
        <v>193</v>
      </c>
      <c r="B321">
        <v>2</v>
      </c>
      <c r="C321" t="s">
        <v>194</v>
      </c>
      <c r="D321" t="s">
        <v>195</v>
      </c>
      <c r="E321">
        <v>64</v>
      </c>
      <c r="F321" t="s">
        <v>202</v>
      </c>
      <c r="G321">
        <v>25</v>
      </c>
      <c r="H321">
        <v>2018</v>
      </c>
      <c r="I321" t="s">
        <v>211</v>
      </c>
    </row>
    <row r="322" spans="1:9">
      <c r="A322" t="s">
        <v>207</v>
      </c>
      <c r="B322">
        <v>1</v>
      </c>
      <c r="C322" t="s">
        <v>194</v>
      </c>
      <c r="D322" t="s">
        <v>195</v>
      </c>
      <c r="E322">
        <v>5992</v>
      </c>
      <c r="F322" t="s">
        <v>243</v>
      </c>
      <c r="G322">
        <v>1</v>
      </c>
      <c r="H322">
        <v>2017</v>
      </c>
      <c r="I322" t="s">
        <v>379</v>
      </c>
    </row>
    <row r="323" spans="1:9">
      <c r="A323" t="s">
        <v>207</v>
      </c>
      <c r="B323">
        <v>1</v>
      </c>
      <c r="C323" t="s">
        <v>194</v>
      </c>
      <c r="D323" t="s">
        <v>195</v>
      </c>
      <c r="E323">
        <v>5992</v>
      </c>
      <c r="F323" t="s">
        <v>243</v>
      </c>
      <c r="G323">
        <v>2</v>
      </c>
      <c r="H323">
        <v>2017</v>
      </c>
      <c r="I323" t="s">
        <v>380</v>
      </c>
    </row>
    <row r="324" spans="1:9">
      <c r="A324" t="s">
        <v>207</v>
      </c>
      <c r="B324">
        <v>1</v>
      </c>
      <c r="C324" t="s">
        <v>194</v>
      </c>
      <c r="D324" t="s">
        <v>195</v>
      </c>
      <c r="E324">
        <v>7190</v>
      </c>
      <c r="F324" t="s">
        <v>243</v>
      </c>
      <c r="G324">
        <v>3</v>
      </c>
      <c r="H324">
        <v>2017</v>
      </c>
      <c r="I324" t="s">
        <v>381</v>
      </c>
    </row>
    <row r="325" spans="1:9">
      <c r="A325" t="s">
        <v>207</v>
      </c>
      <c r="B325">
        <v>1</v>
      </c>
      <c r="C325" t="s">
        <v>194</v>
      </c>
      <c r="D325" t="s">
        <v>195</v>
      </c>
      <c r="E325">
        <v>8202</v>
      </c>
      <c r="F325" t="s">
        <v>243</v>
      </c>
      <c r="G325">
        <v>10</v>
      </c>
      <c r="H325">
        <v>2017</v>
      </c>
      <c r="I325" t="s">
        <v>382</v>
      </c>
    </row>
    <row r="326" spans="1:9">
      <c r="A326" t="s">
        <v>207</v>
      </c>
      <c r="B326">
        <v>1</v>
      </c>
      <c r="C326" t="s">
        <v>194</v>
      </c>
      <c r="D326" t="s">
        <v>195</v>
      </c>
      <c r="E326">
        <v>7810</v>
      </c>
      <c r="F326" t="s">
        <v>204</v>
      </c>
      <c r="G326">
        <v>12</v>
      </c>
      <c r="H326">
        <v>2018</v>
      </c>
      <c r="I326" t="s">
        <v>383</v>
      </c>
    </row>
    <row r="327" spans="1:9">
      <c r="A327" t="s">
        <v>207</v>
      </c>
      <c r="B327">
        <v>1</v>
      </c>
      <c r="C327" t="s">
        <v>194</v>
      </c>
      <c r="D327" t="s">
        <v>195</v>
      </c>
      <c r="E327">
        <v>7079</v>
      </c>
      <c r="F327" t="s">
        <v>202</v>
      </c>
      <c r="G327">
        <v>20</v>
      </c>
      <c r="H327">
        <v>2018</v>
      </c>
      <c r="I327" t="s">
        <v>384</v>
      </c>
    </row>
    <row r="328" spans="1:9">
      <c r="A328" t="s">
        <v>207</v>
      </c>
      <c r="B328">
        <v>1</v>
      </c>
      <c r="C328" t="s">
        <v>194</v>
      </c>
      <c r="D328" t="s">
        <v>195</v>
      </c>
      <c r="E328">
        <v>7059</v>
      </c>
      <c r="F328" t="s">
        <v>202</v>
      </c>
      <c r="G328">
        <v>24</v>
      </c>
      <c r="H328">
        <v>2018</v>
      </c>
      <c r="I328" t="s">
        <v>385</v>
      </c>
    </row>
    <row r="329" spans="1:9">
      <c r="A329" t="s">
        <v>207</v>
      </c>
      <c r="B329">
        <v>1</v>
      </c>
      <c r="C329" t="s">
        <v>194</v>
      </c>
      <c r="D329" t="s">
        <v>195</v>
      </c>
      <c r="E329">
        <v>7059</v>
      </c>
      <c r="F329" t="s">
        <v>202</v>
      </c>
      <c r="G329">
        <v>25</v>
      </c>
      <c r="H329">
        <v>2018</v>
      </c>
      <c r="I329" t="s">
        <v>386</v>
      </c>
    </row>
    <row r="330" spans="1:9">
      <c r="A330" t="s">
        <v>207</v>
      </c>
      <c r="B330">
        <v>1</v>
      </c>
      <c r="C330" t="s">
        <v>194</v>
      </c>
      <c r="D330" t="s">
        <v>195</v>
      </c>
      <c r="E330">
        <v>6970</v>
      </c>
      <c r="F330" t="s">
        <v>202</v>
      </c>
      <c r="G330">
        <v>28</v>
      </c>
      <c r="H330">
        <v>2018</v>
      </c>
      <c r="I330" t="s">
        <v>387</v>
      </c>
    </row>
    <row r="332" spans="1:9">
      <c r="A332" t="s">
        <v>141</v>
      </c>
    </row>
    <row r="333" spans="1:9">
      <c r="A333" t="s">
        <v>192</v>
      </c>
      <c r="B333">
        <v>0</v>
      </c>
    </row>
    <row r="334" spans="1:9">
      <c r="A334" t="s">
        <v>193</v>
      </c>
      <c r="B334">
        <v>2</v>
      </c>
      <c r="C334" t="s">
        <v>194</v>
      </c>
      <c r="D334" t="s">
        <v>195</v>
      </c>
      <c r="E334">
        <v>64</v>
      </c>
      <c r="F334" t="s">
        <v>202</v>
      </c>
      <c r="G334">
        <v>25</v>
      </c>
      <c r="H334">
        <v>2018</v>
      </c>
      <c r="I334" t="s">
        <v>197</v>
      </c>
    </row>
    <row r="335" spans="1:9">
      <c r="A335" t="s">
        <v>193</v>
      </c>
      <c r="B335">
        <v>13</v>
      </c>
      <c r="C335" t="s">
        <v>194</v>
      </c>
      <c r="D335" t="s">
        <v>195</v>
      </c>
      <c r="E335">
        <v>416</v>
      </c>
      <c r="F335" t="s">
        <v>202</v>
      </c>
      <c r="G335">
        <v>28</v>
      </c>
      <c r="H335">
        <v>2018</v>
      </c>
      <c r="I335" t="s">
        <v>198</v>
      </c>
    </row>
    <row r="337" spans="1:9">
      <c r="A337" t="s">
        <v>142</v>
      </c>
    </row>
    <row r="338" spans="1:9">
      <c r="A338" t="s">
        <v>192</v>
      </c>
      <c r="B338">
        <v>0</v>
      </c>
    </row>
    <row r="339" spans="1:9">
      <c r="A339" t="s">
        <v>193</v>
      </c>
      <c r="B339">
        <v>2</v>
      </c>
      <c r="C339" t="s">
        <v>194</v>
      </c>
      <c r="D339" t="s">
        <v>195</v>
      </c>
      <c r="E339">
        <v>64</v>
      </c>
      <c r="F339" t="s">
        <v>243</v>
      </c>
      <c r="G339">
        <v>1</v>
      </c>
      <c r="H339">
        <v>2017</v>
      </c>
      <c r="I339" t="s">
        <v>197</v>
      </c>
    </row>
    <row r="340" spans="1:9">
      <c r="A340" t="s">
        <v>193</v>
      </c>
      <c r="B340">
        <v>5</v>
      </c>
      <c r="C340" t="s">
        <v>194</v>
      </c>
      <c r="D340" t="s">
        <v>195</v>
      </c>
      <c r="E340">
        <v>160</v>
      </c>
      <c r="F340" t="s">
        <v>243</v>
      </c>
      <c r="G340">
        <v>1</v>
      </c>
      <c r="H340">
        <v>2017</v>
      </c>
      <c r="I340" t="s">
        <v>198</v>
      </c>
    </row>
    <row r="342" spans="1:9">
      <c r="A342" t="s">
        <v>143</v>
      </c>
    </row>
    <row r="343" spans="1:9">
      <c r="A343" t="s">
        <v>192</v>
      </c>
      <c r="B343">
        <v>96</v>
      </c>
    </row>
    <row r="344" spans="1:9">
      <c r="A344" t="s">
        <v>193</v>
      </c>
      <c r="B344">
        <v>8</v>
      </c>
      <c r="C344" t="s">
        <v>194</v>
      </c>
      <c r="D344" t="s">
        <v>195</v>
      </c>
      <c r="E344">
        <v>256</v>
      </c>
      <c r="F344" t="s">
        <v>204</v>
      </c>
      <c r="G344">
        <v>13</v>
      </c>
      <c r="H344" s="19">
        <v>0.85833333333333339</v>
      </c>
      <c r="I344" t="s">
        <v>197</v>
      </c>
    </row>
    <row r="345" spans="1:9">
      <c r="A345" t="s">
        <v>193</v>
      </c>
      <c r="B345">
        <v>16</v>
      </c>
      <c r="C345" t="s">
        <v>194</v>
      </c>
      <c r="D345" t="s">
        <v>195</v>
      </c>
      <c r="E345">
        <v>512</v>
      </c>
      <c r="F345" t="s">
        <v>203</v>
      </c>
      <c r="G345">
        <v>30</v>
      </c>
      <c r="H345" s="19">
        <v>0.94374999999999998</v>
      </c>
      <c r="I345" t="s">
        <v>198</v>
      </c>
    </row>
    <row r="346" spans="1:9">
      <c r="A346" t="s">
        <v>199</v>
      </c>
      <c r="B346">
        <v>1</v>
      </c>
      <c r="C346" t="s">
        <v>194</v>
      </c>
      <c r="D346" t="s">
        <v>195</v>
      </c>
      <c r="E346">
        <v>8196</v>
      </c>
      <c r="F346" t="s">
        <v>203</v>
      </c>
      <c r="G346">
        <v>30</v>
      </c>
      <c r="H346" s="19">
        <v>0.93888888888888899</v>
      </c>
      <c r="I346" t="s">
        <v>200</v>
      </c>
    </row>
    <row r="347" spans="1:9">
      <c r="A347" t="s">
        <v>193</v>
      </c>
      <c r="B347">
        <v>3</v>
      </c>
      <c r="C347" t="s">
        <v>194</v>
      </c>
      <c r="D347" t="s">
        <v>195</v>
      </c>
      <c r="E347">
        <v>96</v>
      </c>
      <c r="F347" t="s">
        <v>202</v>
      </c>
      <c r="G347">
        <v>11</v>
      </c>
      <c r="H347">
        <v>2018</v>
      </c>
      <c r="I347" t="s">
        <v>211</v>
      </c>
    </row>
    <row r="348" spans="1:9">
      <c r="A348" t="s">
        <v>207</v>
      </c>
      <c r="B348">
        <v>1</v>
      </c>
      <c r="C348" t="s">
        <v>194</v>
      </c>
      <c r="D348" t="s">
        <v>195</v>
      </c>
      <c r="E348">
        <v>0</v>
      </c>
      <c r="F348" t="s">
        <v>202</v>
      </c>
      <c r="G348">
        <v>25</v>
      </c>
      <c r="H348">
        <v>2017</v>
      </c>
      <c r="I348" t="s">
        <v>213</v>
      </c>
    </row>
    <row r="349" spans="1:9">
      <c r="A349" t="s">
        <v>352</v>
      </c>
      <c r="B349">
        <v>1</v>
      </c>
      <c r="C349" t="s">
        <v>194</v>
      </c>
      <c r="D349" t="s">
        <v>195</v>
      </c>
      <c r="E349">
        <v>32937</v>
      </c>
      <c r="F349" t="s">
        <v>204</v>
      </c>
      <c r="G349">
        <v>13</v>
      </c>
      <c r="H349" s="19">
        <v>0.85833333333333339</v>
      </c>
      <c r="I349" t="s">
        <v>388</v>
      </c>
    </row>
    <row r="350" spans="1:9">
      <c r="A350" t="s">
        <v>193</v>
      </c>
      <c r="B350">
        <v>5</v>
      </c>
      <c r="C350" t="s">
        <v>194</v>
      </c>
      <c r="D350" t="s">
        <v>195</v>
      </c>
      <c r="E350">
        <v>160</v>
      </c>
      <c r="F350" t="s">
        <v>202</v>
      </c>
      <c r="G350">
        <v>25</v>
      </c>
      <c r="H350">
        <v>2017</v>
      </c>
      <c r="I350" t="s">
        <v>208</v>
      </c>
    </row>
    <row r="351" spans="1:9">
      <c r="A351" t="s">
        <v>207</v>
      </c>
      <c r="B351">
        <v>1</v>
      </c>
      <c r="C351" t="s">
        <v>194</v>
      </c>
      <c r="D351" t="s">
        <v>195</v>
      </c>
      <c r="E351">
        <v>0</v>
      </c>
      <c r="F351" t="s">
        <v>202</v>
      </c>
      <c r="G351">
        <v>21</v>
      </c>
      <c r="H351">
        <v>2018</v>
      </c>
      <c r="I351" t="s">
        <v>314</v>
      </c>
    </row>
    <row r="353" spans="1:9">
      <c r="A353" t="s">
        <v>144</v>
      </c>
    </row>
    <row r="354" spans="1:9">
      <c r="A354" t="s">
        <v>192</v>
      </c>
      <c r="B354">
        <v>40</v>
      </c>
    </row>
    <row r="355" spans="1:9">
      <c r="A355" t="s">
        <v>193</v>
      </c>
      <c r="B355">
        <v>3</v>
      </c>
      <c r="C355" t="s">
        <v>194</v>
      </c>
      <c r="D355" t="s">
        <v>195</v>
      </c>
      <c r="E355">
        <v>96</v>
      </c>
      <c r="F355" t="s">
        <v>202</v>
      </c>
      <c r="G355">
        <v>11</v>
      </c>
      <c r="H355">
        <v>2018</v>
      </c>
      <c r="I355" t="s">
        <v>197</v>
      </c>
    </row>
    <row r="356" spans="1:9">
      <c r="A356" t="s">
        <v>193</v>
      </c>
      <c r="B356">
        <v>8</v>
      </c>
      <c r="C356" t="s">
        <v>194</v>
      </c>
      <c r="D356" t="s">
        <v>195</v>
      </c>
      <c r="E356">
        <v>256</v>
      </c>
      <c r="F356" t="s">
        <v>204</v>
      </c>
      <c r="G356">
        <v>13</v>
      </c>
      <c r="H356" s="19">
        <v>0.85833333333333339</v>
      </c>
      <c r="I356" t="s">
        <v>198</v>
      </c>
    </row>
    <row r="357" spans="1:9">
      <c r="A357" t="s">
        <v>207</v>
      </c>
      <c r="B357">
        <v>1</v>
      </c>
      <c r="C357" t="s">
        <v>194</v>
      </c>
      <c r="D357" t="s">
        <v>195</v>
      </c>
      <c r="E357">
        <v>16714</v>
      </c>
      <c r="F357" t="s">
        <v>203</v>
      </c>
      <c r="G357">
        <v>30</v>
      </c>
      <c r="H357" s="19">
        <v>0.85416666666666663</v>
      </c>
      <c r="I357" t="s">
        <v>389</v>
      </c>
    </row>
    <row r="359" spans="1:9">
      <c r="A359" t="s">
        <v>145</v>
      </c>
    </row>
    <row r="360" spans="1:9">
      <c r="A360" t="s">
        <v>192</v>
      </c>
      <c r="B360">
        <v>184</v>
      </c>
    </row>
    <row r="361" spans="1:9">
      <c r="A361" t="s">
        <v>193</v>
      </c>
      <c r="B361">
        <v>5</v>
      </c>
      <c r="C361" t="s">
        <v>194</v>
      </c>
      <c r="D361" t="s">
        <v>195</v>
      </c>
      <c r="E361">
        <v>160</v>
      </c>
      <c r="F361" t="s">
        <v>202</v>
      </c>
      <c r="G361">
        <v>25</v>
      </c>
      <c r="H361">
        <v>2017</v>
      </c>
      <c r="I361" t="s">
        <v>197</v>
      </c>
    </row>
    <row r="362" spans="1:9">
      <c r="A362" t="s">
        <v>193</v>
      </c>
      <c r="B362">
        <v>8</v>
      </c>
      <c r="C362" t="s">
        <v>194</v>
      </c>
      <c r="D362" t="s">
        <v>195</v>
      </c>
      <c r="E362">
        <v>256</v>
      </c>
      <c r="F362" t="s">
        <v>204</v>
      </c>
      <c r="G362">
        <v>13</v>
      </c>
      <c r="H362" s="19">
        <v>0.85833333333333339</v>
      </c>
      <c r="I362" t="s">
        <v>198</v>
      </c>
    </row>
    <row r="363" spans="1:9">
      <c r="A363" t="s">
        <v>199</v>
      </c>
      <c r="B363">
        <v>1</v>
      </c>
      <c r="C363" t="s">
        <v>194</v>
      </c>
      <c r="D363" t="s">
        <v>195</v>
      </c>
      <c r="E363">
        <v>3715</v>
      </c>
      <c r="F363" t="s">
        <v>215</v>
      </c>
      <c r="G363">
        <v>5</v>
      </c>
      <c r="H363">
        <v>2017</v>
      </c>
      <c r="I363" t="s">
        <v>329</v>
      </c>
    </row>
    <row r="364" spans="1:9">
      <c r="A364" t="s">
        <v>199</v>
      </c>
      <c r="B364">
        <v>1</v>
      </c>
      <c r="C364" t="s">
        <v>194</v>
      </c>
      <c r="D364" t="s">
        <v>195</v>
      </c>
      <c r="E364">
        <v>28629</v>
      </c>
      <c r="F364" t="s">
        <v>202</v>
      </c>
      <c r="G364">
        <v>25</v>
      </c>
      <c r="H364">
        <v>2017</v>
      </c>
      <c r="I364" t="s">
        <v>390</v>
      </c>
    </row>
    <row r="365" spans="1:9">
      <c r="A365" t="s">
        <v>199</v>
      </c>
      <c r="B365">
        <v>1</v>
      </c>
      <c r="C365" t="s">
        <v>194</v>
      </c>
      <c r="D365" t="s">
        <v>195</v>
      </c>
      <c r="E365">
        <v>61194</v>
      </c>
      <c r="F365" t="s">
        <v>202</v>
      </c>
      <c r="G365">
        <v>25</v>
      </c>
      <c r="H365">
        <v>2017</v>
      </c>
      <c r="I365" t="s">
        <v>391</v>
      </c>
    </row>
    <row r="367" spans="1:9">
      <c r="A367" t="s">
        <v>146</v>
      </c>
    </row>
    <row r="368" spans="1:9">
      <c r="A368" t="s">
        <v>192</v>
      </c>
      <c r="B368">
        <v>56</v>
      </c>
    </row>
    <row r="369" spans="1:9">
      <c r="A369" t="s">
        <v>193</v>
      </c>
      <c r="B369">
        <v>9</v>
      </c>
      <c r="C369" t="s">
        <v>194</v>
      </c>
      <c r="D369" t="s">
        <v>195</v>
      </c>
      <c r="E369">
        <v>288</v>
      </c>
      <c r="F369" t="s">
        <v>202</v>
      </c>
      <c r="G369">
        <v>25</v>
      </c>
      <c r="H369">
        <v>2018</v>
      </c>
      <c r="I369" t="s">
        <v>197</v>
      </c>
    </row>
    <row r="370" spans="1:9">
      <c r="A370" t="s">
        <v>193</v>
      </c>
      <c r="B370">
        <v>16</v>
      </c>
      <c r="C370" t="s">
        <v>194</v>
      </c>
      <c r="D370" t="s">
        <v>195</v>
      </c>
      <c r="E370">
        <v>512</v>
      </c>
      <c r="F370" t="s">
        <v>203</v>
      </c>
      <c r="G370">
        <v>30</v>
      </c>
      <c r="H370" s="19">
        <v>0.94374999999999998</v>
      </c>
      <c r="I370" t="s">
        <v>198</v>
      </c>
    </row>
    <row r="371" spans="1:9">
      <c r="A371" t="s">
        <v>199</v>
      </c>
      <c r="B371">
        <v>1</v>
      </c>
      <c r="C371" t="s">
        <v>194</v>
      </c>
      <c r="D371" t="s">
        <v>195</v>
      </c>
      <c r="E371">
        <v>6148</v>
      </c>
      <c r="F371" t="s">
        <v>243</v>
      </c>
      <c r="G371">
        <v>1</v>
      </c>
      <c r="H371">
        <v>2017</v>
      </c>
      <c r="I371" t="s">
        <v>200</v>
      </c>
    </row>
    <row r="372" spans="1:9">
      <c r="A372" t="s">
        <v>193</v>
      </c>
      <c r="B372">
        <v>2</v>
      </c>
      <c r="C372" t="s">
        <v>194</v>
      </c>
      <c r="D372" t="s">
        <v>195</v>
      </c>
      <c r="E372">
        <v>64</v>
      </c>
      <c r="F372" t="s">
        <v>202</v>
      </c>
      <c r="G372">
        <v>25</v>
      </c>
      <c r="H372">
        <v>2018</v>
      </c>
      <c r="I372" t="s">
        <v>211</v>
      </c>
    </row>
    <row r="373" spans="1:9">
      <c r="A373" t="s">
        <v>199</v>
      </c>
      <c r="B373">
        <v>1</v>
      </c>
      <c r="C373" t="s">
        <v>194</v>
      </c>
      <c r="D373" t="s">
        <v>195</v>
      </c>
      <c r="E373">
        <v>553</v>
      </c>
      <c r="F373" t="s">
        <v>204</v>
      </c>
      <c r="G373">
        <v>12</v>
      </c>
      <c r="H373">
        <v>2018</v>
      </c>
      <c r="I373" t="s">
        <v>392</v>
      </c>
    </row>
    <row r="374" spans="1:9">
      <c r="A374" t="s">
        <v>199</v>
      </c>
      <c r="B374">
        <v>1</v>
      </c>
      <c r="C374" t="s">
        <v>194</v>
      </c>
      <c r="D374" t="s">
        <v>195</v>
      </c>
      <c r="E374">
        <v>554</v>
      </c>
      <c r="F374" t="s">
        <v>204</v>
      </c>
      <c r="G374">
        <v>12</v>
      </c>
      <c r="H374">
        <v>2018</v>
      </c>
      <c r="I374" t="s">
        <v>393</v>
      </c>
    </row>
    <row r="375" spans="1:9">
      <c r="A375" t="s">
        <v>207</v>
      </c>
      <c r="B375">
        <v>1</v>
      </c>
      <c r="C375" t="s">
        <v>194</v>
      </c>
      <c r="D375" t="s">
        <v>195</v>
      </c>
      <c r="E375">
        <v>552</v>
      </c>
      <c r="F375" t="s">
        <v>202</v>
      </c>
      <c r="G375">
        <v>25</v>
      </c>
      <c r="H375">
        <v>2018</v>
      </c>
      <c r="I375" t="s">
        <v>394</v>
      </c>
    </row>
    <row r="376" spans="1:9">
      <c r="A376" t="s">
        <v>199</v>
      </c>
      <c r="B376">
        <v>1</v>
      </c>
      <c r="C376" t="s">
        <v>194</v>
      </c>
      <c r="D376" t="s">
        <v>195</v>
      </c>
      <c r="E376">
        <v>203</v>
      </c>
      <c r="F376" t="s">
        <v>243</v>
      </c>
      <c r="G376">
        <v>2</v>
      </c>
      <c r="H376">
        <v>2017</v>
      </c>
      <c r="I376" t="s">
        <v>209</v>
      </c>
    </row>
    <row r="377" spans="1:9">
      <c r="A377" t="s">
        <v>199</v>
      </c>
      <c r="B377">
        <v>1</v>
      </c>
      <c r="C377" t="s">
        <v>194</v>
      </c>
      <c r="D377" t="s">
        <v>195</v>
      </c>
      <c r="E377">
        <v>63</v>
      </c>
      <c r="F377" t="s">
        <v>203</v>
      </c>
      <c r="G377">
        <v>30</v>
      </c>
      <c r="H377" s="19">
        <v>0.88402777777777775</v>
      </c>
      <c r="I377" t="s">
        <v>361</v>
      </c>
    </row>
    <row r="379" spans="1:9">
      <c r="A379" t="s">
        <v>147</v>
      </c>
    </row>
    <row r="380" spans="1:9">
      <c r="A380" t="s">
        <v>192</v>
      </c>
      <c r="B380">
        <v>0</v>
      </c>
    </row>
    <row r="381" spans="1:9">
      <c r="A381" t="s">
        <v>193</v>
      </c>
      <c r="B381">
        <v>2</v>
      </c>
      <c r="C381" t="s">
        <v>194</v>
      </c>
      <c r="D381" t="s">
        <v>195</v>
      </c>
      <c r="E381">
        <v>64</v>
      </c>
      <c r="F381" t="s">
        <v>202</v>
      </c>
      <c r="G381">
        <v>25</v>
      </c>
      <c r="H381">
        <v>2018</v>
      </c>
      <c r="I381" t="s">
        <v>197</v>
      </c>
    </row>
    <row r="382" spans="1:9">
      <c r="A382" t="s">
        <v>193</v>
      </c>
      <c r="B382">
        <v>9</v>
      </c>
      <c r="C382" t="s">
        <v>194</v>
      </c>
      <c r="D382" t="s">
        <v>195</v>
      </c>
      <c r="E382">
        <v>288</v>
      </c>
      <c r="F382" t="s">
        <v>202</v>
      </c>
      <c r="G382">
        <v>25</v>
      </c>
      <c r="H382">
        <v>2018</v>
      </c>
      <c r="I382" t="s">
        <v>198</v>
      </c>
    </row>
    <row r="384" spans="1:9">
      <c r="A384" t="s">
        <v>148</v>
      </c>
    </row>
    <row r="385" spans="1:9">
      <c r="A385" t="s">
        <v>192</v>
      </c>
      <c r="B385">
        <v>344</v>
      </c>
    </row>
    <row r="386" spans="1:9">
      <c r="A386" t="s">
        <v>193</v>
      </c>
      <c r="B386">
        <v>11</v>
      </c>
      <c r="C386" t="s">
        <v>194</v>
      </c>
      <c r="D386" t="s">
        <v>195</v>
      </c>
      <c r="E386">
        <v>352</v>
      </c>
      <c r="F386" t="s">
        <v>204</v>
      </c>
      <c r="G386">
        <v>25</v>
      </c>
      <c r="H386" s="19">
        <v>0.45763888888888887</v>
      </c>
      <c r="I386" t="s">
        <v>197</v>
      </c>
    </row>
    <row r="387" spans="1:9">
      <c r="A387" t="s">
        <v>193</v>
      </c>
      <c r="B387">
        <v>24</v>
      </c>
      <c r="C387" t="s">
        <v>194</v>
      </c>
      <c r="D387" t="s">
        <v>195</v>
      </c>
      <c r="E387">
        <v>768</v>
      </c>
      <c r="F387" t="s">
        <v>196</v>
      </c>
      <c r="G387">
        <v>12</v>
      </c>
      <c r="H387" s="19">
        <v>0.4152777777777778</v>
      </c>
      <c r="I387" t="s">
        <v>198</v>
      </c>
    </row>
    <row r="388" spans="1:9">
      <c r="A388" t="s">
        <v>199</v>
      </c>
      <c r="B388">
        <v>1</v>
      </c>
      <c r="C388" t="s">
        <v>194</v>
      </c>
      <c r="D388" t="s">
        <v>195</v>
      </c>
      <c r="E388">
        <v>6148</v>
      </c>
      <c r="F388" t="s">
        <v>204</v>
      </c>
      <c r="G388">
        <v>14</v>
      </c>
      <c r="H388" s="19">
        <v>0.44930555555555557</v>
      </c>
      <c r="I388" t="s">
        <v>200</v>
      </c>
    </row>
    <row r="389" spans="1:9">
      <c r="A389" t="s">
        <v>193</v>
      </c>
      <c r="B389">
        <v>14</v>
      </c>
      <c r="C389" t="s">
        <v>194</v>
      </c>
      <c r="D389" t="s">
        <v>195</v>
      </c>
      <c r="E389">
        <v>448</v>
      </c>
      <c r="F389" t="s">
        <v>210</v>
      </c>
      <c r="G389">
        <v>26</v>
      </c>
      <c r="H389">
        <v>2018</v>
      </c>
      <c r="I389" t="s">
        <v>211</v>
      </c>
    </row>
    <row r="390" spans="1:9">
      <c r="A390" t="s">
        <v>199</v>
      </c>
      <c r="B390">
        <v>1</v>
      </c>
      <c r="C390" t="s">
        <v>194</v>
      </c>
      <c r="D390" t="s">
        <v>195</v>
      </c>
      <c r="E390">
        <v>3859</v>
      </c>
      <c r="F390" t="s">
        <v>210</v>
      </c>
      <c r="G390">
        <v>16</v>
      </c>
      <c r="H390">
        <v>2017</v>
      </c>
      <c r="I390" t="s">
        <v>395</v>
      </c>
    </row>
    <row r="391" spans="1:9">
      <c r="A391" t="s">
        <v>199</v>
      </c>
      <c r="B391">
        <v>1</v>
      </c>
      <c r="C391" t="s">
        <v>194</v>
      </c>
      <c r="D391" t="s">
        <v>195</v>
      </c>
      <c r="E391">
        <v>9062</v>
      </c>
      <c r="F391" t="s">
        <v>204</v>
      </c>
      <c r="G391">
        <v>11</v>
      </c>
      <c r="H391" s="19">
        <v>0.40347222222222223</v>
      </c>
      <c r="I391" t="s">
        <v>396</v>
      </c>
    </row>
    <row r="392" spans="1:9">
      <c r="A392" t="s">
        <v>199</v>
      </c>
      <c r="B392">
        <v>1</v>
      </c>
      <c r="C392" t="s">
        <v>194</v>
      </c>
      <c r="D392" t="s">
        <v>195</v>
      </c>
      <c r="E392">
        <v>16171</v>
      </c>
      <c r="F392" t="s">
        <v>204</v>
      </c>
      <c r="G392">
        <v>25</v>
      </c>
      <c r="H392" s="19">
        <v>0.45763888888888887</v>
      </c>
      <c r="I392" t="s">
        <v>397</v>
      </c>
    </row>
    <row r="393" spans="1:9">
      <c r="A393" t="s">
        <v>207</v>
      </c>
      <c r="B393">
        <v>1</v>
      </c>
      <c r="C393" t="s">
        <v>194</v>
      </c>
      <c r="D393" t="s">
        <v>195</v>
      </c>
      <c r="E393">
        <v>27422</v>
      </c>
      <c r="F393" t="s">
        <v>210</v>
      </c>
      <c r="G393">
        <v>26</v>
      </c>
      <c r="H393">
        <v>2018</v>
      </c>
      <c r="I393" t="s">
        <v>398</v>
      </c>
    </row>
    <row r="394" spans="1:9">
      <c r="A394" t="s">
        <v>207</v>
      </c>
      <c r="B394">
        <v>1</v>
      </c>
      <c r="C394" t="s">
        <v>194</v>
      </c>
      <c r="D394" t="s">
        <v>195</v>
      </c>
      <c r="E394">
        <v>31926</v>
      </c>
      <c r="F394" t="s">
        <v>243</v>
      </c>
      <c r="G394">
        <v>16</v>
      </c>
      <c r="H394">
        <v>2018</v>
      </c>
      <c r="I394" t="s">
        <v>399</v>
      </c>
    </row>
    <row r="395" spans="1:9">
      <c r="A395" t="s">
        <v>199</v>
      </c>
      <c r="B395">
        <v>1</v>
      </c>
      <c r="C395" t="s">
        <v>194</v>
      </c>
      <c r="D395" t="s">
        <v>195</v>
      </c>
      <c r="E395">
        <v>72932</v>
      </c>
      <c r="F395" t="s">
        <v>205</v>
      </c>
      <c r="G395">
        <v>22</v>
      </c>
      <c r="H395">
        <v>2018</v>
      </c>
      <c r="I395" t="s">
        <v>400</v>
      </c>
    </row>
    <row r="396" spans="1:9">
      <c r="A396" t="s">
        <v>193</v>
      </c>
      <c r="B396">
        <v>9</v>
      </c>
      <c r="C396" t="s">
        <v>194</v>
      </c>
      <c r="D396" t="s">
        <v>195</v>
      </c>
      <c r="E396">
        <v>288</v>
      </c>
      <c r="F396" t="s">
        <v>204</v>
      </c>
      <c r="G396">
        <v>14</v>
      </c>
      <c r="H396" s="19">
        <v>0.47152777777777777</v>
      </c>
      <c r="I396" t="s">
        <v>401</v>
      </c>
    </row>
    <row r="398" spans="1:9">
      <c r="A398" t="s">
        <v>149</v>
      </c>
    </row>
    <row r="399" spans="1:9">
      <c r="A399" t="s">
        <v>192</v>
      </c>
      <c r="B399">
        <v>5816</v>
      </c>
    </row>
    <row r="400" spans="1:9">
      <c r="A400" t="s">
        <v>193</v>
      </c>
      <c r="B400">
        <v>14</v>
      </c>
      <c r="C400" t="s">
        <v>194</v>
      </c>
      <c r="D400" t="s">
        <v>195</v>
      </c>
      <c r="E400">
        <v>448</v>
      </c>
      <c r="F400" t="s">
        <v>210</v>
      </c>
      <c r="G400">
        <v>26</v>
      </c>
      <c r="H400">
        <v>2018</v>
      </c>
      <c r="I400" t="s">
        <v>197</v>
      </c>
    </row>
    <row r="401" spans="1:9">
      <c r="A401" t="s">
        <v>193</v>
      </c>
      <c r="B401">
        <v>11</v>
      </c>
      <c r="C401" t="s">
        <v>194</v>
      </c>
      <c r="D401" t="s">
        <v>195</v>
      </c>
      <c r="E401">
        <v>352</v>
      </c>
      <c r="F401" t="s">
        <v>204</v>
      </c>
      <c r="G401">
        <v>25</v>
      </c>
      <c r="H401" s="19">
        <v>0.45763888888888887</v>
      </c>
      <c r="I401" t="s">
        <v>198</v>
      </c>
    </row>
    <row r="402" spans="1:9">
      <c r="A402" t="s">
        <v>207</v>
      </c>
      <c r="B402">
        <v>1</v>
      </c>
      <c r="C402" t="s">
        <v>194</v>
      </c>
      <c r="D402" t="s">
        <v>195</v>
      </c>
      <c r="E402">
        <v>17582</v>
      </c>
      <c r="F402" t="s">
        <v>205</v>
      </c>
      <c r="G402">
        <v>18</v>
      </c>
      <c r="H402">
        <v>2018</v>
      </c>
      <c r="I402" t="s">
        <v>402</v>
      </c>
    </row>
    <row r="403" spans="1:9">
      <c r="A403" t="s">
        <v>207</v>
      </c>
      <c r="B403">
        <v>1</v>
      </c>
      <c r="C403" t="s">
        <v>194</v>
      </c>
      <c r="D403" t="s">
        <v>195</v>
      </c>
      <c r="E403">
        <v>29374</v>
      </c>
      <c r="F403" t="s">
        <v>210</v>
      </c>
      <c r="G403">
        <v>6</v>
      </c>
      <c r="H403">
        <v>2017</v>
      </c>
      <c r="I403" t="s">
        <v>403</v>
      </c>
    </row>
    <row r="404" spans="1:9">
      <c r="A404" t="s">
        <v>207</v>
      </c>
      <c r="B404">
        <v>1</v>
      </c>
      <c r="C404" t="s">
        <v>194</v>
      </c>
      <c r="D404" t="s">
        <v>195</v>
      </c>
      <c r="E404">
        <v>907092</v>
      </c>
      <c r="F404" t="s">
        <v>210</v>
      </c>
      <c r="G404">
        <v>5</v>
      </c>
      <c r="H404">
        <v>2017</v>
      </c>
      <c r="I404" t="s">
        <v>404</v>
      </c>
    </row>
    <row r="405" spans="1:9">
      <c r="A405" t="s">
        <v>207</v>
      </c>
      <c r="B405">
        <v>1</v>
      </c>
      <c r="C405" t="s">
        <v>194</v>
      </c>
      <c r="D405" t="s">
        <v>195</v>
      </c>
      <c r="E405">
        <v>27642</v>
      </c>
      <c r="F405" t="s">
        <v>210</v>
      </c>
      <c r="G405">
        <v>6</v>
      </c>
      <c r="H405">
        <v>2017</v>
      </c>
      <c r="I405" t="s">
        <v>405</v>
      </c>
    </row>
    <row r="406" spans="1:9">
      <c r="A406" t="s">
        <v>207</v>
      </c>
      <c r="B406">
        <v>1</v>
      </c>
      <c r="C406" t="s">
        <v>194</v>
      </c>
      <c r="D406" t="s">
        <v>195</v>
      </c>
      <c r="E406">
        <v>72605</v>
      </c>
      <c r="F406" t="s">
        <v>210</v>
      </c>
      <c r="G406">
        <v>6</v>
      </c>
      <c r="H406">
        <v>2017</v>
      </c>
      <c r="I406" t="s">
        <v>406</v>
      </c>
    </row>
    <row r="407" spans="1:9">
      <c r="A407" t="s">
        <v>207</v>
      </c>
      <c r="B407">
        <v>1</v>
      </c>
      <c r="C407" t="s">
        <v>194</v>
      </c>
      <c r="D407" t="s">
        <v>195</v>
      </c>
      <c r="E407">
        <v>908539</v>
      </c>
      <c r="F407" t="s">
        <v>210</v>
      </c>
      <c r="G407">
        <v>6</v>
      </c>
      <c r="H407">
        <v>2017</v>
      </c>
      <c r="I407" t="s">
        <v>407</v>
      </c>
    </row>
    <row r="408" spans="1:9">
      <c r="A408" t="s">
        <v>207</v>
      </c>
      <c r="B408">
        <v>1</v>
      </c>
      <c r="C408" t="s">
        <v>194</v>
      </c>
      <c r="D408" t="s">
        <v>195</v>
      </c>
      <c r="E408">
        <v>31926</v>
      </c>
      <c r="F408" t="s">
        <v>210</v>
      </c>
      <c r="G408">
        <v>26</v>
      </c>
      <c r="H408">
        <v>2018</v>
      </c>
      <c r="I408" t="s">
        <v>408</v>
      </c>
    </row>
    <row r="409" spans="1:9">
      <c r="A409" t="s">
        <v>207</v>
      </c>
      <c r="B409">
        <v>1</v>
      </c>
      <c r="C409" t="s">
        <v>194</v>
      </c>
      <c r="D409" t="s">
        <v>195</v>
      </c>
      <c r="E409">
        <v>31632</v>
      </c>
      <c r="F409" t="s">
        <v>210</v>
      </c>
      <c r="G409">
        <v>6</v>
      </c>
      <c r="H409">
        <v>2017</v>
      </c>
      <c r="I409" t="s">
        <v>409</v>
      </c>
    </row>
    <row r="410" spans="1:9">
      <c r="A410" t="s">
        <v>207</v>
      </c>
      <c r="B410">
        <v>1</v>
      </c>
      <c r="C410" t="s">
        <v>194</v>
      </c>
      <c r="D410" t="s">
        <v>195</v>
      </c>
      <c r="E410">
        <v>72669</v>
      </c>
      <c r="F410" t="s">
        <v>210</v>
      </c>
      <c r="G410">
        <v>6</v>
      </c>
      <c r="H410">
        <v>2017</v>
      </c>
      <c r="I410" t="s">
        <v>410</v>
      </c>
    </row>
    <row r="411" spans="1:9">
      <c r="A411" t="s">
        <v>207</v>
      </c>
      <c r="B411">
        <v>1</v>
      </c>
      <c r="C411" t="s">
        <v>194</v>
      </c>
      <c r="D411" t="s">
        <v>195</v>
      </c>
      <c r="E411">
        <v>14529</v>
      </c>
      <c r="F411" t="s">
        <v>210</v>
      </c>
      <c r="G411">
        <v>6</v>
      </c>
      <c r="H411">
        <v>2017</v>
      </c>
      <c r="I411" t="s">
        <v>411</v>
      </c>
    </row>
    <row r="412" spans="1:9">
      <c r="A412" t="s">
        <v>207</v>
      </c>
      <c r="B412">
        <v>1</v>
      </c>
      <c r="C412" t="s">
        <v>194</v>
      </c>
      <c r="D412" t="s">
        <v>195</v>
      </c>
      <c r="E412">
        <v>579763</v>
      </c>
      <c r="F412" t="s">
        <v>210</v>
      </c>
      <c r="G412">
        <v>6</v>
      </c>
      <c r="H412">
        <v>2017</v>
      </c>
      <c r="I412" t="s">
        <v>412</v>
      </c>
    </row>
    <row r="413" spans="1:9">
      <c r="A413" t="s">
        <v>207</v>
      </c>
      <c r="B413">
        <v>1</v>
      </c>
      <c r="C413" t="s">
        <v>194</v>
      </c>
      <c r="D413" t="s">
        <v>195</v>
      </c>
      <c r="E413">
        <v>262220</v>
      </c>
      <c r="F413" t="s">
        <v>210</v>
      </c>
      <c r="G413">
        <v>6</v>
      </c>
      <c r="H413">
        <v>2017</v>
      </c>
      <c r="I413" t="s">
        <v>413</v>
      </c>
    </row>
    <row r="415" spans="1:9">
      <c r="A415" t="s">
        <v>150</v>
      </c>
    </row>
    <row r="416" spans="1:9">
      <c r="A416" t="s">
        <v>192</v>
      </c>
      <c r="B416">
        <v>312</v>
      </c>
    </row>
    <row r="417" spans="1:9">
      <c r="A417" t="s">
        <v>193</v>
      </c>
      <c r="B417">
        <v>9</v>
      </c>
      <c r="C417" t="s">
        <v>194</v>
      </c>
      <c r="D417" t="s">
        <v>195</v>
      </c>
      <c r="E417">
        <v>288</v>
      </c>
      <c r="F417" t="s">
        <v>204</v>
      </c>
      <c r="G417">
        <v>14</v>
      </c>
      <c r="H417" s="19">
        <v>0.47152777777777777</v>
      </c>
      <c r="I417" t="s">
        <v>197</v>
      </c>
    </row>
    <row r="418" spans="1:9">
      <c r="A418" t="s">
        <v>193</v>
      </c>
      <c r="B418">
        <v>11</v>
      </c>
      <c r="C418" t="s">
        <v>194</v>
      </c>
      <c r="D418" t="s">
        <v>195</v>
      </c>
      <c r="E418">
        <v>352</v>
      </c>
      <c r="F418" t="s">
        <v>204</v>
      </c>
      <c r="G418">
        <v>25</v>
      </c>
      <c r="H418" s="19">
        <v>0.45763888888888887</v>
      </c>
      <c r="I418" t="s">
        <v>198</v>
      </c>
    </row>
    <row r="419" spans="1:9">
      <c r="A419" t="s">
        <v>199</v>
      </c>
      <c r="B419">
        <v>1</v>
      </c>
      <c r="C419" t="s">
        <v>194</v>
      </c>
      <c r="D419" t="s">
        <v>195</v>
      </c>
      <c r="E419">
        <v>8196</v>
      </c>
      <c r="F419" t="s">
        <v>204</v>
      </c>
      <c r="G419">
        <v>14</v>
      </c>
      <c r="H419" s="19">
        <v>0.44930555555555557</v>
      </c>
      <c r="I419" t="s">
        <v>200</v>
      </c>
    </row>
    <row r="420" spans="1:9">
      <c r="A420" t="s">
        <v>193</v>
      </c>
      <c r="B420">
        <v>4</v>
      </c>
      <c r="C420" t="s">
        <v>194</v>
      </c>
      <c r="D420" t="s">
        <v>195</v>
      </c>
      <c r="E420">
        <v>128</v>
      </c>
      <c r="F420" t="s">
        <v>204</v>
      </c>
      <c r="G420">
        <v>14</v>
      </c>
      <c r="H420" s="19">
        <v>0.46111111111111108</v>
      </c>
      <c r="I420" t="s">
        <v>211</v>
      </c>
    </row>
    <row r="421" spans="1:9">
      <c r="A421" t="s">
        <v>193</v>
      </c>
      <c r="B421">
        <v>6</v>
      </c>
      <c r="C421" t="s">
        <v>194</v>
      </c>
      <c r="D421" t="s">
        <v>195</v>
      </c>
      <c r="E421">
        <v>192</v>
      </c>
      <c r="F421" t="s">
        <v>243</v>
      </c>
      <c r="G421">
        <v>3</v>
      </c>
      <c r="H421">
        <v>2017</v>
      </c>
      <c r="I421" t="s">
        <v>206</v>
      </c>
    </row>
    <row r="422" spans="1:9">
      <c r="A422" t="s">
        <v>207</v>
      </c>
      <c r="B422">
        <v>1</v>
      </c>
      <c r="C422" t="s">
        <v>194</v>
      </c>
      <c r="D422" t="s">
        <v>195</v>
      </c>
      <c r="E422">
        <v>9035</v>
      </c>
      <c r="F422" t="s">
        <v>204</v>
      </c>
      <c r="G422">
        <v>14</v>
      </c>
      <c r="H422" s="19">
        <v>0.45763888888888887</v>
      </c>
      <c r="I422" t="s">
        <v>414</v>
      </c>
    </row>
    <row r="423" spans="1:9">
      <c r="A423" t="s">
        <v>207</v>
      </c>
      <c r="B423">
        <v>1</v>
      </c>
      <c r="C423" t="s">
        <v>194</v>
      </c>
      <c r="D423" t="s">
        <v>195</v>
      </c>
      <c r="E423">
        <v>11999</v>
      </c>
      <c r="F423" t="s">
        <v>204</v>
      </c>
      <c r="G423">
        <v>14</v>
      </c>
      <c r="H423" s="19">
        <v>0.46736111111111112</v>
      </c>
      <c r="I423" t="s">
        <v>415</v>
      </c>
    </row>
    <row r="424" spans="1:9">
      <c r="A424" t="s">
        <v>199</v>
      </c>
      <c r="B424">
        <v>1</v>
      </c>
      <c r="C424" t="s">
        <v>194</v>
      </c>
      <c r="D424" t="s">
        <v>195</v>
      </c>
      <c r="E424">
        <v>78980</v>
      </c>
      <c r="F424" t="s">
        <v>204</v>
      </c>
      <c r="G424">
        <v>14</v>
      </c>
      <c r="H424" s="19">
        <v>0.4604166666666667</v>
      </c>
      <c r="I424" t="s">
        <v>416</v>
      </c>
    </row>
    <row r="425" spans="1:9">
      <c r="A425" t="s">
        <v>199</v>
      </c>
      <c r="B425">
        <v>1</v>
      </c>
      <c r="C425" t="s">
        <v>194</v>
      </c>
      <c r="D425" t="s">
        <v>195</v>
      </c>
      <c r="E425">
        <v>37000</v>
      </c>
      <c r="F425" t="s">
        <v>204</v>
      </c>
      <c r="G425">
        <v>14</v>
      </c>
      <c r="H425" s="19">
        <v>0.4604166666666667</v>
      </c>
      <c r="I425" t="s">
        <v>417</v>
      </c>
    </row>
    <row r="427" spans="1:9">
      <c r="A427" t="s">
        <v>151</v>
      </c>
    </row>
    <row r="428" spans="1:9">
      <c r="A428" t="s">
        <v>192</v>
      </c>
      <c r="B428">
        <v>48</v>
      </c>
    </row>
    <row r="429" spans="1:9">
      <c r="A429" t="s">
        <v>193</v>
      </c>
      <c r="B429">
        <v>4</v>
      </c>
      <c r="C429" t="s">
        <v>194</v>
      </c>
      <c r="D429" t="s">
        <v>195</v>
      </c>
      <c r="E429">
        <v>128</v>
      </c>
      <c r="F429" t="s">
        <v>204</v>
      </c>
      <c r="G429">
        <v>14</v>
      </c>
      <c r="H429" s="19">
        <v>0.46111111111111108</v>
      </c>
      <c r="I429" t="s">
        <v>197</v>
      </c>
    </row>
    <row r="430" spans="1:9">
      <c r="A430" t="s">
        <v>193</v>
      </c>
      <c r="B430">
        <v>9</v>
      </c>
      <c r="C430" t="s">
        <v>194</v>
      </c>
      <c r="D430" t="s">
        <v>195</v>
      </c>
      <c r="E430">
        <v>288</v>
      </c>
      <c r="F430" t="s">
        <v>204</v>
      </c>
      <c r="G430">
        <v>14</v>
      </c>
      <c r="H430" s="19">
        <v>0.47152777777777777</v>
      </c>
      <c r="I430" t="s">
        <v>198</v>
      </c>
    </row>
    <row r="431" spans="1:9">
      <c r="A431" t="s">
        <v>207</v>
      </c>
      <c r="B431">
        <v>1</v>
      </c>
      <c r="C431" t="s">
        <v>194</v>
      </c>
      <c r="D431" t="s">
        <v>195</v>
      </c>
      <c r="E431">
        <v>9035</v>
      </c>
      <c r="F431" t="s">
        <v>204</v>
      </c>
      <c r="G431">
        <v>14</v>
      </c>
      <c r="H431" s="19">
        <v>0.45763888888888887</v>
      </c>
      <c r="I431" t="s">
        <v>418</v>
      </c>
    </row>
    <row r="432" spans="1:9">
      <c r="A432" t="s">
        <v>207</v>
      </c>
      <c r="B432">
        <v>1</v>
      </c>
      <c r="C432" t="s">
        <v>194</v>
      </c>
      <c r="D432" t="s">
        <v>195</v>
      </c>
      <c r="E432">
        <v>11999</v>
      </c>
      <c r="F432" t="s">
        <v>204</v>
      </c>
      <c r="G432">
        <v>14</v>
      </c>
      <c r="H432" s="19">
        <v>0.46736111111111112</v>
      </c>
      <c r="I432" t="s">
        <v>419</v>
      </c>
    </row>
    <row r="434" spans="1:9">
      <c r="A434" t="s">
        <v>152</v>
      </c>
    </row>
    <row r="435" spans="1:9">
      <c r="A435" t="s">
        <v>192</v>
      </c>
      <c r="B435">
        <v>200</v>
      </c>
    </row>
    <row r="436" spans="1:9">
      <c r="A436" t="s">
        <v>193</v>
      </c>
      <c r="B436">
        <v>6</v>
      </c>
      <c r="C436" t="s">
        <v>194</v>
      </c>
      <c r="D436" t="s">
        <v>195</v>
      </c>
      <c r="E436">
        <v>192</v>
      </c>
      <c r="F436" t="s">
        <v>243</v>
      </c>
      <c r="G436">
        <v>3</v>
      </c>
      <c r="H436">
        <v>2017</v>
      </c>
      <c r="I436" t="s">
        <v>197</v>
      </c>
    </row>
    <row r="437" spans="1:9">
      <c r="A437" t="s">
        <v>193</v>
      </c>
      <c r="B437">
        <v>9</v>
      </c>
      <c r="C437" t="s">
        <v>194</v>
      </c>
      <c r="D437" t="s">
        <v>195</v>
      </c>
      <c r="E437">
        <v>288</v>
      </c>
      <c r="F437" t="s">
        <v>204</v>
      </c>
      <c r="G437">
        <v>14</v>
      </c>
      <c r="H437" s="19">
        <v>0.47152777777777777</v>
      </c>
      <c r="I437" t="s">
        <v>198</v>
      </c>
    </row>
    <row r="438" spans="1:9">
      <c r="A438" t="s">
        <v>199</v>
      </c>
      <c r="B438">
        <v>1</v>
      </c>
      <c r="C438" t="s">
        <v>194</v>
      </c>
      <c r="D438" t="s">
        <v>195</v>
      </c>
      <c r="E438">
        <v>4352</v>
      </c>
      <c r="F438" t="s">
        <v>243</v>
      </c>
      <c r="G438">
        <v>3</v>
      </c>
      <c r="H438">
        <v>2017</v>
      </c>
      <c r="I438" t="s">
        <v>420</v>
      </c>
    </row>
    <row r="439" spans="1:9">
      <c r="A439" t="s">
        <v>199</v>
      </c>
      <c r="B439">
        <v>1</v>
      </c>
      <c r="C439" t="s">
        <v>194</v>
      </c>
      <c r="D439" t="s">
        <v>195</v>
      </c>
      <c r="E439">
        <v>9902</v>
      </c>
      <c r="F439" t="s">
        <v>243</v>
      </c>
      <c r="G439">
        <v>3</v>
      </c>
      <c r="H439">
        <v>2017</v>
      </c>
      <c r="I439" t="s">
        <v>421</v>
      </c>
    </row>
    <row r="440" spans="1:9">
      <c r="A440" t="s">
        <v>199</v>
      </c>
      <c r="B440">
        <v>1</v>
      </c>
      <c r="C440" t="s">
        <v>194</v>
      </c>
      <c r="D440" t="s">
        <v>195</v>
      </c>
      <c r="E440">
        <v>61478</v>
      </c>
      <c r="F440" t="s">
        <v>243</v>
      </c>
      <c r="G440">
        <v>3</v>
      </c>
      <c r="H440">
        <v>2017</v>
      </c>
      <c r="I440" t="s">
        <v>422</v>
      </c>
    </row>
    <row r="441" spans="1:9">
      <c r="A441" t="s">
        <v>199</v>
      </c>
      <c r="B441">
        <v>1</v>
      </c>
      <c r="C441" t="s">
        <v>194</v>
      </c>
      <c r="D441" t="s">
        <v>195</v>
      </c>
      <c r="E441">
        <v>15333</v>
      </c>
      <c r="F441" t="s">
        <v>243</v>
      </c>
      <c r="G441">
        <v>3</v>
      </c>
      <c r="H441">
        <v>2017</v>
      </c>
      <c r="I441" t="s">
        <v>423</v>
      </c>
    </row>
    <row r="443" spans="1:9">
      <c r="A443" t="s">
        <v>153</v>
      </c>
    </row>
    <row r="444" spans="1:9">
      <c r="A444" t="s">
        <v>192</v>
      </c>
      <c r="B444">
        <v>56</v>
      </c>
    </row>
    <row r="445" spans="1:9">
      <c r="A445" t="s">
        <v>193</v>
      </c>
      <c r="B445">
        <v>11</v>
      </c>
      <c r="C445" t="s">
        <v>194</v>
      </c>
      <c r="D445" t="s">
        <v>195</v>
      </c>
      <c r="E445">
        <v>352</v>
      </c>
      <c r="F445" t="s">
        <v>204</v>
      </c>
      <c r="G445">
        <v>18</v>
      </c>
      <c r="H445" s="19">
        <v>0.76041666666666663</v>
      </c>
      <c r="I445" t="s">
        <v>197</v>
      </c>
    </row>
    <row r="446" spans="1:9">
      <c r="A446" t="s">
        <v>193</v>
      </c>
      <c r="B446">
        <v>24</v>
      </c>
      <c r="C446" t="s">
        <v>194</v>
      </c>
      <c r="D446" t="s">
        <v>195</v>
      </c>
      <c r="E446">
        <v>768</v>
      </c>
      <c r="F446" t="s">
        <v>196</v>
      </c>
      <c r="G446">
        <v>12</v>
      </c>
      <c r="H446" s="19">
        <v>0.4152777777777778</v>
      </c>
      <c r="I446" t="s">
        <v>198</v>
      </c>
    </row>
    <row r="447" spans="1:9">
      <c r="A447" t="s">
        <v>199</v>
      </c>
      <c r="B447">
        <v>1</v>
      </c>
      <c r="C447" t="s">
        <v>194</v>
      </c>
      <c r="D447" t="s">
        <v>195</v>
      </c>
      <c r="E447">
        <v>10244</v>
      </c>
      <c r="F447" t="s">
        <v>204</v>
      </c>
      <c r="G447">
        <v>19</v>
      </c>
      <c r="H447" s="19">
        <v>0.5625</v>
      </c>
      <c r="I447" t="s">
        <v>200</v>
      </c>
    </row>
    <row r="448" spans="1:9">
      <c r="A448" t="s">
        <v>193</v>
      </c>
      <c r="B448">
        <v>10</v>
      </c>
      <c r="C448" t="s">
        <v>194</v>
      </c>
      <c r="D448" t="s">
        <v>195</v>
      </c>
      <c r="E448">
        <v>320</v>
      </c>
      <c r="F448" t="s">
        <v>243</v>
      </c>
      <c r="G448">
        <v>10</v>
      </c>
      <c r="H448">
        <v>2017</v>
      </c>
      <c r="I448" t="s">
        <v>211</v>
      </c>
    </row>
    <row r="449" spans="1:9">
      <c r="A449" t="s">
        <v>193</v>
      </c>
      <c r="B449">
        <v>6</v>
      </c>
      <c r="C449" t="s">
        <v>194</v>
      </c>
      <c r="D449" t="s">
        <v>195</v>
      </c>
      <c r="E449">
        <v>192</v>
      </c>
      <c r="F449" t="s">
        <v>204</v>
      </c>
      <c r="G449">
        <v>19</v>
      </c>
      <c r="H449" s="19">
        <v>0.56388888888888888</v>
      </c>
      <c r="I449" t="s">
        <v>424</v>
      </c>
    </row>
    <row r="450" spans="1:9">
      <c r="A450" t="s">
        <v>193</v>
      </c>
      <c r="B450">
        <v>15</v>
      </c>
      <c r="C450" t="s">
        <v>194</v>
      </c>
      <c r="D450" t="s">
        <v>195</v>
      </c>
      <c r="E450">
        <v>480</v>
      </c>
      <c r="F450" t="s">
        <v>204</v>
      </c>
      <c r="G450">
        <v>21</v>
      </c>
      <c r="H450" s="19">
        <v>0.54305555555555551</v>
      </c>
      <c r="I450" t="s">
        <v>425</v>
      </c>
    </row>
    <row r="451" spans="1:9">
      <c r="A451" t="s">
        <v>199</v>
      </c>
      <c r="B451">
        <v>1</v>
      </c>
      <c r="C451" t="s">
        <v>194</v>
      </c>
      <c r="D451" t="s">
        <v>195</v>
      </c>
      <c r="E451">
        <v>4821</v>
      </c>
      <c r="F451" t="s">
        <v>204</v>
      </c>
      <c r="G451">
        <v>15</v>
      </c>
      <c r="H451">
        <v>2018</v>
      </c>
      <c r="I451" t="s">
        <v>426</v>
      </c>
    </row>
    <row r="452" spans="1:9">
      <c r="A452" t="s">
        <v>207</v>
      </c>
      <c r="B452">
        <v>1</v>
      </c>
      <c r="C452" t="s">
        <v>194</v>
      </c>
      <c r="D452" t="s">
        <v>195</v>
      </c>
      <c r="E452">
        <v>4026</v>
      </c>
      <c r="F452" t="s">
        <v>204</v>
      </c>
      <c r="G452">
        <v>15</v>
      </c>
      <c r="H452">
        <v>2018</v>
      </c>
      <c r="I452" t="s">
        <v>427</v>
      </c>
    </row>
    <row r="453" spans="1:9">
      <c r="A453" t="s">
        <v>207</v>
      </c>
      <c r="B453">
        <v>1</v>
      </c>
      <c r="C453" t="s">
        <v>194</v>
      </c>
      <c r="D453" t="s">
        <v>195</v>
      </c>
      <c r="E453">
        <v>2843</v>
      </c>
      <c r="F453" t="s">
        <v>243</v>
      </c>
      <c r="G453">
        <v>10</v>
      </c>
      <c r="H453">
        <v>2017</v>
      </c>
      <c r="I453" t="s">
        <v>428</v>
      </c>
    </row>
    <row r="454" spans="1:9">
      <c r="A454" t="s">
        <v>193</v>
      </c>
      <c r="B454">
        <v>12</v>
      </c>
      <c r="C454" t="s">
        <v>194</v>
      </c>
      <c r="D454" t="s">
        <v>195</v>
      </c>
      <c r="E454">
        <v>384</v>
      </c>
      <c r="F454" t="s">
        <v>204</v>
      </c>
      <c r="G454">
        <v>18</v>
      </c>
      <c r="H454" s="19">
        <v>0.89166666666666661</v>
      </c>
      <c r="I454" t="s">
        <v>429</v>
      </c>
    </row>
    <row r="455" spans="1:9">
      <c r="A455" t="s">
        <v>193</v>
      </c>
      <c r="B455">
        <v>10</v>
      </c>
      <c r="C455" t="s">
        <v>194</v>
      </c>
      <c r="D455" t="s">
        <v>195</v>
      </c>
      <c r="E455">
        <v>320</v>
      </c>
      <c r="F455" t="s">
        <v>202</v>
      </c>
      <c r="G455">
        <v>28</v>
      </c>
      <c r="H455">
        <v>2018</v>
      </c>
      <c r="I455" t="s">
        <v>430</v>
      </c>
    </row>
    <row r="457" spans="1:9">
      <c r="A457" t="s">
        <v>154</v>
      </c>
    </row>
    <row r="458" spans="1:9">
      <c r="A458" t="s">
        <v>192</v>
      </c>
      <c r="B458">
        <v>1056</v>
      </c>
    </row>
    <row r="459" spans="1:9">
      <c r="A459" t="s">
        <v>193</v>
      </c>
      <c r="B459">
        <v>10</v>
      </c>
      <c r="C459" t="s">
        <v>194</v>
      </c>
      <c r="D459" t="s">
        <v>195</v>
      </c>
      <c r="E459">
        <v>320</v>
      </c>
      <c r="F459" t="s">
        <v>243</v>
      </c>
      <c r="G459">
        <v>10</v>
      </c>
      <c r="H459">
        <v>2017</v>
      </c>
      <c r="I459" t="s">
        <v>197</v>
      </c>
    </row>
    <row r="460" spans="1:9">
      <c r="A460" t="s">
        <v>193</v>
      </c>
      <c r="B460">
        <v>11</v>
      </c>
      <c r="C460" t="s">
        <v>194</v>
      </c>
      <c r="D460" t="s">
        <v>195</v>
      </c>
      <c r="E460">
        <v>352</v>
      </c>
      <c r="F460" t="s">
        <v>204</v>
      </c>
      <c r="G460">
        <v>18</v>
      </c>
      <c r="H460" s="19">
        <v>0.76041666666666663</v>
      </c>
      <c r="I460" t="s">
        <v>198</v>
      </c>
    </row>
    <row r="461" spans="1:9">
      <c r="A461" t="s">
        <v>207</v>
      </c>
      <c r="B461">
        <v>1</v>
      </c>
      <c r="C461" t="s">
        <v>194</v>
      </c>
      <c r="D461" t="s">
        <v>195</v>
      </c>
      <c r="E461">
        <v>21000</v>
      </c>
      <c r="F461" t="s">
        <v>243</v>
      </c>
      <c r="G461">
        <v>16</v>
      </c>
      <c r="H461">
        <v>2018</v>
      </c>
      <c r="I461" t="s">
        <v>431</v>
      </c>
    </row>
    <row r="462" spans="1:9">
      <c r="A462" t="s">
        <v>207</v>
      </c>
      <c r="B462">
        <v>1</v>
      </c>
      <c r="C462" t="s">
        <v>194</v>
      </c>
      <c r="D462" t="s">
        <v>195</v>
      </c>
      <c r="E462">
        <v>25756</v>
      </c>
      <c r="F462" t="s">
        <v>243</v>
      </c>
      <c r="G462">
        <v>16</v>
      </c>
      <c r="H462">
        <v>2018</v>
      </c>
      <c r="I462" t="s">
        <v>432</v>
      </c>
    </row>
    <row r="463" spans="1:9">
      <c r="A463" t="s">
        <v>207</v>
      </c>
      <c r="B463">
        <v>1</v>
      </c>
      <c r="C463" t="s">
        <v>194</v>
      </c>
      <c r="D463" t="s">
        <v>195</v>
      </c>
      <c r="E463">
        <v>169885</v>
      </c>
      <c r="F463" t="s">
        <v>243</v>
      </c>
      <c r="G463">
        <v>16</v>
      </c>
      <c r="H463">
        <v>2018</v>
      </c>
      <c r="I463" t="s">
        <v>433</v>
      </c>
    </row>
    <row r="464" spans="1:9">
      <c r="A464" t="s">
        <v>207</v>
      </c>
      <c r="B464">
        <v>1</v>
      </c>
      <c r="C464" t="s">
        <v>194</v>
      </c>
      <c r="D464" t="s">
        <v>195</v>
      </c>
      <c r="E464">
        <v>40225</v>
      </c>
      <c r="F464" t="s">
        <v>243</v>
      </c>
      <c r="G464">
        <v>16</v>
      </c>
      <c r="H464">
        <v>2018</v>
      </c>
      <c r="I464" t="s">
        <v>434</v>
      </c>
    </row>
    <row r="465" spans="1:9">
      <c r="A465" t="s">
        <v>207</v>
      </c>
      <c r="B465">
        <v>1</v>
      </c>
      <c r="C465" t="s">
        <v>194</v>
      </c>
      <c r="D465" t="s">
        <v>195</v>
      </c>
      <c r="E465">
        <v>56198</v>
      </c>
      <c r="F465" t="s">
        <v>243</v>
      </c>
      <c r="G465">
        <v>16</v>
      </c>
      <c r="H465">
        <v>2018</v>
      </c>
      <c r="I465" t="s">
        <v>435</v>
      </c>
    </row>
    <row r="466" spans="1:9">
      <c r="A466" t="s">
        <v>207</v>
      </c>
      <c r="B466">
        <v>1</v>
      </c>
      <c r="C466" t="s">
        <v>194</v>
      </c>
      <c r="D466" t="s">
        <v>195</v>
      </c>
      <c r="E466">
        <v>26568</v>
      </c>
      <c r="F466" t="s">
        <v>243</v>
      </c>
      <c r="G466">
        <v>16</v>
      </c>
      <c r="H466">
        <v>2018</v>
      </c>
      <c r="I466" t="s">
        <v>436</v>
      </c>
    </row>
    <row r="467" spans="1:9">
      <c r="A467" t="s">
        <v>207</v>
      </c>
      <c r="B467">
        <v>1</v>
      </c>
      <c r="C467" t="s">
        <v>194</v>
      </c>
      <c r="D467" t="s">
        <v>195</v>
      </c>
      <c r="E467">
        <v>73868</v>
      </c>
      <c r="F467" t="s">
        <v>243</v>
      </c>
      <c r="G467">
        <v>16</v>
      </c>
      <c r="H467">
        <v>2018</v>
      </c>
      <c r="I467" t="s">
        <v>437</v>
      </c>
    </row>
    <row r="468" spans="1:9">
      <c r="A468" t="s">
        <v>207</v>
      </c>
      <c r="B468">
        <v>1</v>
      </c>
      <c r="C468" t="s">
        <v>194</v>
      </c>
      <c r="D468" t="s">
        <v>195</v>
      </c>
      <c r="E468">
        <v>29800</v>
      </c>
      <c r="F468" t="s">
        <v>243</v>
      </c>
      <c r="G468">
        <v>16</v>
      </c>
      <c r="H468">
        <v>2018</v>
      </c>
      <c r="I468" t="s">
        <v>438</v>
      </c>
    </row>
    <row r="470" spans="1:9">
      <c r="A470" t="s">
        <v>155</v>
      </c>
    </row>
    <row r="471" spans="1:9">
      <c r="A471" t="s">
        <v>192</v>
      </c>
      <c r="B471">
        <v>96</v>
      </c>
    </row>
    <row r="472" spans="1:9">
      <c r="A472" t="s">
        <v>193</v>
      </c>
      <c r="B472">
        <v>6</v>
      </c>
      <c r="C472" t="s">
        <v>194</v>
      </c>
      <c r="D472" t="s">
        <v>195</v>
      </c>
      <c r="E472">
        <v>192</v>
      </c>
      <c r="F472" t="s">
        <v>204</v>
      </c>
      <c r="G472">
        <v>19</v>
      </c>
      <c r="H472" s="19">
        <v>0.56388888888888888</v>
      </c>
      <c r="I472" t="s">
        <v>197</v>
      </c>
    </row>
    <row r="473" spans="1:9">
      <c r="A473" t="s">
        <v>193</v>
      </c>
      <c r="B473">
        <v>11</v>
      </c>
      <c r="C473" t="s">
        <v>194</v>
      </c>
      <c r="D473" t="s">
        <v>195</v>
      </c>
      <c r="E473">
        <v>352</v>
      </c>
      <c r="F473" t="s">
        <v>204</v>
      </c>
      <c r="G473">
        <v>18</v>
      </c>
      <c r="H473" s="19">
        <v>0.76041666666666663</v>
      </c>
      <c r="I473" t="s">
        <v>198</v>
      </c>
    </row>
    <row r="474" spans="1:9">
      <c r="A474" t="s">
        <v>207</v>
      </c>
      <c r="B474">
        <v>1</v>
      </c>
      <c r="C474" t="s">
        <v>194</v>
      </c>
      <c r="D474" t="s">
        <v>195</v>
      </c>
      <c r="E474">
        <v>38902</v>
      </c>
      <c r="F474" t="s">
        <v>204</v>
      </c>
      <c r="G474">
        <v>19</v>
      </c>
      <c r="H474" s="19">
        <v>0.56388888888888888</v>
      </c>
      <c r="I474" t="s">
        <v>439</v>
      </c>
    </row>
    <row r="475" spans="1:9">
      <c r="A475" t="s">
        <v>440</v>
      </c>
      <c r="B475">
        <v>5</v>
      </c>
      <c r="C475" t="s">
        <v>194</v>
      </c>
      <c r="D475" t="s">
        <v>195</v>
      </c>
      <c r="E475">
        <v>160</v>
      </c>
      <c r="F475" t="s">
        <v>204</v>
      </c>
      <c r="G475">
        <v>18</v>
      </c>
      <c r="H475" s="19">
        <v>0.88888888888888884</v>
      </c>
      <c r="I475" t="s">
        <v>208</v>
      </c>
    </row>
    <row r="476" spans="1:9">
      <c r="A476" t="s">
        <v>199</v>
      </c>
      <c r="B476">
        <v>1</v>
      </c>
      <c r="C476" t="s">
        <v>194</v>
      </c>
      <c r="D476" t="s">
        <v>195</v>
      </c>
      <c r="E476">
        <v>4017</v>
      </c>
      <c r="F476" t="s">
        <v>204</v>
      </c>
      <c r="G476">
        <v>18</v>
      </c>
      <c r="H476" s="19">
        <v>0.74236111111111114</v>
      </c>
      <c r="I476" t="s">
        <v>441</v>
      </c>
    </row>
    <row r="477" spans="1:9">
      <c r="A477" t="s">
        <v>207</v>
      </c>
      <c r="B477">
        <v>1</v>
      </c>
      <c r="C477" t="s">
        <v>194</v>
      </c>
      <c r="D477" t="s">
        <v>195</v>
      </c>
      <c r="E477">
        <v>1685</v>
      </c>
      <c r="F477" t="s">
        <v>243</v>
      </c>
      <c r="G477">
        <v>2</v>
      </c>
      <c r="H477">
        <v>2018</v>
      </c>
      <c r="I477" t="s">
        <v>442</v>
      </c>
    </row>
    <row r="479" spans="1:9">
      <c r="A479" t="s">
        <v>156</v>
      </c>
    </row>
    <row r="480" spans="1:9">
      <c r="A480" t="s">
        <v>192</v>
      </c>
      <c r="B480">
        <v>184</v>
      </c>
    </row>
    <row r="481" spans="1:9">
      <c r="A481" t="s">
        <v>440</v>
      </c>
      <c r="B481">
        <v>5</v>
      </c>
      <c r="C481" t="s">
        <v>194</v>
      </c>
      <c r="D481" t="s">
        <v>195</v>
      </c>
      <c r="E481">
        <v>160</v>
      </c>
      <c r="F481" t="s">
        <v>204</v>
      </c>
      <c r="G481">
        <v>18</v>
      </c>
      <c r="H481" s="19">
        <v>0.88888888888888884</v>
      </c>
      <c r="I481" t="s">
        <v>197</v>
      </c>
    </row>
    <row r="482" spans="1:9">
      <c r="A482" t="s">
        <v>193</v>
      </c>
      <c r="B482">
        <v>6</v>
      </c>
      <c r="C482" t="s">
        <v>194</v>
      </c>
      <c r="D482" t="s">
        <v>195</v>
      </c>
      <c r="E482">
        <v>192</v>
      </c>
      <c r="F482" t="s">
        <v>204</v>
      </c>
      <c r="G482">
        <v>19</v>
      </c>
      <c r="H482" s="19">
        <v>0.56388888888888888</v>
      </c>
      <c r="I482" t="s">
        <v>198</v>
      </c>
    </row>
    <row r="483" spans="1:9">
      <c r="A483" t="s">
        <v>443</v>
      </c>
      <c r="B483">
        <v>1</v>
      </c>
      <c r="C483" t="s">
        <v>194</v>
      </c>
      <c r="D483" t="s">
        <v>195</v>
      </c>
      <c r="E483">
        <v>3715</v>
      </c>
      <c r="F483" t="s">
        <v>204</v>
      </c>
      <c r="G483">
        <v>18</v>
      </c>
      <c r="H483" s="19">
        <v>0.88888888888888884</v>
      </c>
      <c r="I483" t="s">
        <v>329</v>
      </c>
    </row>
    <row r="484" spans="1:9">
      <c r="A484" t="s">
        <v>443</v>
      </c>
      <c r="B484">
        <v>1</v>
      </c>
      <c r="C484" t="s">
        <v>194</v>
      </c>
      <c r="D484" t="s">
        <v>195</v>
      </c>
      <c r="E484">
        <v>28629</v>
      </c>
      <c r="F484" t="s">
        <v>204</v>
      </c>
      <c r="G484">
        <v>18</v>
      </c>
      <c r="H484" s="19">
        <v>0.88888888888888884</v>
      </c>
      <c r="I484" t="s">
        <v>390</v>
      </c>
    </row>
    <row r="485" spans="1:9">
      <c r="A485" t="s">
        <v>443</v>
      </c>
      <c r="B485">
        <v>1</v>
      </c>
      <c r="C485" t="s">
        <v>194</v>
      </c>
      <c r="D485" t="s">
        <v>195</v>
      </c>
      <c r="E485">
        <v>61194</v>
      </c>
      <c r="F485" t="s">
        <v>204</v>
      </c>
      <c r="G485">
        <v>18</v>
      </c>
      <c r="H485" s="19">
        <v>0.88888888888888884</v>
      </c>
      <c r="I485" t="s">
        <v>391</v>
      </c>
    </row>
    <row r="487" spans="1:9">
      <c r="A487" t="s">
        <v>157</v>
      </c>
    </row>
    <row r="488" spans="1:9">
      <c r="A488" t="s">
        <v>192</v>
      </c>
      <c r="B488">
        <v>1640</v>
      </c>
    </row>
    <row r="489" spans="1:9">
      <c r="A489" t="s">
        <v>193</v>
      </c>
      <c r="B489">
        <v>15</v>
      </c>
      <c r="C489" t="s">
        <v>194</v>
      </c>
      <c r="D489" t="s">
        <v>195</v>
      </c>
      <c r="E489">
        <v>480</v>
      </c>
      <c r="F489" t="s">
        <v>204</v>
      </c>
      <c r="G489">
        <v>21</v>
      </c>
      <c r="H489" s="19">
        <v>0.54305555555555551</v>
      </c>
      <c r="I489" t="s">
        <v>197</v>
      </c>
    </row>
    <row r="490" spans="1:9">
      <c r="A490" t="s">
        <v>193</v>
      </c>
      <c r="B490">
        <v>11</v>
      </c>
      <c r="C490" t="s">
        <v>194</v>
      </c>
      <c r="D490" t="s">
        <v>195</v>
      </c>
      <c r="E490">
        <v>352</v>
      </c>
      <c r="F490" t="s">
        <v>204</v>
      </c>
      <c r="G490">
        <v>18</v>
      </c>
      <c r="H490" s="19">
        <v>0.76041666666666663</v>
      </c>
      <c r="I490" t="s">
        <v>198</v>
      </c>
    </row>
    <row r="491" spans="1:9">
      <c r="A491" t="s">
        <v>193</v>
      </c>
      <c r="B491">
        <v>11</v>
      </c>
      <c r="C491" t="s">
        <v>194</v>
      </c>
      <c r="D491" t="s">
        <v>195</v>
      </c>
      <c r="E491">
        <v>352</v>
      </c>
      <c r="F491" t="s">
        <v>204</v>
      </c>
      <c r="G491">
        <v>19</v>
      </c>
      <c r="H491" s="19">
        <v>0.45416666666666666</v>
      </c>
      <c r="I491" t="s">
        <v>211</v>
      </c>
    </row>
    <row r="492" spans="1:9">
      <c r="A492" t="s">
        <v>199</v>
      </c>
      <c r="B492">
        <v>1</v>
      </c>
      <c r="C492" t="s">
        <v>194</v>
      </c>
      <c r="D492" t="s">
        <v>195</v>
      </c>
      <c r="E492">
        <v>21370</v>
      </c>
      <c r="F492" t="s">
        <v>204</v>
      </c>
      <c r="G492">
        <v>19</v>
      </c>
      <c r="H492" s="19">
        <v>0.52500000000000002</v>
      </c>
      <c r="I492" t="s">
        <v>444</v>
      </c>
    </row>
    <row r="493" spans="1:9">
      <c r="A493" t="s">
        <v>199</v>
      </c>
      <c r="B493">
        <v>1</v>
      </c>
      <c r="C493" t="s">
        <v>194</v>
      </c>
      <c r="D493" t="s">
        <v>195</v>
      </c>
      <c r="E493">
        <v>29432</v>
      </c>
      <c r="F493" t="s">
        <v>204</v>
      </c>
      <c r="G493">
        <v>19</v>
      </c>
      <c r="H493" s="19">
        <v>0.53125</v>
      </c>
      <c r="I493" t="s">
        <v>445</v>
      </c>
    </row>
    <row r="494" spans="1:9">
      <c r="A494" t="s">
        <v>199</v>
      </c>
      <c r="B494">
        <v>1</v>
      </c>
      <c r="C494" t="s">
        <v>194</v>
      </c>
      <c r="D494" t="s">
        <v>195</v>
      </c>
      <c r="E494">
        <v>109304</v>
      </c>
      <c r="F494" t="s">
        <v>204</v>
      </c>
      <c r="G494">
        <v>19</v>
      </c>
      <c r="H494" s="19">
        <v>0.54166666666666663</v>
      </c>
      <c r="I494" t="s">
        <v>446</v>
      </c>
    </row>
    <row r="495" spans="1:9">
      <c r="A495" t="s">
        <v>199</v>
      </c>
      <c r="B495">
        <v>1</v>
      </c>
      <c r="C495" t="s">
        <v>194</v>
      </c>
      <c r="D495" t="s">
        <v>195</v>
      </c>
      <c r="E495">
        <v>57444</v>
      </c>
      <c r="F495" t="s">
        <v>204</v>
      </c>
      <c r="G495">
        <v>19</v>
      </c>
      <c r="H495" s="19">
        <v>0.55208333333333337</v>
      </c>
      <c r="I495" t="s">
        <v>447</v>
      </c>
    </row>
    <row r="496" spans="1:9">
      <c r="A496" t="s">
        <v>199</v>
      </c>
      <c r="B496">
        <v>1</v>
      </c>
      <c r="C496" t="s">
        <v>194</v>
      </c>
      <c r="D496" t="s">
        <v>195</v>
      </c>
      <c r="E496">
        <v>55613</v>
      </c>
      <c r="F496" t="s">
        <v>204</v>
      </c>
      <c r="G496">
        <v>19</v>
      </c>
      <c r="H496" s="19">
        <v>0.55625000000000002</v>
      </c>
      <c r="I496" t="s">
        <v>448</v>
      </c>
    </row>
    <row r="497" spans="1:9">
      <c r="A497" t="s">
        <v>199</v>
      </c>
      <c r="B497">
        <v>1</v>
      </c>
      <c r="C497" t="s">
        <v>194</v>
      </c>
      <c r="D497" t="s">
        <v>195</v>
      </c>
      <c r="E497">
        <v>26776</v>
      </c>
      <c r="F497" t="s">
        <v>204</v>
      </c>
      <c r="G497">
        <v>21</v>
      </c>
      <c r="H497" s="19">
        <v>0.51388888888888895</v>
      </c>
      <c r="I497" t="s">
        <v>449</v>
      </c>
    </row>
    <row r="498" spans="1:9">
      <c r="A498" t="s">
        <v>199</v>
      </c>
      <c r="B498">
        <v>1</v>
      </c>
      <c r="C498" t="s">
        <v>194</v>
      </c>
      <c r="D498" t="s">
        <v>195</v>
      </c>
      <c r="E498">
        <v>81173</v>
      </c>
      <c r="F498" t="s">
        <v>204</v>
      </c>
      <c r="G498">
        <v>21</v>
      </c>
      <c r="H498" s="19">
        <v>0.51944444444444449</v>
      </c>
      <c r="I498" t="s">
        <v>450</v>
      </c>
    </row>
    <row r="499" spans="1:9">
      <c r="A499" t="s">
        <v>199</v>
      </c>
      <c r="B499">
        <v>1</v>
      </c>
      <c r="C499" t="s">
        <v>194</v>
      </c>
      <c r="D499" t="s">
        <v>195</v>
      </c>
      <c r="E499">
        <v>374311</v>
      </c>
      <c r="F499" t="s">
        <v>204</v>
      </c>
      <c r="G499">
        <v>21</v>
      </c>
      <c r="H499" s="19">
        <v>0.54027777777777775</v>
      </c>
      <c r="I499" t="s">
        <v>451</v>
      </c>
    </row>
    <row r="500" spans="1:9">
      <c r="A500" t="s">
        <v>199</v>
      </c>
      <c r="B500">
        <v>1</v>
      </c>
      <c r="C500" t="s">
        <v>194</v>
      </c>
      <c r="D500" t="s">
        <v>195</v>
      </c>
      <c r="E500">
        <v>46345</v>
      </c>
      <c r="F500" t="s">
        <v>204</v>
      </c>
      <c r="G500">
        <v>21</v>
      </c>
      <c r="H500" s="19">
        <v>0.54305555555555551</v>
      </c>
      <c r="I500" t="s">
        <v>452</v>
      </c>
    </row>
    <row r="501" spans="1:9">
      <c r="A501" t="s">
        <v>207</v>
      </c>
      <c r="B501">
        <v>1</v>
      </c>
      <c r="C501" t="s">
        <v>194</v>
      </c>
      <c r="D501" t="s">
        <v>195</v>
      </c>
      <c r="E501">
        <v>4821</v>
      </c>
      <c r="F501" t="s">
        <v>204</v>
      </c>
      <c r="G501">
        <v>19</v>
      </c>
      <c r="H501" s="19">
        <v>0.53055555555555556</v>
      </c>
      <c r="I501" t="s">
        <v>426</v>
      </c>
    </row>
    <row r="502" spans="1:9">
      <c r="A502" t="s">
        <v>207</v>
      </c>
      <c r="B502">
        <v>1</v>
      </c>
      <c r="C502" t="s">
        <v>194</v>
      </c>
      <c r="D502" t="s">
        <v>195</v>
      </c>
      <c r="E502">
        <v>4026</v>
      </c>
      <c r="F502" t="s">
        <v>204</v>
      </c>
      <c r="G502">
        <v>19</v>
      </c>
      <c r="H502" s="19">
        <v>0.53055555555555556</v>
      </c>
      <c r="I502" t="s">
        <v>427</v>
      </c>
    </row>
    <row r="503" spans="1:9">
      <c r="A503" t="s">
        <v>207</v>
      </c>
      <c r="B503">
        <v>1</v>
      </c>
      <c r="C503" t="s">
        <v>194</v>
      </c>
      <c r="D503" t="s">
        <v>195</v>
      </c>
      <c r="E503">
        <v>2843</v>
      </c>
      <c r="F503" t="s">
        <v>204</v>
      </c>
      <c r="G503">
        <v>21</v>
      </c>
      <c r="H503" s="19">
        <v>0.54305555555555551</v>
      </c>
      <c r="I503" t="s">
        <v>428</v>
      </c>
    </row>
    <row r="505" spans="1:9">
      <c r="A505" t="s">
        <v>158</v>
      </c>
    </row>
    <row r="506" spans="1:9">
      <c r="A506" t="s">
        <v>192</v>
      </c>
      <c r="B506">
        <v>1696</v>
      </c>
    </row>
    <row r="507" spans="1:9">
      <c r="A507" t="s">
        <v>193</v>
      </c>
      <c r="B507">
        <v>11</v>
      </c>
      <c r="C507" t="s">
        <v>194</v>
      </c>
      <c r="D507" t="s">
        <v>195</v>
      </c>
      <c r="E507">
        <v>352</v>
      </c>
      <c r="F507" t="s">
        <v>204</v>
      </c>
      <c r="G507">
        <v>19</v>
      </c>
      <c r="H507" s="19">
        <v>0.45416666666666666</v>
      </c>
      <c r="I507" t="s">
        <v>197</v>
      </c>
    </row>
    <row r="508" spans="1:9">
      <c r="A508" t="s">
        <v>193</v>
      </c>
      <c r="B508">
        <v>15</v>
      </c>
      <c r="C508" t="s">
        <v>194</v>
      </c>
      <c r="D508" t="s">
        <v>195</v>
      </c>
      <c r="E508">
        <v>480</v>
      </c>
      <c r="F508" t="s">
        <v>204</v>
      </c>
      <c r="G508">
        <v>21</v>
      </c>
      <c r="H508" s="19">
        <v>0.54305555555555551</v>
      </c>
      <c r="I508" t="s">
        <v>198</v>
      </c>
    </row>
    <row r="509" spans="1:9">
      <c r="A509" t="s">
        <v>207</v>
      </c>
      <c r="B509">
        <v>1</v>
      </c>
      <c r="C509" t="s">
        <v>194</v>
      </c>
      <c r="D509" t="s">
        <v>195</v>
      </c>
      <c r="E509">
        <v>21076</v>
      </c>
      <c r="F509" t="s">
        <v>204</v>
      </c>
      <c r="G509">
        <v>19</v>
      </c>
      <c r="H509" s="19">
        <v>0.44861111111111113</v>
      </c>
      <c r="I509" t="s">
        <v>431</v>
      </c>
    </row>
    <row r="510" spans="1:9">
      <c r="A510" t="s">
        <v>207</v>
      </c>
      <c r="B510">
        <v>1</v>
      </c>
      <c r="C510" t="s">
        <v>194</v>
      </c>
      <c r="D510" t="s">
        <v>195</v>
      </c>
      <c r="E510">
        <v>29432</v>
      </c>
      <c r="F510" t="s">
        <v>204</v>
      </c>
      <c r="G510">
        <v>19</v>
      </c>
      <c r="H510" s="19">
        <v>0.45</v>
      </c>
      <c r="I510" t="s">
        <v>432</v>
      </c>
    </row>
    <row r="511" spans="1:9">
      <c r="A511" t="s">
        <v>207</v>
      </c>
      <c r="B511">
        <v>1</v>
      </c>
      <c r="C511" t="s">
        <v>194</v>
      </c>
      <c r="D511" t="s">
        <v>195</v>
      </c>
      <c r="E511">
        <v>170177</v>
      </c>
      <c r="F511" t="s">
        <v>204</v>
      </c>
      <c r="G511">
        <v>19</v>
      </c>
      <c r="H511" s="19">
        <v>0.4513888888888889</v>
      </c>
      <c r="I511" t="s">
        <v>433</v>
      </c>
    </row>
    <row r="512" spans="1:9">
      <c r="A512" t="s">
        <v>207</v>
      </c>
      <c r="B512">
        <v>1</v>
      </c>
      <c r="C512" t="s">
        <v>194</v>
      </c>
      <c r="D512" t="s">
        <v>195</v>
      </c>
      <c r="E512">
        <v>56339</v>
      </c>
      <c r="F512" t="s">
        <v>204</v>
      </c>
      <c r="G512">
        <v>19</v>
      </c>
      <c r="H512" s="19">
        <v>0.45208333333333334</v>
      </c>
      <c r="I512" t="s">
        <v>434</v>
      </c>
    </row>
    <row r="513" spans="1:9">
      <c r="A513" t="s">
        <v>207</v>
      </c>
      <c r="B513">
        <v>1</v>
      </c>
      <c r="C513" t="s">
        <v>194</v>
      </c>
      <c r="D513" t="s">
        <v>195</v>
      </c>
      <c r="E513">
        <v>55952</v>
      </c>
      <c r="F513" t="s">
        <v>204</v>
      </c>
      <c r="G513">
        <v>19</v>
      </c>
      <c r="H513" s="19">
        <v>0.45555555555555555</v>
      </c>
      <c r="I513" t="s">
        <v>435</v>
      </c>
    </row>
    <row r="514" spans="1:9">
      <c r="A514" t="s">
        <v>207</v>
      </c>
      <c r="B514">
        <v>1</v>
      </c>
      <c r="C514" t="s">
        <v>194</v>
      </c>
      <c r="D514" t="s">
        <v>195</v>
      </c>
      <c r="E514">
        <v>26784</v>
      </c>
      <c r="F514" t="s">
        <v>204</v>
      </c>
      <c r="G514">
        <v>19</v>
      </c>
      <c r="H514" s="19">
        <v>0.45555555555555555</v>
      </c>
      <c r="I514" t="s">
        <v>436</v>
      </c>
    </row>
    <row r="515" spans="1:9">
      <c r="A515" t="s">
        <v>207</v>
      </c>
      <c r="B515">
        <v>1</v>
      </c>
      <c r="C515" t="s">
        <v>194</v>
      </c>
      <c r="D515" t="s">
        <v>195</v>
      </c>
      <c r="E515">
        <v>73956</v>
      </c>
      <c r="F515" t="s">
        <v>204</v>
      </c>
      <c r="G515">
        <v>19</v>
      </c>
      <c r="H515" s="19">
        <v>0.45555555555555555</v>
      </c>
      <c r="I515" t="s">
        <v>437</v>
      </c>
    </row>
    <row r="516" spans="1:9">
      <c r="A516" t="s">
        <v>207</v>
      </c>
      <c r="B516">
        <v>1</v>
      </c>
      <c r="C516" t="s">
        <v>194</v>
      </c>
      <c r="D516" t="s">
        <v>195</v>
      </c>
      <c r="E516">
        <v>283179</v>
      </c>
      <c r="F516" t="s">
        <v>204</v>
      </c>
      <c r="G516">
        <v>21</v>
      </c>
      <c r="H516" s="19">
        <v>0.4826388888888889</v>
      </c>
      <c r="I516" t="s">
        <v>453</v>
      </c>
    </row>
    <row r="517" spans="1:9">
      <c r="A517" t="s">
        <v>207</v>
      </c>
      <c r="B517">
        <v>1</v>
      </c>
      <c r="C517" t="s">
        <v>194</v>
      </c>
      <c r="D517" t="s">
        <v>195</v>
      </c>
      <c r="E517">
        <v>36665</v>
      </c>
      <c r="F517" t="s">
        <v>204</v>
      </c>
      <c r="G517">
        <v>19</v>
      </c>
      <c r="H517" s="19">
        <v>0.45347222222222222</v>
      </c>
      <c r="I517" t="s">
        <v>438</v>
      </c>
    </row>
    <row r="519" spans="1:9">
      <c r="A519" t="s">
        <v>159</v>
      </c>
    </row>
    <row r="520" spans="1:9">
      <c r="A520" t="s">
        <v>192</v>
      </c>
      <c r="B520">
        <v>448</v>
      </c>
    </row>
    <row r="521" spans="1:9">
      <c r="A521" t="s">
        <v>193</v>
      </c>
      <c r="B521">
        <v>12</v>
      </c>
      <c r="C521" t="s">
        <v>194</v>
      </c>
      <c r="D521" t="s">
        <v>195</v>
      </c>
      <c r="E521">
        <v>384</v>
      </c>
      <c r="F521" t="s">
        <v>204</v>
      </c>
      <c r="G521">
        <v>18</v>
      </c>
      <c r="H521" s="19">
        <v>0.89166666666666661</v>
      </c>
      <c r="I521" t="s">
        <v>197</v>
      </c>
    </row>
    <row r="522" spans="1:9">
      <c r="A522" t="s">
        <v>193</v>
      </c>
      <c r="B522">
        <v>11</v>
      </c>
      <c r="C522" t="s">
        <v>194</v>
      </c>
      <c r="D522" t="s">
        <v>195</v>
      </c>
      <c r="E522">
        <v>352</v>
      </c>
      <c r="F522" t="s">
        <v>204</v>
      </c>
      <c r="G522">
        <v>18</v>
      </c>
      <c r="H522" s="19">
        <v>0.76041666666666663</v>
      </c>
      <c r="I522" t="s">
        <v>198</v>
      </c>
    </row>
    <row r="523" spans="1:9">
      <c r="A523" t="s">
        <v>199</v>
      </c>
      <c r="B523">
        <v>1</v>
      </c>
      <c r="C523" t="s">
        <v>194</v>
      </c>
      <c r="D523" t="s">
        <v>195</v>
      </c>
      <c r="E523">
        <v>8194</v>
      </c>
      <c r="F523" t="s">
        <v>204</v>
      </c>
      <c r="G523">
        <v>10</v>
      </c>
      <c r="H523" s="19">
        <v>0.88402777777777775</v>
      </c>
      <c r="I523" t="s">
        <v>454</v>
      </c>
    </row>
    <row r="524" spans="1:9">
      <c r="A524" t="s">
        <v>199</v>
      </c>
      <c r="B524">
        <v>1</v>
      </c>
      <c r="C524" t="s">
        <v>194</v>
      </c>
      <c r="D524" t="s">
        <v>195</v>
      </c>
      <c r="E524">
        <v>10670</v>
      </c>
      <c r="F524" t="s">
        <v>204</v>
      </c>
      <c r="G524">
        <v>18</v>
      </c>
      <c r="H524" s="19">
        <v>0.89166666666666661</v>
      </c>
      <c r="I524" t="s">
        <v>455</v>
      </c>
    </row>
    <row r="525" spans="1:9">
      <c r="A525" t="s">
        <v>199</v>
      </c>
      <c r="B525">
        <v>1</v>
      </c>
      <c r="C525" t="s">
        <v>194</v>
      </c>
      <c r="D525" t="s">
        <v>195</v>
      </c>
      <c r="E525">
        <v>45672</v>
      </c>
      <c r="F525" t="s">
        <v>204</v>
      </c>
      <c r="G525">
        <v>10</v>
      </c>
      <c r="H525" s="19">
        <v>0.88402777777777775</v>
      </c>
      <c r="I525" t="s">
        <v>456</v>
      </c>
    </row>
    <row r="526" spans="1:9">
      <c r="A526" t="s">
        <v>207</v>
      </c>
      <c r="B526">
        <v>1</v>
      </c>
      <c r="C526" t="s">
        <v>194</v>
      </c>
      <c r="D526" t="s">
        <v>195</v>
      </c>
      <c r="E526">
        <v>17332</v>
      </c>
      <c r="F526" t="s">
        <v>204</v>
      </c>
      <c r="G526">
        <v>10</v>
      </c>
      <c r="H526" s="19">
        <v>0.88402777777777775</v>
      </c>
      <c r="I526" t="s">
        <v>457</v>
      </c>
    </row>
    <row r="527" spans="1:9">
      <c r="A527" t="s">
        <v>207</v>
      </c>
      <c r="B527">
        <v>1</v>
      </c>
      <c r="C527" t="s">
        <v>194</v>
      </c>
      <c r="D527" t="s">
        <v>195</v>
      </c>
      <c r="E527">
        <v>16574</v>
      </c>
      <c r="F527" t="s">
        <v>204</v>
      </c>
      <c r="G527">
        <v>10</v>
      </c>
      <c r="H527" s="19">
        <v>0.88402777777777775</v>
      </c>
      <c r="I527" t="s">
        <v>458</v>
      </c>
    </row>
    <row r="528" spans="1:9">
      <c r="A528" t="s">
        <v>207</v>
      </c>
      <c r="B528">
        <v>1</v>
      </c>
      <c r="C528" t="s">
        <v>194</v>
      </c>
      <c r="D528" t="s">
        <v>195</v>
      </c>
      <c r="E528">
        <v>9323</v>
      </c>
      <c r="F528" t="s">
        <v>204</v>
      </c>
      <c r="G528">
        <v>10</v>
      </c>
      <c r="H528" s="19">
        <v>0.88402777777777775</v>
      </c>
      <c r="I528" t="s">
        <v>459</v>
      </c>
    </row>
    <row r="529" spans="1:9">
      <c r="A529" t="s">
        <v>207</v>
      </c>
      <c r="B529">
        <v>1</v>
      </c>
      <c r="C529" t="s">
        <v>194</v>
      </c>
      <c r="D529" t="s">
        <v>195</v>
      </c>
      <c r="E529">
        <v>25553</v>
      </c>
      <c r="F529" t="s">
        <v>204</v>
      </c>
      <c r="G529">
        <v>10</v>
      </c>
      <c r="H529" s="19">
        <v>0.88402777777777775</v>
      </c>
      <c r="I529" t="s">
        <v>460</v>
      </c>
    </row>
    <row r="530" spans="1:9">
      <c r="A530" t="s">
        <v>207</v>
      </c>
      <c r="B530">
        <v>1</v>
      </c>
      <c r="C530" t="s">
        <v>194</v>
      </c>
      <c r="D530" t="s">
        <v>195</v>
      </c>
      <c r="E530">
        <v>55192</v>
      </c>
      <c r="F530" t="s">
        <v>204</v>
      </c>
      <c r="G530">
        <v>10</v>
      </c>
      <c r="H530" s="19">
        <v>0.88402777777777775</v>
      </c>
      <c r="I530" t="s">
        <v>461</v>
      </c>
    </row>
    <row r="531" spans="1:9">
      <c r="A531" t="s">
        <v>207</v>
      </c>
      <c r="B531">
        <v>1</v>
      </c>
      <c r="C531" t="s">
        <v>194</v>
      </c>
      <c r="D531" t="s">
        <v>195</v>
      </c>
      <c r="E531">
        <v>10961</v>
      </c>
      <c r="F531" t="s">
        <v>204</v>
      </c>
      <c r="G531">
        <v>10</v>
      </c>
      <c r="H531" s="19">
        <v>0.88402777777777775</v>
      </c>
      <c r="I531" t="s">
        <v>462</v>
      </c>
    </row>
    <row r="532" spans="1:9">
      <c r="A532" t="s">
        <v>199</v>
      </c>
      <c r="B532">
        <v>1</v>
      </c>
      <c r="C532" t="s">
        <v>194</v>
      </c>
      <c r="D532" t="s">
        <v>195</v>
      </c>
      <c r="E532">
        <v>3859</v>
      </c>
      <c r="F532" t="s">
        <v>210</v>
      </c>
      <c r="G532">
        <v>16</v>
      </c>
      <c r="H532">
        <v>2017</v>
      </c>
      <c r="I532" t="s">
        <v>463</v>
      </c>
    </row>
    <row r="534" spans="1:9">
      <c r="A534" t="s">
        <v>160</v>
      </c>
    </row>
    <row r="535" spans="1:9">
      <c r="A535" t="s">
        <v>192</v>
      </c>
      <c r="B535">
        <v>25432</v>
      </c>
    </row>
    <row r="536" spans="1:9">
      <c r="A536" t="s">
        <v>193</v>
      </c>
      <c r="B536">
        <v>10</v>
      </c>
      <c r="C536" t="s">
        <v>194</v>
      </c>
      <c r="D536" t="s">
        <v>195</v>
      </c>
      <c r="E536">
        <v>320</v>
      </c>
      <c r="F536" t="s">
        <v>202</v>
      </c>
      <c r="G536">
        <v>28</v>
      </c>
      <c r="H536">
        <v>2018</v>
      </c>
      <c r="I536" t="s">
        <v>197</v>
      </c>
    </row>
    <row r="537" spans="1:9">
      <c r="A537" t="s">
        <v>193</v>
      </c>
      <c r="B537">
        <v>11</v>
      </c>
      <c r="C537" t="s">
        <v>194</v>
      </c>
      <c r="D537" t="s">
        <v>195</v>
      </c>
      <c r="E537">
        <v>352</v>
      </c>
      <c r="F537" t="s">
        <v>204</v>
      </c>
      <c r="G537">
        <v>18</v>
      </c>
      <c r="H537" s="19">
        <v>0.76041666666666663</v>
      </c>
      <c r="I537" t="s">
        <v>198</v>
      </c>
    </row>
    <row r="538" spans="1:9">
      <c r="A538" t="s">
        <v>207</v>
      </c>
      <c r="B538">
        <v>1</v>
      </c>
      <c r="C538" t="s">
        <v>194</v>
      </c>
      <c r="D538" t="s">
        <v>195</v>
      </c>
      <c r="E538">
        <v>898</v>
      </c>
      <c r="F538" t="s">
        <v>243</v>
      </c>
      <c r="G538">
        <v>9</v>
      </c>
      <c r="H538">
        <v>2017</v>
      </c>
      <c r="I538" t="s">
        <v>464</v>
      </c>
    </row>
    <row r="539" spans="1:9">
      <c r="A539" t="s">
        <v>207</v>
      </c>
      <c r="B539">
        <v>1</v>
      </c>
      <c r="C539" t="s">
        <v>194</v>
      </c>
      <c r="D539" t="s">
        <v>195</v>
      </c>
      <c r="E539">
        <v>2279</v>
      </c>
      <c r="F539" t="s">
        <v>243</v>
      </c>
      <c r="G539">
        <v>9</v>
      </c>
      <c r="H539">
        <v>2017</v>
      </c>
      <c r="I539" t="s">
        <v>465</v>
      </c>
    </row>
    <row r="540" spans="1:9">
      <c r="A540" t="s">
        <v>207</v>
      </c>
      <c r="B540">
        <v>1</v>
      </c>
      <c r="C540" t="s">
        <v>194</v>
      </c>
      <c r="D540" t="s">
        <v>195</v>
      </c>
      <c r="E540">
        <v>5382</v>
      </c>
      <c r="F540" t="s">
        <v>243</v>
      </c>
      <c r="G540">
        <v>9</v>
      </c>
      <c r="H540">
        <v>2017</v>
      </c>
      <c r="I540" t="s">
        <v>466</v>
      </c>
    </row>
    <row r="541" spans="1:9">
      <c r="A541" t="e">
        <f>-rwxr-xr-x</f>
        <v>#NAME?</v>
      </c>
      <c r="B541">
        <v>1</v>
      </c>
      <c r="C541" t="s">
        <v>194</v>
      </c>
      <c r="D541" t="s">
        <v>195</v>
      </c>
      <c r="E541">
        <v>518</v>
      </c>
      <c r="F541" t="s">
        <v>243</v>
      </c>
      <c r="G541">
        <v>9</v>
      </c>
      <c r="H541">
        <v>2017</v>
      </c>
      <c r="I541" t="s">
        <v>467</v>
      </c>
    </row>
    <row r="542" spans="1:9">
      <c r="A542" t="s">
        <v>207</v>
      </c>
      <c r="B542">
        <v>1</v>
      </c>
      <c r="C542" t="s">
        <v>194</v>
      </c>
      <c r="D542" t="s">
        <v>195</v>
      </c>
      <c r="E542">
        <v>21354</v>
      </c>
      <c r="F542" t="s">
        <v>243</v>
      </c>
      <c r="G542">
        <v>9</v>
      </c>
      <c r="H542">
        <v>2017</v>
      </c>
      <c r="I542" t="s">
        <v>468</v>
      </c>
    </row>
    <row r="543" spans="1:9">
      <c r="A543" t="s">
        <v>207</v>
      </c>
      <c r="B543">
        <v>1</v>
      </c>
      <c r="C543" t="s">
        <v>194</v>
      </c>
      <c r="D543" t="s">
        <v>195</v>
      </c>
      <c r="E543">
        <v>6381972</v>
      </c>
      <c r="F543" t="s">
        <v>243</v>
      </c>
      <c r="G543">
        <v>10</v>
      </c>
      <c r="H543">
        <v>2017</v>
      </c>
      <c r="I543" t="s">
        <v>469</v>
      </c>
    </row>
    <row r="544" spans="1:9">
      <c r="A544" t="s">
        <v>199</v>
      </c>
      <c r="B544">
        <v>1</v>
      </c>
      <c r="C544" t="s">
        <v>194</v>
      </c>
      <c r="D544" t="s">
        <v>195</v>
      </c>
      <c r="E544">
        <v>33608</v>
      </c>
      <c r="F544" t="s">
        <v>243</v>
      </c>
      <c r="G544">
        <v>10</v>
      </c>
      <c r="H544">
        <v>2017</v>
      </c>
      <c r="I544" t="s">
        <v>470</v>
      </c>
    </row>
    <row r="545" spans="1:9">
      <c r="A545" t="s">
        <v>207</v>
      </c>
      <c r="B545">
        <v>1</v>
      </c>
      <c r="C545" t="s">
        <v>194</v>
      </c>
      <c r="D545" t="s">
        <v>195</v>
      </c>
      <c r="E545">
        <v>6550204</v>
      </c>
      <c r="F545" t="s">
        <v>243</v>
      </c>
      <c r="G545">
        <v>10</v>
      </c>
      <c r="H545">
        <v>2017</v>
      </c>
      <c r="I545" t="s">
        <v>471</v>
      </c>
    </row>
    <row r="547" spans="1:9">
      <c r="A547" t="s">
        <v>161</v>
      </c>
    </row>
    <row r="548" spans="1:9">
      <c r="A548" t="s">
        <v>192</v>
      </c>
      <c r="B548">
        <v>568</v>
      </c>
    </row>
    <row r="549" spans="1:9">
      <c r="A549" t="s">
        <v>193</v>
      </c>
      <c r="B549">
        <v>8</v>
      </c>
      <c r="C549" t="s">
        <v>194</v>
      </c>
      <c r="D549" t="s">
        <v>195</v>
      </c>
      <c r="E549">
        <v>256</v>
      </c>
      <c r="F549" t="s">
        <v>204</v>
      </c>
      <c r="G549">
        <v>25</v>
      </c>
      <c r="H549" s="19">
        <v>0.44930555555555557</v>
      </c>
      <c r="I549" t="s">
        <v>197</v>
      </c>
    </row>
    <row r="550" spans="1:9">
      <c r="A550" t="s">
        <v>193</v>
      </c>
      <c r="B550">
        <v>24</v>
      </c>
      <c r="C550" t="s">
        <v>194</v>
      </c>
      <c r="D550" t="s">
        <v>195</v>
      </c>
      <c r="E550">
        <v>768</v>
      </c>
      <c r="F550" t="s">
        <v>196</v>
      </c>
      <c r="G550">
        <v>12</v>
      </c>
      <c r="H550" s="19">
        <v>0.4152777777777778</v>
      </c>
      <c r="I550" t="s">
        <v>198</v>
      </c>
    </row>
    <row r="551" spans="1:9">
      <c r="A551" t="s">
        <v>199</v>
      </c>
      <c r="B551">
        <v>1</v>
      </c>
      <c r="C551" t="s">
        <v>194</v>
      </c>
      <c r="D551" t="s">
        <v>195</v>
      </c>
      <c r="E551">
        <v>8196</v>
      </c>
      <c r="F551" t="s">
        <v>205</v>
      </c>
      <c r="G551">
        <v>11</v>
      </c>
      <c r="H551" s="19">
        <v>0.50208333333333333</v>
      </c>
      <c r="I551" t="s">
        <v>200</v>
      </c>
    </row>
    <row r="552" spans="1:9">
      <c r="A552" t="s">
        <v>207</v>
      </c>
      <c r="B552">
        <v>1</v>
      </c>
      <c r="C552" t="s">
        <v>194</v>
      </c>
      <c r="D552" t="s">
        <v>195</v>
      </c>
      <c r="E552">
        <v>261808</v>
      </c>
      <c r="F552" t="s">
        <v>243</v>
      </c>
      <c r="G552">
        <v>26</v>
      </c>
      <c r="H552">
        <v>2018</v>
      </c>
      <c r="I552" t="s">
        <v>472</v>
      </c>
    </row>
    <row r="553" spans="1:9">
      <c r="A553" t="s">
        <v>207</v>
      </c>
      <c r="B553">
        <v>1</v>
      </c>
      <c r="C553" t="s">
        <v>194</v>
      </c>
      <c r="D553" t="s">
        <v>195</v>
      </c>
      <c r="E553">
        <v>13843</v>
      </c>
      <c r="F553" t="s">
        <v>243</v>
      </c>
      <c r="G553">
        <v>26</v>
      </c>
      <c r="H553">
        <v>2018</v>
      </c>
      <c r="I553" t="s">
        <v>473</v>
      </c>
    </row>
    <row r="554" spans="1:9">
      <c r="A554" t="s">
        <v>193</v>
      </c>
      <c r="B554">
        <v>6</v>
      </c>
      <c r="C554" t="s">
        <v>194</v>
      </c>
      <c r="D554" t="s">
        <v>195</v>
      </c>
      <c r="E554">
        <v>192</v>
      </c>
      <c r="F554" t="s">
        <v>205</v>
      </c>
      <c r="G554">
        <v>29</v>
      </c>
      <c r="H554">
        <v>2018</v>
      </c>
      <c r="I554" t="s">
        <v>211</v>
      </c>
    </row>
    <row r="555" spans="1:9">
      <c r="A555" t="s">
        <v>193</v>
      </c>
      <c r="B555">
        <v>8</v>
      </c>
      <c r="C555" t="s">
        <v>194</v>
      </c>
      <c r="D555" t="s">
        <v>195</v>
      </c>
      <c r="E555">
        <v>256</v>
      </c>
      <c r="F555" t="s">
        <v>205</v>
      </c>
      <c r="G555">
        <v>11</v>
      </c>
      <c r="H555" s="19">
        <v>0.44791666666666669</v>
      </c>
      <c r="I555" t="s">
        <v>474</v>
      </c>
    </row>
    <row r="556" spans="1:9">
      <c r="A556" t="s">
        <v>193</v>
      </c>
      <c r="B556">
        <v>4</v>
      </c>
      <c r="C556" t="s">
        <v>194</v>
      </c>
      <c r="D556" t="s">
        <v>195</v>
      </c>
      <c r="E556">
        <v>128</v>
      </c>
      <c r="F556" t="s">
        <v>204</v>
      </c>
      <c r="G556">
        <v>25</v>
      </c>
      <c r="H556" s="19">
        <v>0.4368055555555555</v>
      </c>
      <c r="I556" t="s">
        <v>475</v>
      </c>
    </row>
    <row r="558" spans="1:9">
      <c r="A558" t="s">
        <v>162</v>
      </c>
    </row>
    <row r="559" spans="1:9">
      <c r="A559" t="s">
        <v>192</v>
      </c>
      <c r="B559">
        <v>5312</v>
      </c>
    </row>
    <row r="560" spans="1:9">
      <c r="A560" t="s">
        <v>193</v>
      </c>
      <c r="B560">
        <v>6</v>
      </c>
      <c r="C560" t="s">
        <v>194</v>
      </c>
      <c r="D560" t="s">
        <v>195</v>
      </c>
      <c r="E560">
        <v>192</v>
      </c>
      <c r="F560" t="s">
        <v>205</v>
      </c>
      <c r="G560">
        <v>29</v>
      </c>
      <c r="H560">
        <v>2018</v>
      </c>
      <c r="I560" t="s">
        <v>197</v>
      </c>
    </row>
    <row r="561" spans="1:9">
      <c r="A561" t="s">
        <v>193</v>
      </c>
      <c r="B561">
        <v>8</v>
      </c>
      <c r="C561" t="s">
        <v>194</v>
      </c>
      <c r="D561" t="s">
        <v>195</v>
      </c>
      <c r="E561">
        <v>256</v>
      </c>
      <c r="F561" t="s">
        <v>204</v>
      </c>
      <c r="G561">
        <v>25</v>
      </c>
      <c r="H561" s="19">
        <v>0.44930555555555557</v>
      </c>
      <c r="I561" t="s">
        <v>198</v>
      </c>
    </row>
    <row r="562" spans="1:9">
      <c r="A562" t="s">
        <v>207</v>
      </c>
      <c r="B562">
        <v>1</v>
      </c>
      <c r="C562" t="s">
        <v>194</v>
      </c>
      <c r="D562" t="s">
        <v>195</v>
      </c>
      <c r="E562">
        <v>112860</v>
      </c>
      <c r="F562" t="s">
        <v>210</v>
      </c>
      <c r="G562">
        <v>10</v>
      </c>
      <c r="H562">
        <v>2017</v>
      </c>
      <c r="I562" t="s">
        <v>476</v>
      </c>
    </row>
    <row r="563" spans="1:9">
      <c r="A563" t="s">
        <v>207</v>
      </c>
      <c r="B563">
        <v>1</v>
      </c>
      <c r="C563" t="s">
        <v>194</v>
      </c>
      <c r="D563" t="s">
        <v>195</v>
      </c>
      <c r="E563">
        <v>1491900</v>
      </c>
      <c r="F563" t="s">
        <v>243</v>
      </c>
      <c r="G563">
        <v>30</v>
      </c>
      <c r="H563">
        <v>2018</v>
      </c>
      <c r="I563" t="s">
        <v>477</v>
      </c>
    </row>
    <row r="564" spans="1:9">
      <c r="A564" t="s">
        <v>207</v>
      </c>
      <c r="B564">
        <v>1</v>
      </c>
      <c r="C564" t="s">
        <v>194</v>
      </c>
      <c r="D564" t="s">
        <v>195</v>
      </c>
      <c r="E564">
        <v>312184</v>
      </c>
      <c r="F564" t="s">
        <v>205</v>
      </c>
      <c r="G564">
        <v>29</v>
      </c>
      <c r="H564">
        <v>2018</v>
      </c>
      <c r="I564" t="s">
        <v>478</v>
      </c>
    </row>
    <row r="565" spans="1:9">
      <c r="A565" t="s">
        <v>207</v>
      </c>
      <c r="B565">
        <v>1</v>
      </c>
      <c r="C565" t="s">
        <v>194</v>
      </c>
      <c r="D565" t="s">
        <v>195</v>
      </c>
      <c r="E565">
        <v>126701</v>
      </c>
      <c r="F565" t="s">
        <v>205</v>
      </c>
      <c r="G565">
        <v>29</v>
      </c>
      <c r="H565">
        <v>2018</v>
      </c>
      <c r="I565" t="s">
        <v>479</v>
      </c>
    </row>
    <row r="567" spans="1:9">
      <c r="A567" t="s">
        <v>163</v>
      </c>
    </row>
    <row r="568" spans="1:9">
      <c r="A568" t="s">
        <v>192</v>
      </c>
      <c r="B568">
        <v>5792</v>
      </c>
    </row>
    <row r="569" spans="1:9">
      <c r="A569" t="s">
        <v>193</v>
      </c>
      <c r="B569">
        <v>8</v>
      </c>
      <c r="C569" t="s">
        <v>194</v>
      </c>
      <c r="D569" t="s">
        <v>195</v>
      </c>
      <c r="E569">
        <v>256</v>
      </c>
      <c r="F569" t="s">
        <v>205</v>
      </c>
      <c r="G569">
        <v>11</v>
      </c>
      <c r="H569" s="19">
        <v>0.44791666666666669</v>
      </c>
      <c r="I569" t="s">
        <v>197</v>
      </c>
    </row>
    <row r="570" spans="1:9">
      <c r="A570" t="s">
        <v>193</v>
      </c>
      <c r="B570">
        <v>8</v>
      </c>
      <c r="C570" t="s">
        <v>194</v>
      </c>
      <c r="D570" t="s">
        <v>195</v>
      </c>
      <c r="E570">
        <v>256</v>
      </c>
      <c r="F570" t="s">
        <v>204</v>
      </c>
      <c r="G570">
        <v>25</v>
      </c>
      <c r="H570" s="19">
        <v>0.44930555555555557</v>
      </c>
      <c r="I570" t="s">
        <v>198</v>
      </c>
    </row>
    <row r="571" spans="1:9">
      <c r="A571" t="s">
        <v>199</v>
      </c>
      <c r="B571">
        <v>1</v>
      </c>
      <c r="C571" t="s">
        <v>194</v>
      </c>
      <c r="D571" t="s">
        <v>195</v>
      </c>
      <c r="E571">
        <v>6148</v>
      </c>
      <c r="F571" t="s">
        <v>204</v>
      </c>
      <c r="G571">
        <v>25</v>
      </c>
      <c r="H571" s="19">
        <v>0.47152777777777777</v>
      </c>
      <c r="I571" t="s">
        <v>200</v>
      </c>
    </row>
    <row r="572" spans="1:9">
      <c r="A572" t="s">
        <v>193</v>
      </c>
      <c r="B572">
        <v>5</v>
      </c>
      <c r="C572" t="s">
        <v>194</v>
      </c>
      <c r="D572" t="s">
        <v>195</v>
      </c>
      <c r="E572">
        <v>160</v>
      </c>
      <c r="F572" t="s">
        <v>204</v>
      </c>
      <c r="G572">
        <v>25</v>
      </c>
      <c r="H572" s="19">
        <v>0.45902777777777781</v>
      </c>
      <c r="I572" t="s">
        <v>211</v>
      </c>
    </row>
    <row r="573" spans="1:9">
      <c r="A573" t="s">
        <v>207</v>
      </c>
      <c r="B573">
        <v>1</v>
      </c>
      <c r="C573" t="s">
        <v>194</v>
      </c>
      <c r="D573" t="s">
        <v>195</v>
      </c>
      <c r="E573">
        <v>113214</v>
      </c>
      <c r="F573" t="s">
        <v>204</v>
      </c>
      <c r="G573">
        <v>25</v>
      </c>
      <c r="H573" s="19">
        <v>0.45902777777777781</v>
      </c>
      <c r="I573" t="s">
        <v>480</v>
      </c>
    </row>
    <row r="574" spans="1:9">
      <c r="A574" t="s">
        <v>199</v>
      </c>
      <c r="B574">
        <v>1</v>
      </c>
      <c r="C574" t="s">
        <v>194</v>
      </c>
      <c r="D574" t="s">
        <v>195</v>
      </c>
      <c r="E574">
        <v>1945487</v>
      </c>
      <c r="F574" t="s">
        <v>204</v>
      </c>
      <c r="G574">
        <v>25</v>
      </c>
      <c r="H574" s="19">
        <v>0.47152777777777777</v>
      </c>
      <c r="I574" t="s">
        <v>481</v>
      </c>
    </row>
    <row r="575" spans="1:9">
      <c r="A575" t="s">
        <v>199</v>
      </c>
      <c r="B575">
        <v>1</v>
      </c>
      <c r="C575" t="s">
        <v>194</v>
      </c>
      <c r="D575" t="s">
        <v>195</v>
      </c>
      <c r="E575">
        <v>376932</v>
      </c>
      <c r="F575" t="s">
        <v>204</v>
      </c>
      <c r="G575">
        <v>25</v>
      </c>
      <c r="H575" s="19">
        <v>0.46388888888888885</v>
      </c>
      <c r="I575" t="s">
        <v>482</v>
      </c>
    </row>
    <row r="576" spans="1:9">
      <c r="A576" t="s">
        <v>199</v>
      </c>
      <c r="B576">
        <v>1</v>
      </c>
      <c r="C576" t="s">
        <v>194</v>
      </c>
      <c r="D576" t="s">
        <v>195</v>
      </c>
      <c r="E576">
        <v>513580</v>
      </c>
      <c r="F576" t="s">
        <v>205</v>
      </c>
      <c r="G576">
        <v>11</v>
      </c>
      <c r="H576" s="19">
        <v>0.44722222222222219</v>
      </c>
      <c r="I576" t="s">
        <v>483</v>
      </c>
    </row>
    <row r="578" spans="1:9">
      <c r="A578" t="s">
        <v>164</v>
      </c>
    </row>
    <row r="579" spans="1:9">
      <c r="A579" t="s">
        <v>192</v>
      </c>
      <c r="B579">
        <v>968</v>
      </c>
    </row>
    <row r="580" spans="1:9">
      <c r="A580" t="s">
        <v>193</v>
      </c>
      <c r="B580">
        <v>5</v>
      </c>
      <c r="C580" t="s">
        <v>194</v>
      </c>
      <c r="D580" t="s">
        <v>195</v>
      </c>
      <c r="E580">
        <v>160</v>
      </c>
      <c r="F580" t="s">
        <v>204</v>
      </c>
      <c r="G580">
        <v>25</v>
      </c>
      <c r="H580" s="19">
        <v>0.45902777777777781</v>
      </c>
      <c r="I580" t="s">
        <v>197</v>
      </c>
    </row>
    <row r="581" spans="1:9">
      <c r="A581" t="s">
        <v>193</v>
      </c>
      <c r="B581">
        <v>8</v>
      </c>
      <c r="C581" t="s">
        <v>194</v>
      </c>
      <c r="D581" t="s">
        <v>195</v>
      </c>
      <c r="E581">
        <v>256</v>
      </c>
      <c r="F581" t="s">
        <v>205</v>
      </c>
      <c r="G581">
        <v>11</v>
      </c>
      <c r="H581" s="19">
        <v>0.44791666666666669</v>
      </c>
      <c r="I581" t="s">
        <v>198</v>
      </c>
    </row>
    <row r="582" spans="1:9">
      <c r="A582" t="s">
        <v>207</v>
      </c>
      <c r="B582">
        <v>1</v>
      </c>
      <c r="C582" t="s">
        <v>194</v>
      </c>
      <c r="D582" t="s">
        <v>195</v>
      </c>
      <c r="E582">
        <v>113214</v>
      </c>
      <c r="F582" t="s">
        <v>204</v>
      </c>
      <c r="G582">
        <v>25</v>
      </c>
      <c r="H582" s="19">
        <v>0.45902777777777781</v>
      </c>
      <c r="I582" t="s">
        <v>476</v>
      </c>
    </row>
    <row r="583" spans="1:9">
      <c r="A583" t="s">
        <v>207</v>
      </c>
      <c r="B583">
        <v>1</v>
      </c>
      <c r="C583" t="s">
        <v>194</v>
      </c>
      <c r="D583" t="s">
        <v>195</v>
      </c>
      <c r="E583">
        <v>19378</v>
      </c>
      <c r="F583" t="s">
        <v>204</v>
      </c>
      <c r="G583">
        <v>25</v>
      </c>
      <c r="H583" s="19">
        <v>0.45833333333333331</v>
      </c>
      <c r="I583" t="s">
        <v>477</v>
      </c>
    </row>
    <row r="584" spans="1:9">
      <c r="A584" t="s">
        <v>207</v>
      </c>
      <c r="B584">
        <v>1</v>
      </c>
      <c r="C584" t="s">
        <v>194</v>
      </c>
      <c r="D584" t="s">
        <v>195</v>
      </c>
      <c r="E584">
        <v>341079</v>
      </c>
      <c r="F584" t="s">
        <v>243</v>
      </c>
      <c r="G584">
        <v>16</v>
      </c>
      <c r="H584">
        <v>2018</v>
      </c>
      <c r="I584" t="s">
        <v>478</v>
      </c>
    </row>
    <row r="586" spans="1:9">
      <c r="A586" t="s">
        <v>165</v>
      </c>
    </row>
    <row r="587" spans="1:9">
      <c r="A587" t="s">
        <v>192</v>
      </c>
      <c r="B587">
        <v>16</v>
      </c>
    </row>
    <row r="588" spans="1:9">
      <c r="A588" t="s">
        <v>193</v>
      </c>
      <c r="B588">
        <v>4</v>
      </c>
      <c r="C588" t="s">
        <v>194</v>
      </c>
      <c r="D588" t="s">
        <v>195</v>
      </c>
      <c r="E588">
        <v>128</v>
      </c>
      <c r="F588" t="s">
        <v>204</v>
      </c>
      <c r="G588">
        <v>25</v>
      </c>
      <c r="H588" s="19">
        <v>0.4368055555555555</v>
      </c>
      <c r="I588" t="s">
        <v>197</v>
      </c>
    </row>
    <row r="589" spans="1:9">
      <c r="A589" t="s">
        <v>193</v>
      </c>
      <c r="B589">
        <v>8</v>
      </c>
      <c r="C589" t="s">
        <v>194</v>
      </c>
      <c r="D589" t="s">
        <v>195</v>
      </c>
      <c r="E589">
        <v>256</v>
      </c>
      <c r="F589" t="s">
        <v>204</v>
      </c>
      <c r="G589">
        <v>25</v>
      </c>
      <c r="H589" s="19">
        <v>0.44930555555555557</v>
      </c>
      <c r="I589" t="s">
        <v>198</v>
      </c>
    </row>
    <row r="590" spans="1:9">
      <c r="A590" t="s">
        <v>199</v>
      </c>
      <c r="B590">
        <v>1</v>
      </c>
      <c r="C590" t="s">
        <v>194</v>
      </c>
      <c r="D590" t="s">
        <v>195</v>
      </c>
      <c r="E590">
        <v>3835</v>
      </c>
      <c r="F590" t="s">
        <v>243</v>
      </c>
      <c r="G590">
        <v>26</v>
      </c>
      <c r="H590">
        <v>2018</v>
      </c>
      <c r="I590" t="s">
        <v>395</v>
      </c>
    </row>
    <row r="591" spans="1:9">
      <c r="A591" t="s">
        <v>199</v>
      </c>
      <c r="B591">
        <v>1</v>
      </c>
      <c r="C591" t="s">
        <v>194</v>
      </c>
      <c r="D591" t="s">
        <v>195</v>
      </c>
      <c r="E591">
        <v>864</v>
      </c>
      <c r="F591" t="s">
        <v>210</v>
      </c>
      <c r="G591">
        <v>13</v>
      </c>
      <c r="H591">
        <v>2017</v>
      </c>
      <c r="I591" t="s">
        <v>484</v>
      </c>
    </row>
    <row r="593" spans="1:9">
      <c r="A593" t="s">
        <v>166</v>
      </c>
    </row>
    <row r="594" spans="1:9">
      <c r="A594" t="s">
        <v>192</v>
      </c>
      <c r="B594">
        <v>119920</v>
      </c>
    </row>
    <row r="595" spans="1:9">
      <c r="A595" t="s">
        <v>193</v>
      </c>
      <c r="B595">
        <v>17</v>
      </c>
      <c r="C595" t="s">
        <v>194</v>
      </c>
      <c r="D595" t="s">
        <v>195</v>
      </c>
      <c r="E595">
        <v>544</v>
      </c>
      <c r="F595" t="s">
        <v>205</v>
      </c>
      <c r="G595">
        <v>28</v>
      </c>
      <c r="H595" s="19">
        <v>0.40486111111111112</v>
      </c>
      <c r="I595" t="s">
        <v>197</v>
      </c>
    </row>
    <row r="596" spans="1:9">
      <c r="A596" t="s">
        <v>193</v>
      </c>
      <c r="B596">
        <v>24</v>
      </c>
      <c r="C596" t="s">
        <v>194</v>
      </c>
      <c r="D596" t="s">
        <v>195</v>
      </c>
      <c r="E596">
        <v>768</v>
      </c>
      <c r="F596" t="s">
        <v>196</v>
      </c>
      <c r="G596">
        <v>12</v>
      </c>
      <c r="H596" s="19">
        <v>0.4152777777777778</v>
      </c>
      <c r="I596" t="s">
        <v>198</v>
      </c>
    </row>
    <row r="597" spans="1:9">
      <c r="A597" t="s">
        <v>199</v>
      </c>
      <c r="B597">
        <v>1</v>
      </c>
      <c r="C597" t="s">
        <v>194</v>
      </c>
      <c r="D597" t="s">
        <v>195</v>
      </c>
      <c r="E597">
        <v>6148</v>
      </c>
      <c r="F597" t="s">
        <v>205</v>
      </c>
      <c r="G597">
        <v>11</v>
      </c>
      <c r="H597" s="19">
        <v>0.49513888888888885</v>
      </c>
      <c r="I597" t="s">
        <v>200</v>
      </c>
    </row>
    <row r="598" spans="1:9">
      <c r="A598" t="s">
        <v>193</v>
      </c>
      <c r="B598">
        <v>9</v>
      </c>
      <c r="C598" t="s">
        <v>194</v>
      </c>
      <c r="D598" t="s">
        <v>195</v>
      </c>
      <c r="E598">
        <v>288</v>
      </c>
      <c r="F598" t="s">
        <v>205</v>
      </c>
      <c r="G598">
        <v>28</v>
      </c>
      <c r="H598" s="19">
        <v>0.40486111111111112</v>
      </c>
      <c r="I598" t="s">
        <v>211</v>
      </c>
    </row>
    <row r="599" spans="1:9">
      <c r="A599" t="s">
        <v>207</v>
      </c>
      <c r="B599">
        <v>1</v>
      </c>
      <c r="C599" t="s">
        <v>194</v>
      </c>
      <c r="D599" t="s">
        <v>195</v>
      </c>
      <c r="E599">
        <v>3357</v>
      </c>
      <c r="F599" t="s">
        <v>210</v>
      </c>
      <c r="G599">
        <v>2</v>
      </c>
      <c r="H599">
        <v>2018</v>
      </c>
      <c r="I599" t="s">
        <v>485</v>
      </c>
    </row>
    <row r="600" spans="1:9">
      <c r="A600" t="s">
        <v>199</v>
      </c>
      <c r="B600">
        <v>1</v>
      </c>
      <c r="C600" t="s">
        <v>194</v>
      </c>
      <c r="D600" t="s">
        <v>195</v>
      </c>
      <c r="E600">
        <v>123575</v>
      </c>
      <c r="F600" t="s">
        <v>205</v>
      </c>
      <c r="G600">
        <v>28</v>
      </c>
      <c r="H600" s="19">
        <v>0.40486111111111112</v>
      </c>
      <c r="I600" t="s">
        <v>486</v>
      </c>
    </row>
    <row r="601" spans="1:9">
      <c r="A601" t="s">
        <v>199</v>
      </c>
      <c r="B601">
        <v>1</v>
      </c>
      <c r="C601" t="s">
        <v>194</v>
      </c>
      <c r="D601" t="s">
        <v>195</v>
      </c>
      <c r="E601">
        <v>13260</v>
      </c>
      <c r="F601" t="s">
        <v>205</v>
      </c>
      <c r="G601">
        <v>11</v>
      </c>
      <c r="H601" s="19">
        <v>0.45902777777777781</v>
      </c>
      <c r="I601" t="s">
        <v>487</v>
      </c>
    </row>
    <row r="602" spans="1:9">
      <c r="A602" t="s">
        <v>199</v>
      </c>
      <c r="B602">
        <v>1</v>
      </c>
      <c r="C602" t="s">
        <v>194</v>
      </c>
      <c r="D602" t="s">
        <v>195</v>
      </c>
      <c r="E602">
        <v>14818</v>
      </c>
      <c r="F602" t="s">
        <v>205</v>
      </c>
      <c r="G602">
        <v>11</v>
      </c>
      <c r="H602" s="19">
        <v>0.4916666666666667</v>
      </c>
      <c r="I602" t="s">
        <v>488</v>
      </c>
    </row>
    <row r="603" spans="1:9">
      <c r="A603" t="s">
        <v>199</v>
      </c>
      <c r="B603">
        <v>1</v>
      </c>
      <c r="C603" t="s">
        <v>194</v>
      </c>
      <c r="D603" t="s">
        <v>195</v>
      </c>
      <c r="E603">
        <v>202231</v>
      </c>
      <c r="F603" t="s">
        <v>205</v>
      </c>
      <c r="G603">
        <v>13</v>
      </c>
      <c r="H603" s="19">
        <v>0.85902777777777783</v>
      </c>
      <c r="I603" t="s">
        <v>489</v>
      </c>
    </row>
    <row r="604" spans="1:9">
      <c r="A604" t="s">
        <v>199</v>
      </c>
      <c r="B604">
        <v>1</v>
      </c>
      <c r="C604" t="s">
        <v>194</v>
      </c>
      <c r="D604" t="s">
        <v>195</v>
      </c>
      <c r="E604">
        <v>117868</v>
      </c>
      <c r="F604" t="s">
        <v>205</v>
      </c>
      <c r="G604">
        <v>13</v>
      </c>
      <c r="H604" s="19">
        <v>0.87847222222222221</v>
      </c>
      <c r="I604" t="s">
        <v>490</v>
      </c>
    </row>
    <row r="605" spans="1:9">
      <c r="A605" t="s">
        <v>207</v>
      </c>
      <c r="B605">
        <v>1</v>
      </c>
      <c r="C605" t="s">
        <v>194</v>
      </c>
      <c r="D605" t="s">
        <v>195</v>
      </c>
      <c r="E605">
        <v>4711</v>
      </c>
      <c r="F605" t="s">
        <v>205</v>
      </c>
      <c r="G605">
        <v>14</v>
      </c>
      <c r="H605" s="19">
        <v>0.34722222222222227</v>
      </c>
      <c r="I605" t="s">
        <v>491</v>
      </c>
    </row>
    <row r="606" spans="1:9">
      <c r="A606" t="s">
        <v>207</v>
      </c>
      <c r="B606">
        <v>1</v>
      </c>
      <c r="C606" t="s">
        <v>194</v>
      </c>
      <c r="D606" t="s">
        <v>195</v>
      </c>
      <c r="E606">
        <v>137045</v>
      </c>
      <c r="F606" t="s">
        <v>210</v>
      </c>
      <c r="G606">
        <v>2</v>
      </c>
      <c r="H606">
        <v>2018</v>
      </c>
      <c r="I606" t="s">
        <v>492</v>
      </c>
    </row>
    <row r="607" spans="1:9">
      <c r="A607" t="s">
        <v>207</v>
      </c>
      <c r="B607">
        <v>1</v>
      </c>
      <c r="C607" t="s">
        <v>194</v>
      </c>
      <c r="D607" t="s">
        <v>195</v>
      </c>
      <c r="E607">
        <v>60743304</v>
      </c>
      <c r="F607" t="s">
        <v>210</v>
      </c>
      <c r="G607">
        <v>20</v>
      </c>
      <c r="H607">
        <v>2017</v>
      </c>
      <c r="I607" t="s">
        <v>493</v>
      </c>
    </row>
    <row r="608" spans="1:9">
      <c r="A608" t="s">
        <v>199</v>
      </c>
      <c r="B608">
        <v>1</v>
      </c>
      <c r="C608" t="s">
        <v>194</v>
      </c>
      <c r="D608" t="s">
        <v>195</v>
      </c>
      <c r="E608">
        <v>157</v>
      </c>
      <c r="F608" t="s">
        <v>210</v>
      </c>
      <c r="G608">
        <v>5</v>
      </c>
      <c r="H608">
        <v>2018</v>
      </c>
      <c r="I608" t="s">
        <v>392</v>
      </c>
    </row>
    <row r="609" spans="1:9">
      <c r="A609" t="s">
        <v>193</v>
      </c>
      <c r="B609">
        <v>8</v>
      </c>
      <c r="C609" t="s">
        <v>194</v>
      </c>
      <c r="D609" t="s">
        <v>195</v>
      </c>
      <c r="E609">
        <v>256</v>
      </c>
      <c r="F609" t="s">
        <v>210</v>
      </c>
      <c r="G609">
        <v>5</v>
      </c>
      <c r="H609">
        <v>2018</v>
      </c>
      <c r="I609" t="s">
        <v>494</v>
      </c>
    </row>
    <row r="610" spans="1:9">
      <c r="A610" t="s">
        <v>207</v>
      </c>
      <c r="B610">
        <v>1</v>
      </c>
      <c r="C610" t="s">
        <v>194</v>
      </c>
      <c r="D610" t="s">
        <v>195</v>
      </c>
      <c r="E610">
        <v>2421</v>
      </c>
      <c r="F610" t="s">
        <v>210</v>
      </c>
      <c r="G610">
        <v>2</v>
      </c>
      <c r="H610">
        <v>2018</v>
      </c>
      <c r="I610" t="s">
        <v>495</v>
      </c>
    </row>
    <row r="611" spans="1:9">
      <c r="A611" t="s">
        <v>207</v>
      </c>
      <c r="B611">
        <v>1</v>
      </c>
      <c r="C611" t="s">
        <v>194</v>
      </c>
      <c r="D611" t="s">
        <v>195</v>
      </c>
      <c r="E611">
        <v>1804</v>
      </c>
      <c r="F611" t="s">
        <v>203</v>
      </c>
      <c r="G611">
        <v>28</v>
      </c>
      <c r="H611">
        <v>2018</v>
      </c>
      <c r="I611" t="s">
        <v>496</v>
      </c>
    </row>
    <row r="613" spans="1:9">
      <c r="A613" t="s">
        <v>167</v>
      </c>
    </row>
    <row r="614" spans="1:9">
      <c r="A614" t="s">
        <v>192</v>
      </c>
      <c r="B614">
        <v>400</v>
      </c>
    </row>
    <row r="615" spans="1:9">
      <c r="A615" t="s">
        <v>193</v>
      </c>
      <c r="B615">
        <v>9</v>
      </c>
      <c r="C615" t="s">
        <v>194</v>
      </c>
      <c r="D615" t="s">
        <v>195</v>
      </c>
      <c r="E615">
        <v>288</v>
      </c>
      <c r="F615" t="s">
        <v>205</v>
      </c>
      <c r="G615">
        <v>28</v>
      </c>
      <c r="H615" s="19">
        <v>0.40486111111111112</v>
      </c>
      <c r="I615" t="s">
        <v>197</v>
      </c>
    </row>
    <row r="616" spans="1:9">
      <c r="A616" t="s">
        <v>193</v>
      </c>
      <c r="B616">
        <v>17</v>
      </c>
      <c r="C616" t="s">
        <v>194</v>
      </c>
      <c r="D616" t="s">
        <v>195</v>
      </c>
      <c r="E616">
        <v>544</v>
      </c>
      <c r="F616" t="s">
        <v>205</v>
      </c>
      <c r="G616">
        <v>28</v>
      </c>
      <c r="H616" s="19">
        <v>0.40486111111111112</v>
      </c>
      <c r="I616" t="s">
        <v>198</v>
      </c>
    </row>
    <row r="617" spans="1:9">
      <c r="A617" t="s">
        <v>207</v>
      </c>
      <c r="B617">
        <v>1</v>
      </c>
      <c r="C617" t="s">
        <v>194</v>
      </c>
      <c r="D617" t="s">
        <v>195</v>
      </c>
      <c r="E617">
        <v>3357</v>
      </c>
      <c r="F617" t="s">
        <v>210</v>
      </c>
      <c r="G617">
        <v>2</v>
      </c>
      <c r="H617">
        <v>2018</v>
      </c>
      <c r="I617" t="s">
        <v>497</v>
      </c>
    </row>
    <row r="618" spans="1:9">
      <c r="A618" t="s">
        <v>207</v>
      </c>
      <c r="B618">
        <v>1</v>
      </c>
      <c r="C618" t="s">
        <v>194</v>
      </c>
      <c r="D618" t="s">
        <v>195</v>
      </c>
      <c r="E618">
        <v>123575</v>
      </c>
      <c r="F618" t="s">
        <v>205</v>
      </c>
      <c r="G618">
        <v>28</v>
      </c>
      <c r="H618" s="19">
        <v>0.40486111111111112</v>
      </c>
      <c r="I618" t="s">
        <v>498</v>
      </c>
    </row>
    <row r="619" spans="1:9">
      <c r="A619" t="s">
        <v>207</v>
      </c>
      <c r="B619">
        <v>1</v>
      </c>
      <c r="C619" t="s">
        <v>194</v>
      </c>
      <c r="D619" t="s">
        <v>195</v>
      </c>
      <c r="E619">
        <v>10049</v>
      </c>
      <c r="F619" t="s">
        <v>210</v>
      </c>
      <c r="G619">
        <v>2</v>
      </c>
      <c r="H619">
        <v>2018</v>
      </c>
      <c r="I619" t="s">
        <v>499</v>
      </c>
    </row>
    <row r="620" spans="1:9">
      <c r="A620" t="s">
        <v>207</v>
      </c>
      <c r="B620">
        <v>1</v>
      </c>
      <c r="C620" t="s">
        <v>194</v>
      </c>
      <c r="D620" t="s">
        <v>195</v>
      </c>
      <c r="E620">
        <v>10916</v>
      </c>
      <c r="F620" t="s">
        <v>210</v>
      </c>
      <c r="G620">
        <v>2</v>
      </c>
      <c r="H620">
        <v>2018</v>
      </c>
      <c r="I620" t="s">
        <v>500</v>
      </c>
    </row>
    <row r="621" spans="1:9">
      <c r="A621" t="s">
        <v>207</v>
      </c>
      <c r="B621">
        <v>1</v>
      </c>
      <c r="C621" t="s">
        <v>194</v>
      </c>
      <c r="D621" t="s">
        <v>195</v>
      </c>
      <c r="E621">
        <v>18267</v>
      </c>
      <c r="F621" t="s">
        <v>210</v>
      </c>
      <c r="G621">
        <v>6</v>
      </c>
      <c r="H621">
        <v>2018</v>
      </c>
      <c r="I621" t="s">
        <v>501</v>
      </c>
    </row>
    <row r="622" spans="1:9">
      <c r="A622" t="s">
        <v>207</v>
      </c>
      <c r="B622">
        <v>1</v>
      </c>
      <c r="C622" t="s">
        <v>194</v>
      </c>
      <c r="D622" t="s">
        <v>195</v>
      </c>
      <c r="E622">
        <v>19491</v>
      </c>
      <c r="F622" t="s">
        <v>210</v>
      </c>
      <c r="G622">
        <v>2</v>
      </c>
      <c r="H622">
        <v>2018</v>
      </c>
      <c r="I622" t="s">
        <v>502</v>
      </c>
    </row>
    <row r="623" spans="1:9">
      <c r="A623" t="s">
        <v>207</v>
      </c>
      <c r="B623">
        <v>1</v>
      </c>
      <c r="C623" t="s">
        <v>194</v>
      </c>
      <c r="D623" t="s">
        <v>195</v>
      </c>
      <c r="E623">
        <v>4711</v>
      </c>
      <c r="F623" t="s">
        <v>205</v>
      </c>
      <c r="G623">
        <v>14</v>
      </c>
      <c r="H623" s="19">
        <v>0.34722222222222227</v>
      </c>
      <c r="I623" t="s">
        <v>503</v>
      </c>
    </row>
    <row r="625" spans="1:9">
      <c r="A625" t="s">
        <v>168</v>
      </c>
    </row>
    <row r="626" spans="1:9">
      <c r="A626" t="s">
        <v>192</v>
      </c>
      <c r="B626">
        <v>184</v>
      </c>
    </row>
    <row r="627" spans="1:9">
      <c r="A627" t="s">
        <v>193</v>
      </c>
      <c r="B627">
        <v>8</v>
      </c>
      <c r="C627" t="s">
        <v>194</v>
      </c>
      <c r="D627" t="s">
        <v>195</v>
      </c>
      <c r="E627">
        <v>256</v>
      </c>
      <c r="F627" t="s">
        <v>210</v>
      </c>
      <c r="G627">
        <v>5</v>
      </c>
      <c r="H627">
        <v>2018</v>
      </c>
      <c r="I627" t="s">
        <v>197</v>
      </c>
    </row>
    <row r="628" spans="1:9">
      <c r="A628" t="s">
        <v>193</v>
      </c>
      <c r="B628">
        <v>17</v>
      </c>
      <c r="C628" t="s">
        <v>194</v>
      </c>
      <c r="D628" t="s">
        <v>195</v>
      </c>
      <c r="E628">
        <v>544</v>
      </c>
      <c r="F628" t="s">
        <v>205</v>
      </c>
      <c r="G628">
        <v>28</v>
      </c>
      <c r="H628" s="19">
        <v>0.40486111111111112</v>
      </c>
      <c r="I628" t="s">
        <v>198</v>
      </c>
    </row>
    <row r="629" spans="1:9">
      <c r="A629" t="s">
        <v>199</v>
      </c>
      <c r="B629">
        <v>1</v>
      </c>
      <c r="C629" t="s">
        <v>194</v>
      </c>
      <c r="D629" t="s">
        <v>195</v>
      </c>
      <c r="E629">
        <v>12618</v>
      </c>
      <c r="F629" t="s">
        <v>210</v>
      </c>
      <c r="G629">
        <v>5</v>
      </c>
      <c r="H629">
        <v>2018</v>
      </c>
      <c r="I629" t="s">
        <v>504</v>
      </c>
    </row>
    <row r="630" spans="1:9">
      <c r="A630" t="s">
        <v>199</v>
      </c>
      <c r="B630">
        <v>1</v>
      </c>
      <c r="C630" t="s">
        <v>194</v>
      </c>
      <c r="D630" t="s">
        <v>195</v>
      </c>
      <c r="E630">
        <v>18087</v>
      </c>
      <c r="F630" t="s">
        <v>210</v>
      </c>
      <c r="G630">
        <v>5</v>
      </c>
      <c r="H630">
        <v>2018</v>
      </c>
      <c r="I630" t="s">
        <v>505</v>
      </c>
    </row>
    <row r="631" spans="1:9">
      <c r="A631" t="s">
        <v>199</v>
      </c>
      <c r="B631">
        <v>1</v>
      </c>
      <c r="C631" t="s">
        <v>194</v>
      </c>
      <c r="D631" t="s">
        <v>195</v>
      </c>
      <c r="E631">
        <v>15720</v>
      </c>
      <c r="F631" t="s">
        <v>210</v>
      </c>
      <c r="G631">
        <v>5</v>
      </c>
      <c r="H631">
        <v>2018</v>
      </c>
      <c r="I631" t="s">
        <v>506</v>
      </c>
    </row>
    <row r="632" spans="1:9">
      <c r="A632" t="s">
        <v>199</v>
      </c>
      <c r="B632">
        <v>1</v>
      </c>
      <c r="C632" t="s">
        <v>194</v>
      </c>
      <c r="D632" t="s">
        <v>195</v>
      </c>
      <c r="E632">
        <v>12392</v>
      </c>
      <c r="F632" t="s">
        <v>210</v>
      </c>
      <c r="G632">
        <v>5</v>
      </c>
      <c r="H632">
        <v>2018</v>
      </c>
      <c r="I632" t="s">
        <v>507</v>
      </c>
    </row>
    <row r="633" spans="1:9">
      <c r="A633" t="s">
        <v>199</v>
      </c>
      <c r="B633">
        <v>1</v>
      </c>
      <c r="C633" t="s">
        <v>194</v>
      </c>
      <c r="D633" t="s">
        <v>195</v>
      </c>
      <c r="E633">
        <v>17800</v>
      </c>
      <c r="F633" t="s">
        <v>210</v>
      </c>
      <c r="G633">
        <v>5</v>
      </c>
      <c r="H633">
        <v>2018</v>
      </c>
      <c r="I633" t="s">
        <v>508</v>
      </c>
    </row>
    <row r="634" spans="1:9">
      <c r="A634" t="s">
        <v>207</v>
      </c>
      <c r="B634">
        <v>1</v>
      </c>
      <c r="C634" t="s">
        <v>194</v>
      </c>
      <c r="D634" t="s">
        <v>195</v>
      </c>
      <c r="E634">
        <v>1057</v>
      </c>
      <c r="F634" t="s">
        <v>205</v>
      </c>
      <c r="G634">
        <v>17</v>
      </c>
      <c r="H634">
        <v>2018</v>
      </c>
      <c r="I634" t="s">
        <v>509</v>
      </c>
    </row>
    <row r="636" spans="1:9">
      <c r="A636" t="s">
        <v>169</v>
      </c>
    </row>
    <row r="637" spans="1:9">
      <c r="A637" t="s">
        <v>192</v>
      </c>
      <c r="B637">
        <v>4952</v>
      </c>
    </row>
    <row r="638" spans="1:9">
      <c r="A638" t="s">
        <v>193</v>
      </c>
      <c r="B638">
        <v>6</v>
      </c>
      <c r="C638" t="s">
        <v>194</v>
      </c>
      <c r="D638" t="s">
        <v>195</v>
      </c>
      <c r="E638">
        <v>192</v>
      </c>
      <c r="F638" t="s">
        <v>205</v>
      </c>
      <c r="G638">
        <v>28</v>
      </c>
      <c r="H638" s="19">
        <v>0.40486111111111112</v>
      </c>
      <c r="I638" t="s">
        <v>197</v>
      </c>
    </row>
    <row r="639" spans="1:9">
      <c r="A639" t="s">
        <v>193</v>
      </c>
      <c r="B639">
        <v>24</v>
      </c>
      <c r="C639" t="s">
        <v>194</v>
      </c>
      <c r="D639" t="s">
        <v>195</v>
      </c>
      <c r="E639">
        <v>768</v>
      </c>
      <c r="F639" t="s">
        <v>196</v>
      </c>
      <c r="G639">
        <v>12</v>
      </c>
      <c r="H639" s="19">
        <v>0.4152777777777778</v>
      </c>
      <c r="I639" t="s">
        <v>198</v>
      </c>
    </row>
    <row r="640" spans="1:9">
      <c r="A640" t="s">
        <v>199</v>
      </c>
      <c r="B640">
        <v>1</v>
      </c>
      <c r="C640" t="s">
        <v>194</v>
      </c>
      <c r="D640" t="s">
        <v>195</v>
      </c>
      <c r="E640">
        <v>6148</v>
      </c>
      <c r="F640" t="s">
        <v>205</v>
      </c>
      <c r="G640">
        <v>25</v>
      </c>
      <c r="H640" s="19">
        <v>0.43333333333333335</v>
      </c>
      <c r="I640" t="s">
        <v>200</v>
      </c>
    </row>
    <row r="641" spans="1:9">
      <c r="A641" t="s">
        <v>193</v>
      </c>
      <c r="B641">
        <v>4</v>
      </c>
      <c r="C641" t="s">
        <v>194</v>
      </c>
      <c r="D641" t="s">
        <v>195</v>
      </c>
      <c r="E641">
        <v>128</v>
      </c>
      <c r="F641" t="s">
        <v>205</v>
      </c>
      <c r="G641">
        <v>28</v>
      </c>
      <c r="H641" s="19">
        <v>0.40486111111111112</v>
      </c>
      <c r="I641" t="s">
        <v>211</v>
      </c>
    </row>
    <row r="642" spans="1:9">
      <c r="A642" t="s">
        <v>199</v>
      </c>
      <c r="B642">
        <v>1</v>
      </c>
      <c r="C642" t="s">
        <v>194</v>
      </c>
      <c r="D642" t="s">
        <v>195</v>
      </c>
      <c r="E642">
        <v>659575</v>
      </c>
      <c r="F642" t="s">
        <v>205</v>
      </c>
      <c r="G642">
        <v>21</v>
      </c>
      <c r="H642" s="19">
        <v>0.51736111111111105</v>
      </c>
      <c r="I642" t="s">
        <v>510</v>
      </c>
    </row>
    <row r="643" spans="1:9">
      <c r="A643" t="s">
        <v>199</v>
      </c>
      <c r="B643">
        <v>1</v>
      </c>
      <c r="C643" t="s">
        <v>194</v>
      </c>
      <c r="D643" t="s">
        <v>195</v>
      </c>
      <c r="E643">
        <v>1861680</v>
      </c>
      <c r="F643" t="s">
        <v>205</v>
      </c>
      <c r="G643">
        <v>28</v>
      </c>
      <c r="H643" s="19">
        <v>0.40486111111111112</v>
      </c>
      <c r="I643" t="s">
        <v>511</v>
      </c>
    </row>
    <row r="645" spans="1:9">
      <c r="A645" t="s">
        <v>170</v>
      </c>
    </row>
    <row r="646" spans="1:9">
      <c r="A646" t="s">
        <v>192</v>
      </c>
      <c r="B646">
        <v>4936</v>
      </c>
    </row>
    <row r="647" spans="1:9">
      <c r="A647" t="s">
        <v>193</v>
      </c>
      <c r="B647">
        <v>4</v>
      </c>
      <c r="C647" t="s">
        <v>194</v>
      </c>
      <c r="D647" t="s">
        <v>195</v>
      </c>
      <c r="E647">
        <v>128</v>
      </c>
      <c r="F647" t="s">
        <v>205</v>
      </c>
      <c r="G647">
        <v>28</v>
      </c>
      <c r="H647" s="19">
        <v>0.40486111111111112</v>
      </c>
      <c r="I647" t="s">
        <v>197</v>
      </c>
    </row>
    <row r="648" spans="1:9">
      <c r="A648" t="s">
        <v>193</v>
      </c>
      <c r="B648">
        <v>6</v>
      </c>
      <c r="C648" t="s">
        <v>194</v>
      </c>
      <c r="D648" t="s">
        <v>195</v>
      </c>
      <c r="E648">
        <v>192</v>
      </c>
      <c r="F648" t="s">
        <v>205</v>
      </c>
      <c r="G648">
        <v>28</v>
      </c>
      <c r="H648" s="19">
        <v>0.40486111111111112</v>
      </c>
      <c r="I648" t="s">
        <v>198</v>
      </c>
    </row>
    <row r="649" spans="1:9">
      <c r="A649" t="s">
        <v>207</v>
      </c>
      <c r="B649">
        <v>1</v>
      </c>
      <c r="C649" t="s">
        <v>194</v>
      </c>
      <c r="D649" t="s">
        <v>195</v>
      </c>
      <c r="E649">
        <v>659575</v>
      </c>
      <c r="F649" t="s">
        <v>205</v>
      </c>
      <c r="G649">
        <v>21</v>
      </c>
      <c r="H649" s="19">
        <v>0.51736111111111105</v>
      </c>
      <c r="I649" t="s">
        <v>512</v>
      </c>
    </row>
    <row r="650" spans="1:9">
      <c r="A650" t="s">
        <v>207</v>
      </c>
      <c r="B650">
        <v>1</v>
      </c>
      <c r="C650" t="s">
        <v>194</v>
      </c>
      <c r="D650" t="s">
        <v>195</v>
      </c>
      <c r="E650">
        <v>1861680</v>
      </c>
      <c r="F650" t="s">
        <v>205</v>
      </c>
      <c r="G650">
        <v>28</v>
      </c>
      <c r="H650" s="19">
        <v>0.40486111111111112</v>
      </c>
      <c r="I650" t="s">
        <v>513</v>
      </c>
    </row>
    <row r="652" spans="1:9">
      <c r="A652" t="s">
        <v>171</v>
      </c>
    </row>
    <row r="653" spans="1:9">
      <c r="A653" t="s">
        <v>192</v>
      </c>
      <c r="B653">
        <v>216</v>
      </c>
    </row>
    <row r="654" spans="1:9">
      <c r="A654" t="s">
        <v>193</v>
      </c>
      <c r="B654">
        <v>10</v>
      </c>
      <c r="C654" t="s">
        <v>194</v>
      </c>
      <c r="D654" t="s">
        <v>195</v>
      </c>
      <c r="E654">
        <v>320</v>
      </c>
      <c r="F654" t="s">
        <v>201</v>
      </c>
      <c r="G654">
        <v>2</v>
      </c>
      <c r="H654" s="19">
        <v>0.85277777777777775</v>
      </c>
      <c r="I654" t="s">
        <v>197</v>
      </c>
    </row>
    <row r="655" spans="1:9">
      <c r="A655" t="s">
        <v>193</v>
      </c>
      <c r="B655">
        <v>24</v>
      </c>
      <c r="C655" t="s">
        <v>194</v>
      </c>
      <c r="D655" t="s">
        <v>195</v>
      </c>
      <c r="E655">
        <v>768</v>
      </c>
      <c r="F655" t="s">
        <v>196</v>
      </c>
      <c r="G655">
        <v>12</v>
      </c>
      <c r="H655" s="19">
        <v>0.4152777777777778</v>
      </c>
      <c r="I655" t="s">
        <v>198</v>
      </c>
    </row>
    <row r="656" spans="1:9">
      <c r="A656" t="s">
        <v>199</v>
      </c>
      <c r="B656">
        <v>1</v>
      </c>
      <c r="C656" t="s">
        <v>194</v>
      </c>
      <c r="D656" t="s">
        <v>195</v>
      </c>
      <c r="E656">
        <v>6148</v>
      </c>
      <c r="F656" t="s">
        <v>201</v>
      </c>
      <c r="G656">
        <v>2</v>
      </c>
      <c r="H656" s="19">
        <v>0.85277777777777775</v>
      </c>
      <c r="I656" t="s">
        <v>200</v>
      </c>
    </row>
    <row r="657" spans="1:9">
      <c r="A657" t="s">
        <v>193</v>
      </c>
      <c r="B657">
        <v>6</v>
      </c>
      <c r="C657" t="s">
        <v>194</v>
      </c>
      <c r="D657" t="s">
        <v>195</v>
      </c>
      <c r="E657">
        <v>192</v>
      </c>
      <c r="F657" t="s">
        <v>205</v>
      </c>
      <c r="G657">
        <v>28</v>
      </c>
      <c r="H657" s="19">
        <v>0.47013888888888888</v>
      </c>
      <c r="I657" t="s">
        <v>211</v>
      </c>
    </row>
    <row r="658" spans="1:9">
      <c r="A658" t="s">
        <v>207</v>
      </c>
      <c r="B658">
        <v>1</v>
      </c>
      <c r="C658" t="s">
        <v>194</v>
      </c>
      <c r="D658" t="s">
        <v>195</v>
      </c>
      <c r="E658">
        <v>35088</v>
      </c>
      <c r="F658" t="s">
        <v>205</v>
      </c>
      <c r="G658">
        <v>28</v>
      </c>
      <c r="H658" s="19">
        <v>0.46875</v>
      </c>
      <c r="I658" t="s">
        <v>514</v>
      </c>
    </row>
    <row r="659" spans="1:9">
      <c r="A659" t="s">
        <v>207</v>
      </c>
      <c r="B659">
        <v>1</v>
      </c>
      <c r="C659" t="s">
        <v>194</v>
      </c>
      <c r="D659" t="s">
        <v>195</v>
      </c>
      <c r="E659">
        <v>18319</v>
      </c>
      <c r="F659" t="s">
        <v>205</v>
      </c>
      <c r="G659">
        <v>28</v>
      </c>
      <c r="H659" s="19">
        <v>0.46875</v>
      </c>
      <c r="I659" t="s">
        <v>515</v>
      </c>
    </row>
    <row r="660" spans="1:9">
      <c r="A660" t="s">
        <v>207</v>
      </c>
      <c r="B660">
        <v>1</v>
      </c>
      <c r="C660" t="s">
        <v>194</v>
      </c>
      <c r="D660" t="s">
        <v>195</v>
      </c>
      <c r="E660">
        <v>1157</v>
      </c>
      <c r="F660" t="s">
        <v>205</v>
      </c>
      <c r="G660">
        <v>28</v>
      </c>
      <c r="H660" s="19">
        <v>0.47500000000000003</v>
      </c>
      <c r="I660" t="s">
        <v>516</v>
      </c>
    </row>
    <row r="661" spans="1:9">
      <c r="A661" t="s">
        <v>207</v>
      </c>
      <c r="B661">
        <v>1</v>
      </c>
      <c r="C661" t="s">
        <v>194</v>
      </c>
      <c r="D661" t="s">
        <v>195</v>
      </c>
      <c r="E661">
        <v>15465</v>
      </c>
      <c r="F661" t="s">
        <v>201</v>
      </c>
      <c r="G661">
        <v>2</v>
      </c>
      <c r="H661" s="19">
        <v>0.85069444444444453</v>
      </c>
      <c r="I661" t="s">
        <v>517</v>
      </c>
    </row>
    <row r="662" spans="1:9">
      <c r="A662" t="s">
        <v>207</v>
      </c>
      <c r="B662">
        <v>1</v>
      </c>
      <c r="C662" t="s">
        <v>194</v>
      </c>
      <c r="D662" t="s">
        <v>195</v>
      </c>
      <c r="E662">
        <v>1232</v>
      </c>
      <c r="F662" t="s">
        <v>210</v>
      </c>
      <c r="G662">
        <v>9</v>
      </c>
      <c r="H662">
        <v>2018</v>
      </c>
      <c r="I662" t="s">
        <v>209</v>
      </c>
    </row>
    <row r="663" spans="1:9">
      <c r="A663" t="s">
        <v>199</v>
      </c>
      <c r="B663">
        <v>1</v>
      </c>
      <c r="C663" t="s">
        <v>194</v>
      </c>
      <c r="D663" t="s">
        <v>195</v>
      </c>
      <c r="E663">
        <v>19972</v>
      </c>
      <c r="F663" t="s">
        <v>201</v>
      </c>
      <c r="G663">
        <v>2</v>
      </c>
      <c r="H663" s="19">
        <v>0.85138888888888886</v>
      </c>
      <c r="I663" t="s">
        <v>518</v>
      </c>
    </row>
    <row r="665" spans="1:9">
      <c r="A665" t="s">
        <v>172</v>
      </c>
    </row>
    <row r="666" spans="1:9">
      <c r="A666" t="s">
        <v>192</v>
      </c>
      <c r="B666">
        <v>152</v>
      </c>
    </row>
    <row r="667" spans="1:9">
      <c r="A667" t="s">
        <v>193</v>
      </c>
      <c r="B667">
        <v>6</v>
      </c>
      <c r="C667" t="s">
        <v>194</v>
      </c>
      <c r="D667" t="s">
        <v>195</v>
      </c>
      <c r="E667">
        <v>192</v>
      </c>
      <c r="F667" t="s">
        <v>205</v>
      </c>
      <c r="G667">
        <v>28</v>
      </c>
      <c r="H667" s="19">
        <v>0.47013888888888888</v>
      </c>
      <c r="I667" t="s">
        <v>197</v>
      </c>
    </row>
    <row r="668" spans="1:9">
      <c r="A668" t="s">
        <v>193</v>
      </c>
      <c r="B668">
        <v>10</v>
      </c>
      <c r="C668" t="s">
        <v>194</v>
      </c>
      <c r="D668" t="s">
        <v>195</v>
      </c>
      <c r="E668">
        <v>320</v>
      </c>
      <c r="F668" t="s">
        <v>201</v>
      </c>
      <c r="G668">
        <v>2</v>
      </c>
      <c r="H668" s="19">
        <v>0.85277777777777775</v>
      </c>
      <c r="I668" t="s">
        <v>198</v>
      </c>
    </row>
    <row r="669" spans="1:9">
      <c r="A669" t="s">
        <v>207</v>
      </c>
      <c r="B669">
        <v>1</v>
      </c>
      <c r="C669" t="s">
        <v>194</v>
      </c>
      <c r="D669" t="s">
        <v>195</v>
      </c>
      <c r="E669">
        <v>35088</v>
      </c>
      <c r="F669" t="s">
        <v>205</v>
      </c>
      <c r="G669">
        <v>28</v>
      </c>
      <c r="H669" s="19">
        <v>0.46875</v>
      </c>
      <c r="I669" t="s">
        <v>519</v>
      </c>
    </row>
    <row r="670" spans="1:9">
      <c r="A670" t="s">
        <v>207</v>
      </c>
      <c r="B670">
        <v>1</v>
      </c>
      <c r="C670" t="s">
        <v>194</v>
      </c>
      <c r="D670" t="s">
        <v>195</v>
      </c>
      <c r="E670">
        <v>18319</v>
      </c>
      <c r="F670" t="s">
        <v>205</v>
      </c>
      <c r="G670">
        <v>28</v>
      </c>
      <c r="H670" s="19">
        <v>0.46875</v>
      </c>
      <c r="I670" t="s">
        <v>520</v>
      </c>
    </row>
    <row r="671" spans="1:9">
      <c r="A671" t="s">
        <v>207</v>
      </c>
      <c r="B671">
        <v>1</v>
      </c>
      <c r="C671" t="s">
        <v>194</v>
      </c>
      <c r="D671" t="s">
        <v>195</v>
      </c>
      <c r="E671">
        <v>1157</v>
      </c>
      <c r="F671" t="s">
        <v>205</v>
      </c>
      <c r="G671">
        <v>28</v>
      </c>
      <c r="H671" s="19">
        <v>0.47500000000000003</v>
      </c>
      <c r="I671" t="s">
        <v>521</v>
      </c>
    </row>
    <row r="672" spans="1:9">
      <c r="A672" t="s">
        <v>207</v>
      </c>
      <c r="B672">
        <v>1</v>
      </c>
      <c r="C672" t="s">
        <v>194</v>
      </c>
      <c r="D672" t="s">
        <v>195</v>
      </c>
      <c r="E672">
        <v>15465</v>
      </c>
      <c r="F672" t="s">
        <v>201</v>
      </c>
      <c r="G672">
        <v>2</v>
      </c>
      <c r="H672" s="19">
        <v>0.85069444444444453</v>
      </c>
      <c r="I672" t="s">
        <v>522</v>
      </c>
    </row>
    <row r="674" spans="1:9">
      <c r="A674" t="s">
        <v>173</v>
      </c>
    </row>
    <row r="675" spans="1:9">
      <c r="A675" t="s">
        <v>192</v>
      </c>
      <c r="B675">
        <v>592</v>
      </c>
    </row>
    <row r="676" spans="1:9">
      <c r="A676" t="s">
        <v>193</v>
      </c>
      <c r="B676">
        <v>15</v>
      </c>
      <c r="C676" t="s">
        <v>194</v>
      </c>
      <c r="D676" t="s">
        <v>195</v>
      </c>
      <c r="E676">
        <v>480</v>
      </c>
      <c r="F676" t="s">
        <v>201</v>
      </c>
      <c r="G676">
        <v>8</v>
      </c>
      <c r="H676" s="19">
        <v>0.50138888888888888</v>
      </c>
      <c r="I676" t="s">
        <v>197</v>
      </c>
    </row>
    <row r="677" spans="1:9">
      <c r="A677" t="s">
        <v>193</v>
      </c>
      <c r="B677">
        <v>24</v>
      </c>
      <c r="C677" t="s">
        <v>194</v>
      </c>
      <c r="D677" t="s">
        <v>195</v>
      </c>
      <c r="E677">
        <v>768</v>
      </c>
      <c r="F677" t="s">
        <v>196</v>
      </c>
      <c r="G677">
        <v>12</v>
      </c>
      <c r="H677" s="19">
        <v>0.4152777777777778</v>
      </c>
      <c r="I677" t="s">
        <v>198</v>
      </c>
    </row>
    <row r="678" spans="1:9">
      <c r="A678" t="s">
        <v>199</v>
      </c>
      <c r="B678">
        <v>1</v>
      </c>
      <c r="C678" t="s">
        <v>194</v>
      </c>
      <c r="D678" t="s">
        <v>195</v>
      </c>
      <c r="E678">
        <v>8196</v>
      </c>
      <c r="F678" t="s">
        <v>201</v>
      </c>
      <c r="G678">
        <v>8</v>
      </c>
      <c r="H678" s="19">
        <v>0.47638888888888892</v>
      </c>
      <c r="I678" t="s">
        <v>200</v>
      </c>
    </row>
    <row r="679" spans="1:9">
      <c r="A679" t="s">
        <v>193</v>
      </c>
      <c r="B679">
        <v>4</v>
      </c>
      <c r="C679" t="s">
        <v>194</v>
      </c>
      <c r="D679" t="s">
        <v>195</v>
      </c>
      <c r="E679">
        <v>128</v>
      </c>
      <c r="F679" t="s">
        <v>210</v>
      </c>
      <c r="G679">
        <v>19</v>
      </c>
      <c r="H679">
        <v>2018</v>
      </c>
      <c r="I679" t="s">
        <v>211</v>
      </c>
    </row>
    <row r="680" spans="1:9">
      <c r="A680" t="s">
        <v>207</v>
      </c>
      <c r="B680">
        <v>1</v>
      </c>
      <c r="C680" t="s">
        <v>194</v>
      </c>
      <c r="D680" t="s">
        <v>195</v>
      </c>
      <c r="E680">
        <v>22464</v>
      </c>
      <c r="F680" t="s">
        <v>201</v>
      </c>
      <c r="G680">
        <v>16</v>
      </c>
      <c r="H680">
        <v>2018</v>
      </c>
      <c r="I680" t="s">
        <v>523</v>
      </c>
    </row>
    <row r="681" spans="1:9">
      <c r="A681" t="s">
        <v>199</v>
      </c>
      <c r="B681">
        <v>1</v>
      </c>
      <c r="C681" t="s">
        <v>194</v>
      </c>
      <c r="D681" t="s">
        <v>195</v>
      </c>
      <c r="E681">
        <v>14432</v>
      </c>
      <c r="F681" t="s">
        <v>243</v>
      </c>
      <c r="G681">
        <v>26</v>
      </c>
      <c r="H681">
        <v>2018</v>
      </c>
      <c r="I681" t="s">
        <v>524</v>
      </c>
    </row>
    <row r="682" spans="1:9">
      <c r="A682" t="s">
        <v>199</v>
      </c>
      <c r="B682">
        <v>1</v>
      </c>
      <c r="C682" t="s">
        <v>194</v>
      </c>
      <c r="D682" t="s">
        <v>195</v>
      </c>
      <c r="E682">
        <v>63032</v>
      </c>
      <c r="F682" t="s">
        <v>243</v>
      </c>
      <c r="G682">
        <v>26</v>
      </c>
      <c r="H682">
        <v>2018</v>
      </c>
      <c r="I682" t="s">
        <v>525</v>
      </c>
    </row>
    <row r="683" spans="1:9">
      <c r="A683" t="s">
        <v>199</v>
      </c>
      <c r="B683">
        <v>1</v>
      </c>
      <c r="C683" t="s">
        <v>194</v>
      </c>
      <c r="D683" t="s">
        <v>195</v>
      </c>
      <c r="E683">
        <v>86787</v>
      </c>
      <c r="F683" t="s">
        <v>201</v>
      </c>
      <c r="G683">
        <v>8</v>
      </c>
      <c r="H683" s="19">
        <v>0.50069444444444444</v>
      </c>
      <c r="I683" t="s">
        <v>526</v>
      </c>
    </row>
    <row r="684" spans="1:9">
      <c r="A684" t="s">
        <v>207</v>
      </c>
      <c r="B684">
        <v>1</v>
      </c>
      <c r="C684" t="s">
        <v>194</v>
      </c>
      <c r="D684" t="s">
        <v>195</v>
      </c>
      <c r="E684">
        <v>15704</v>
      </c>
      <c r="F684" t="s">
        <v>527</v>
      </c>
      <c r="G684">
        <v>6</v>
      </c>
      <c r="H684">
        <v>2018</v>
      </c>
      <c r="I684" t="s">
        <v>528</v>
      </c>
    </row>
    <row r="685" spans="1:9">
      <c r="A685" t="s">
        <v>207</v>
      </c>
      <c r="B685">
        <v>1</v>
      </c>
      <c r="C685" t="s">
        <v>194</v>
      </c>
      <c r="D685" t="s">
        <v>195</v>
      </c>
      <c r="E685">
        <v>13332</v>
      </c>
      <c r="F685" t="s">
        <v>210</v>
      </c>
      <c r="G685">
        <v>19</v>
      </c>
      <c r="H685">
        <v>2018</v>
      </c>
      <c r="I685" t="s">
        <v>529</v>
      </c>
    </row>
    <row r="686" spans="1:9">
      <c r="A686" t="s">
        <v>207</v>
      </c>
      <c r="B686">
        <v>1</v>
      </c>
      <c r="C686" t="s">
        <v>194</v>
      </c>
      <c r="D686" t="s">
        <v>195</v>
      </c>
      <c r="E686">
        <v>57254</v>
      </c>
      <c r="F686" t="s">
        <v>210</v>
      </c>
      <c r="G686">
        <v>19</v>
      </c>
      <c r="H686">
        <v>2018</v>
      </c>
      <c r="I686" t="s">
        <v>530</v>
      </c>
    </row>
    <row r="687" spans="1:9">
      <c r="A687" t="s">
        <v>193</v>
      </c>
      <c r="B687">
        <v>7</v>
      </c>
      <c r="C687" t="s">
        <v>194</v>
      </c>
      <c r="D687" t="s">
        <v>195</v>
      </c>
      <c r="E687">
        <v>224</v>
      </c>
      <c r="F687" t="s">
        <v>210</v>
      </c>
      <c r="G687">
        <v>19</v>
      </c>
      <c r="H687">
        <v>2018</v>
      </c>
      <c r="I687" t="s">
        <v>359</v>
      </c>
    </row>
    <row r="688" spans="1:9">
      <c r="A688" t="s">
        <v>193</v>
      </c>
      <c r="B688">
        <v>10</v>
      </c>
      <c r="C688" t="s">
        <v>194</v>
      </c>
      <c r="D688" t="s">
        <v>195</v>
      </c>
      <c r="E688">
        <v>320</v>
      </c>
      <c r="F688" t="s">
        <v>210</v>
      </c>
      <c r="G688">
        <v>19</v>
      </c>
      <c r="H688">
        <v>2018</v>
      </c>
      <c r="I688" t="s">
        <v>531</v>
      </c>
    </row>
    <row r="689" spans="1:9">
      <c r="A689" t="s">
        <v>193</v>
      </c>
      <c r="B689">
        <v>9</v>
      </c>
      <c r="C689" t="s">
        <v>194</v>
      </c>
      <c r="D689" t="s">
        <v>195</v>
      </c>
      <c r="E689">
        <v>288</v>
      </c>
      <c r="F689" t="s">
        <v>210</v>
      </c>
      <c r="G689">
        <v>19</v>
      </c>
      <c r="H689">
        <v>2018</v>
      </c>
      <c r="I689" t="s">
        <v>494</v>
      </c>
    </row>
    <row r="690" spans="1:9">
      <c r="A690" t="s">
        <v>199</v>
      </c>
      <c r="B690">
        <v>1</v>
      </c>
      <c r="C690" t="s">
        <v>194</v>
      </c>
      <c r="D690" t="s">
        <v>195</v>
      </c>
      <c r="E690">
        <v>1657</v>
      </c>
      <c r="F690" t="s">
        <v>210</v>
      </c>
      <c r="G690">
        <v>20</v>
      </c>
      <c r="H690">
        <v>2018</v>
      </c>
      <c r="I690" t="s">
        <v>209</v>
      </c>
    </row>
    <row r="692" spans="1:9">
      <c r="A692" t="s">
        <v>174</v>
      </c>
    </row>
    <row r="693" spans="1:9">
      <c r="A693" t="s">
        <v>192</v>
      </c>
      <c r="B693">
        <v>144</v>
      </c>
    </row>
    <row r="694" spans="1:9">
      <c r="A694" t="s">
        <v>193</v>
      </c>
      <c r="B694">
        <v>4</v>
      </c>
      <c r="C694" t="s">
        <v>194</v>
      </c>
      <c r="D694" t="s">
        <v>195</v>
      </c>
      <c r="E694">
        <v>128</v>
      </c>
      <c r="F694" t="s">
        <v>210</v>
      </c>
      <c r="G694">
        <v>19</v>
      </c>
      <c r="H694">
        <v>2018</v>
      </c>
      <c r="I694" t="s">
        <v>197</v>
      </c>
    </row>
    <row r="695" spans="1:9">
      <c r="A695" t="s">
        <v>193</v>
      </c>
      <c r="B695">
        <v>15</v>
      </c>
      <c r="C695" t="s">
        <v>194</v>
      </c>
      <c r="D695" t="s">
        <v>195</v>
      </c>
      <c r="E695">
        <v>480</v>
      </c>
      <c r="F695" t="s">
        <v>201</v>
      </c>
      <c r="G695">
        <v>8</v>
      </c>
      <c r="H695" s="19">
        <v>0.50138888888888888</v>
      </c>
      <c r="I695" t="s">
        <v>198</v>
      </c>
    </row>
    <row r="696" spans="1:9">
      <c r="A696" t="s">
        <v>207</v>
      </c>
      <c r="B696">
        <v>1</v>
      </c>
      <c r="C696" t="s">
        <v>194</v>
      </c>
      <c r="D696" t="s">
        <v>195</v>
      </c>
      <c r="E696">
        <v>15704</v>
      </c>
      <c r="F696" t="s">
        <v>210</v>
      </c>
      <c r="G696">
        <v>19</v>
      </c>
      <c r="H696">
        <v>2018</v>
      </c>
      <c r="I696" t="s">
        <v>532</v>
      </c>
    </row>
    <row r="697" spans="1:9">
      <c r="A697" t="s">
        <v>207</v>
      </c>
      <c r="B697">
        <v>1</v>
      </c>
      <c r="C697" t="s">
        <v>194</v>
      </c>
      <c r="D697" t="s">
        <v>195</v>
      </c>
      <c r="E697">
        <v>57254</v>
      </c>
      <c r="F697" t="s">
        <v>210</v>
      </c>
      <c r="G697">
        <v>19</v>
      </c>
      <c r="H697">
        <v>2018</v>
      </c>
      <c r="I697" t="s">
        <v>533</v>
      </c>
    </row>
    <row r="699" spans="1:9">
      <c r="A699" t="s">
        <v>175</v>
      </c>
    </row>
    <row r="700" spans="1:9">
      <c r="A700" t="s">
        <v>192</v>
      </c>
      <c r="B700">
        <v>335160</v>
      </c>
    </row>
    <row r="701" spans="1:9">
      <c r="A701" t="s">
        <v>193</v>
      </c>
      <c r="B701">
        <v>7</v>
      </c>
      <c r="C701" t="s">
        <v>194</v>
      </c>
      <c r="D701" t="s">
        <v>195</v>
      </c>
      <c r="E701">
        <v>224</v>
      </c>
      <c r="F701" t="s">
        <v>210</v>
      </c>
      <c r="G701">
        <v>19</v>
      </c>
      <c r="H701">
        <v>2018</v>
      </c>
      <c r="I701" t="s">
        <v>197</v>
      </c>
    </row>
    <row r="702" spans="1:9">
      <c r="A702" t="s">
        <v>193</v>
      </c>
      <c r="B702">
        <v>15</v>
      </c>
      <c r="C702" t="s">
        <v>194</v>
      </c>
      <c r="D702" t="s">
        <v>195</v>
      </c>
      <c r="E702">
        <v>480</v>
      </c>
      <c r="F702" t="s">
        <v>201</v>
      </c>
      <c r="G702">
        <v>8</v>
      </c>
      <c r="H702" s="19">
        <v>0.50138888888888888</v>
      </c>
      <c r="I702" t="s">
        <v>198</v>
      </c>
    </row>
    <row r="703" spans="1:9">
      <c r="A703" t="s">
        <v>193</v>
      </c>
      <c r="B703">
        <v>10</v>
      </c>
      <c r="C703" t="s">
        <v>194</v>
      </c>
      <c r="D703" t="s">
        <v>195</v>
      </c>
      <c r="E703">
        <v>320</v>
      </c>
      <c r="F703" t="s">
        <v>534</v>
      </c>
      <c r="G703">
        <v>4</v>
      </c>
      <c r="H703">
        <v>2009</v>
      </c>
      <c r="I703" t="s">
        <v>535</v>
      </c>
    </row>
    <row r="704" spans="1:9">
      <c r="A704" t="s">
        <v>207</v>
      </c>
      <c r="B704">
        <v>1</v>
      </c>
      <c r="C704" t="s">
        <v>194</v>
      </c>
      <c r="D704" t="s">
        <v>195</v>
      </c>
      <c r="E704">
        <v>170498071</v>
      </c>
      <c r="F704" t="s">
        <v>243</v>
      </c>
      <c r="G704">
        <v>26</v>
      </c>
      <c r="H704">
        <v>2018</v>
      </c>
      <c r="I704" t="s">
        <v>536</v>
      </c>
    </row>
    <row r="705" spans="1:9">
      <c r="A705" t="s">
        <v>193</v>
      </c>
      <c r="B705">
        <v>4</v>
      </c>
      <c r="C705" t="s">
        <v>194</v>
      </c>
      <c r="D705" t="s">
        <v>195</v>
      </c>
      <c r="E705">
        <v>128</v>
      </c>
      <c r="F705" t="s">
        <v>210</v>
      </c>
      <c r="G705">
        <v>19</v>
      </c>
      <c r="H705">
        <v>2018</v>
      </c>
      <c r="I705" t="s">
        <v>537</v>
      </c>
    </row>
    <row r="706" spans="1:9">
      <c r="A706" t="s">
        <v>193</v>
      </c>
      <c r="B706">
        <v>6</v>
      </c>
      <c r="C706" t="s">
        <v>194</v>
      </c>
      <c r="D706" t="s">
        <v>195</v>
      </c>
      <c r="E706">
        <v>192</v>
      </c>
      <c r="F706" t="s">
        <v>210</v>
      </c>
      <c r="G706">
        <v>19</v>
      </c>
      <c r="H706">
        <v>2018</v>
      </c>
      <c r="I706" t="s">
        <v>538</v>
      </c>
    </row>
    <row r="707" spans="1:9">
      <c r="A707" t="s">
        <v>199</v>
      </c>
      <c r="B707">
        <v>1</v>
      </c>
      <c r="C707" t="s">
        <v>194</v>
      </c>
      <c r="D707" t="s">
        <v>195</v>
      </c>
      <c r="E707">
        <v>113</v>
      </c>
      <c r="F707" t="s">
        <v>243</v>
      </c>
      <c r="G707">
        <v>25</v>
      </c>
      <c r="H707">
        <v>2018</v>
      </c>
      <c r="I707" t="s">
        <v>209</v>
      </c>
    </row>
    <row r="709" spans="1:9">
      <c r="A709" t="s">
        <v>176</v>
      </c>
    </row>
    <row r="710" spans="1:9">
      <c r="A710" t="s">
        <v>192</v>
      </c>
      <c r="B710">
        <v>368800</v>
      </c>
    </row>
    <row r="711" spans="1:9">
      <c r="A711" t="s">
        <v>193</v>
      </c>
      <c r="B711">
        <v>10</v>
      </c>
      <c r="C711" t="s">
        <v>194</v>
      </c>
      <c r="D711" t="s">
        <v>195</v>
      </c>
      <c r="E711">
        <v>320</v>
      </c>
      <c r="F711" t="s">
        <v>534</v>
      </c>
      <c r="G711">
        <v>4</v>
      </c>
      <c r="H711">
        <v>2009</v>
      </c>
      <c r="I711" t="s">
        <v>197</v>
      </c>
    </row>
    <row r="712" spans="1:9">
      <c r="A712" t="s">
        <v>193</v>
      </c>
      <c r="B712">
        <v>7</v>
      </c>
      <c r="C712" t="s">
        <v>194</v>
      </c>
      <c r="D712" t="s">
        <v>195</v>
      </c>
      <c r="E712">
        <v>224</v>
      </c>
      <c r="F712" t="s">
        <v>210</v>
      </c>
      <c r="G712">
        <v>19</v>
      </c>
      <c r="H712">
        <v>2018</v>
      </c>
      <c r="I712" t="s">
        <v>198</v>
      </c>
    </row>
    <row r="713" spans="1:9">
      <c r="A713" t="s">
        <v>207</v>
      </c>
      <c r="B713">
        <v>1</v>
      </c>
      <c r="C713" t="s">
        <v>194</v>
      </c>
      <c r="D713" t="s">
        <v>195</v>
      </c>
      <c r="E713">
        <v>158</v>
      </c>
      <c r="F713" t="s">
        <v>205</v>
      </c>
      <c r="G713">
        <v>31</v>
      </c>
      <c r="H713">
        <v>2009</v>
      </c>
      <c r="I713" t="s">
        <v>539</v>
      </c>
    </row>
    <row r="714" spans="1:9">
      <c r="A714" t="s">
        <v>207</v>
      </c>
      <c r="B714">
        <v>1</v>
      </c>
      <c r="C714" t="s">
        <v>194</v>
      </c>
      <c r="D714" t="s">
        <v>195</v>
      </c>
      <c r="E714">
        <v>31035704</v>
      </c>
      <c r="F714" t="s">
        <v>205</v>
      </c>
      <c r="G714">
        <v>31</v>
      </c>
      <c r="H714">
        <v>2009</v>
      </c>
      <c r="I714" t="s">
        <v>540</v>
      </c>
    </row>
    <row r="715" spans="1:9">
      <c r="A715" t="s">
        <v>207</v>
      </c>
      <c r="B715">
        <v>1</v>
      </c>
      <c r="C715" t="s">
        <v>194</v>
      </c>
      <c r="D715" t="s">
        <v>195</v>
      </c>
      <c r="E715">
        <v>31035320</v>
      </c>
      <c r="F715" t="s">
        <v>205</v>
      </c>
      <c r="G715">
        <v>31</v>
      </c>
      <c r="H715">
        <v>2009</v>
      </c>
      <c r="I715" t="s">
        <v>541</v>
      </c>
    </row>
    <row r="716" spans="1:9">
      <c r="A716" t="s">
        <v>207</v>
      </c>
      <c r="B716">
        <v>1</v>
      </c>
      <c r="C716" t="s">
        <v>194</v>
      </c>
      <c r="D716" t="s">
        <v>195</v>
      </c>
      <c r="E716">
        <v>31035999</v>
      </c>
      <c r="F716" t="s">
        <v>205</v>
      </c>
      <c r="G716">
        <v>31</v>
      </c>
      <c r="H716">
        <v>2009</v>
      </c>
      <c r="I716" t="s">
        <v>542</v>
      </c>
    </row>
    <row r="717" spans="1:9">
      <c r="A717" t="s">
        <v>207</v>
      </c>
      <c r="B717">
        <v>1</v>
      </c>
      <c r="C717" t="s">
        <v>194</v>
      </c>
      <c r="D717" t="s">
        <v>195</v>
      </c>
      <c r="E717">
        <v>31035696</v>
      </c>
      <c r="F717" t="s">
        <v>205</v>
      </c>
      <c r="G717">
        <v>31</v>
      </c>
      <c r="H717">
        <v>2009</v>
      </c>
      <c r="I717" t="s">
        <v>543</v>
      </c>
    </row>
    <row r="718" spans="1:9">
      <c r="A718" t="s">
        <v>207</v>
      </c>
      <c r="B718">
        <v>1</v>
      </c>
      <c r="C718" t="s">
        <v>194</v>
      </c>
      <c r="D718" t="s">
        <v>195</v>
      </c>
      <c r="E718">
        <v>31035623</v>
      </c>
      <c r="F718" t="s">
        <v>205</v>
      </c>
      <c r="G718">
        <v>31</v>
      </c>
      <c r="H718">
        <v>2009</v>
      </c>
      <c r="I718" t="s">
        <v>544</v>
      </c>
    </row>
    <row r="719" spans="1:9">
      <c r="A719" t="s">
        <v>207</v>
      </c>
      <c r="B719">
        <v>1</v>
      </c>
      <c r="C719" t="s">
        <v>194</v>
      </c>
      <c r="D719" t="s">
        <v>195</v>
      </c>
      <c r="E719">
        <v>88</v>
      </c>
      <c r="F719" t="s">
        <v>534</v>
      </c>
      <c r="G719">
        <v>4</v>
      </c>
      <c r="H719">
        <v>2009</v>
      </c>
      <c r="I719" t="s">
        <v>545</v>
      </c>
    </row>
    <row r="720" spans="1:9">
      <c r="A720" t="s">
        <v>207</v>
      </c>
      <c r="B720">
        <v>1</v>
      </c>
      <c r="C720" t="s">
        <v>194</v>
      </c>
      <c r="D720" t="s">
        <v>195</v>
      </c>
      <c r="E720">
        <v>31035526</v>
      </c>
      <c r="F720" t="s">
        <v>205</v>
      </c>
      <c r="G720">
        <v>31</v>
      </c>
      <c r="H720">
        <v>2009</v>
      </c>
      <c r="I720" t="s">
        <v>546</v>
      </c>
    </row>
    <row r="722" spans="1:9">
      <c r="A722" t="s">
        <v>177</v>
      </c>
    </row>
    <row r="723" spans="1:9">
      <c r="A723" t="s">
        <v>192</v>
      </c>
      <c r="B723">
        <v>108288</v>
      </c>
    </row>
    <row r="724" spans="1:9">
      <c r="A724" t="s">
        <v>193</v>
      </c>
      <c r="B724">
        <v>4</v>
      </c>
      <c r="C724" t="s">
        <v>194</v>
      </c>
      <c r="D724" t="s">
        <v>195</v>
      </c>
      <c r="E724">
        <v>128</v>
      </c>
      <c r="F724" t="s">
        <v>210</v>
      </c>
      <c r="G724">
        <v>19</v>
      </c>
      <c r="H724">
        <v>2018</v>
      </c>
      <c r="I724" t="s">
        <v>197</v>
      </c>
    </row>
    <row r="725" spans="1:9">
      <c r="A725" t="s">
        <v>193</v>
      </c>
      <c r="B725">
        <v>7</v>
      </c>
      <c r="C725" t="s">
        <v>194</v>
      </c>
      <c r="D725" t="s">
        <v>195</v>
      </c>
      <c r="E725">
        <v>224</v>
      </c>
      <c r="F725" t="s">
        <v>210</v>
      </c>
      <c r="G725">
        <v>19</v>
      </c>
      <c r="H725">
        <v>2018</v>
      </c>
      <c r="I725" t="s">
        <v>198</v>
      </c>
    </row>
    <row r="726" spans="1:9">
      <c r="A726" t="s">
        <v>207</v>
      </c>
      <c r="B726">
        <v>1</v>
      </c>
      <c r="C726" t="s">
        <v>194</v>
      </c>
      <c r="D726" t="s">
        <v>195</v>
      </c>
      <c r="E726">
        <v>7920435</v>
      </c>
      <c r="F726" t="s">
        <v>210</v>
      </c>
      <c r="G726">
        <v>19</v>
      </c>
      <c r="H726">
        <v>2018</v>
      </c>
      <c r="I726" t="s">
        <v>547</v>
      </c>
    </row>
    <row r="727" spans="1:9">
      <c r="A727" t="s">
        <v>207</v>
      </c>
      <c r="B727">
        <v>1</v>
      </c>
      <c r="C727" t="s">
        <v>194</v>
      </c>
      <c r="D727" t="s">
        <v>195</v>
      </c>
      <c r="E727">
        <v>47520435</v>
      </c>
      <c r="F727" t="s">
        <v>210</v>
      </c>
      <c r="G727">
        <v>19</v>
      </c>
      <c r="H727">
        <v>2018</v>
      </c>
      <c r="I727" t="s">
        <v>548</v>
      </c>
    </row>
    <row r="729" spans="1:9">
      <c r="A729" t="s">
        <v>178</v>
      </c>
    </row>
    <row r="730" spans="1:9">
      <c r="A730" t="s">
        <v>192</v>
      </c>
      <c r="B730">
        <v>107344</v>
      </c>
    </row>
    <row r="731" spans="1:9">
      <c r="A731" t="s">
        <v>193</v>
      </c>
      <c r="B731">
        <v>6</v>
      </c>
      <c r="C731" t="s">
        <v>194</v>
      </c>
      <c r="D731" t="s">
        <v>195</v>
      </c>
      <c r="E731">
        <v>192</v>
      </c>
      <c r="F731" t="s">
        <v>210</v>
      </c>
      <c r="G731">
        <v>19</v>
      </c>
      <c r="H731">
        <v>2018</v>
      </c>
      <c r="I731" t="s">
        <v>197</v>
      </c>
    </row>
    <row r="732" spans="1:9">
      <c r="A732" t="s">
        <v>193</v>
      </c>
      <c r="B732">
        <v>7</v>
      </c>
      <c r="C732" t="s">
        <v>194</v>
      </c>
      <c r="D732" t="s">
        <v>195</v>
      </c>
      <c r="E732">
        <v>224</v>
      </c>
      <c r="F732" t="s">
        <v>210</v>
      </c>
      <c r="G732">
        <v>19</v>
      </c>
      <c r="H732">
        <v>2018</v>
      </c>
      <c r="I732" t="s">
        <v>198</v>
      </c>
    </row>
    <row r="733" spans="1:9">
      <c r="A733" t="s">
        <v>207</v>
      </c>
      <c r="B733">
        <v>1</v>
      </c>
      <c r="C733" t="s">
        <v>194</v>
      </c>
      <c r="D733" t="s">
        <v>195</v>
      </c>
      <c r="E733">
        <v>7840016</v>
      </c>
      <c r="F733" t="s">
        <v>210</v>
      </c>
      <c r="G733">
        <v>19</v>
      </c>
      <c r="H733">
        <v>2018</v>
      </c>
      <c r="I733" t="s">
        <v>549</v>
      </c>
    </row>
    <row r="734" spans="1:9">
      <c r="A734" t="s">
        <v>207</v>
      </c>
      <c r="B734">
        <v>1</v>
      </c>
      <c r="C734" t="s">
        <v>194</v>
      </c>
      <c r="D734" t="s">
        <v>195</v>
      </c>
      <c r="E734">
        <v>10008</v>
      </c>
      <c r="F734" t="s">
        <v>210</v>
      </c>
      <c r="G734">
        <v>19</v>
      </c>
      <c r="H734">
        <v>2018</v>
      </c>
      <c r="I734" t="s">
        <v>550</v>
      </c>
    </row>
    <row r="735" spans="1:9">
      <c r="A735" t="s">
        <v>207</v>
      </c>
      <c r="B735">
        <v>1</v>
      </c>
      <c r="C735" t="s">
        <v>194</v>
      </c>
      <c r="D735" t="s">
        <v>195</v>
      </c>
      <c r="E735">
        <v>47040016</v>
      </c>
      <c r="F735" t="s">
        <v>210</v>
      </c>
      <c r="G735">
        <v>19</v>
      </c>
      <c r="H735">
        <v>2018</v>
      </c>
      <c r="I735" t="s">
        <v>551</v>
      </c>
    </row>
    <row r="736" spans="1:9">
      <c r="A736" t="s">
        <v>207</v>
      </c>
      <c r="B736">
        <v>1</v>
      </c>
      <c r="C736" t="s">
        <v>194</v>
      </c>
      <c r="D736" t="s">
        <v>195</v>
      </c>
      <c r="E736">
        <v>60008</v>
      </c>
      <c r="F736" t="s">
        <v>210</v>
      </c>
      <c r="G736">
        <v>19</v>
      </c>
      <c r="H736">
        <v>2018</v>
      </c>
      <c r="I736" t="s">
        <v>552</v>
      </c>
    </row>
    <row r="738" spans="1:9">
      <c r="A738" t="s">
        <v>179</v>
      </c>
    </row>
    <row r="739" spans="1:9">
      <c r="A739" t="s">
        <v>192</v>
      </c>
      <c r="B739">
        <v>12664</v>
      </c>
    </row>
    <row r="740" spans="1:9">
      <c r="A740" t="s">
        <v>193</v>
      </c>
      <c r="B740">
        <v>10</v>
      </c>
      <c r="C740" t="s">
        <v>194</v>
      </c>
      <c r="D740" t="s">
        <v>195</v>
      </c>
      <c r="E740">
        <v>320</v>
      </c>
      <c r="F740" t="s">
        <v>210</v>
      </c>
      <c r="G740">
        <v>19</v>
      </c>
      <c r="H740">
        <v>2018</v>
      </c>
      <c r="I740" t="s">
        <v>197</v>
      </c>
    </row>
    <row r="741" spans="1:9">
      <c r="A741" t="s">
        <v>193</v>
      </c>
      <c r="B741">
        <v>15</v>
      </c>
      <c r="C741" t="s">
        <v>194</v>
      </c>
      <c r="D741" t="s">
        <v>195</v>
      </c>
      <c r="E741">
        <v>480</v>
      </c>
      <c r="F741" t="s">
        <v>201</v>
      </c>
      <c r="G741">
        <v>8</v>
      </c>
      <c r="H741" s="19">
        <v>0.50138888888888888</v>
      </c>
      <c r="I741" t="s">
        <v>198</v>
      </c>
    </row>
    <row r="742" spans="1:9">
      <c r="A742" t="s">
        <v>193</v>
      </c>
      <c r="B742">
        <v>3</v>
      </c>
      <c r="C742" t="s">
        <v>194</v>
      </c>
      <c r="D742" t="s">
        <v>195</v>
      </c>
      <c r="E742">
        <v>96</v>
      </c>
      <c r="F742" t="s">
        <v>210</v>
      </c>
      <c r="G742">
        <v>19</v>
      </c>
      <c r="H742">
        <v>2018</v>
      </c>
      <c r="I742" t="s">
        <v>211</v>
      </c>
    </row>
    <row r="743" spans="1:9">
      <c r="A743" t="s">
        <v>207</v>
      </c>
      <c r="B743">
        <v>1</v>
      </c>
      <c r="C743" t="s">
        <v>194</v>
      </c>
      <c r="D743" t="s">
        <v>195</v>
      </c>
      <c r="E743">
        <v>22490</v>
      </c>
      <c r="F743" t="s">
        <v>210</v>
      </c>
      <c r="G743">
        <v>13</v>
      </c>
      <c r="H743">
        <v>2018</v>
      </c>
      <c r="I743" t="s">
        <v>396</v>
      </c>
    </row>
    <row r="744" spans="1:9">
      <c r="A744" t="s">
        <v>207</v>
      </c>
      <c r="B744">
        <v>1</v>
      </c>
      <c r="C744" t="s">
        <v>194</v>
      </c>
      <c r="D744" t="s">
        <v>195</v>
      </c>
      <c r="E744">
        <v>13332</v>
      </c>
      <c r="F744" t="s">
        <v>243</v>
      </c>
      <c r="G744">
        <v>16</v>
      </c>
      <c r="H744">
        <v>2018</v>
      </c>
      <c r="I744" t="s">
        <v>553</v>
      </c>
    </row>
    <row r="745" spans="1:9">
      <c r="A745" t="s">
        <v>207</v>
      </c>
      <c r="B745">
        <v>1</v>
      </c>
      <c r="C745" t="s">
        <v>194</v>
      </c>
      <c r="D745" t="s">
        <v>195</v>
      </c>
      <c r="E745">
        <v>57011</v>
      </c>
      <c r="F745" t="s">
        <v>243</v>
      </c>
      <c r="G745">
        <v>16</v>
      </c>
      <c r="H745">
        <v>2018</v>
      </c>
      <c r="I745" t="s">
        <v>554</v>
      </c>
    </row>
    <row r="746" spans="1:9">
      <c r="A746" t="s">
        <v>207</v>
      </c>
      <c r="B746">
        <v>1</v>
      </c>
      <c r="C746" t="s">
        <v>194</v>
      </c>
      <c r="D746" t="s">
        <v>195</v>
      </c>
      <c r="E746">
        <v>15714</v>
      </c>
      <c r="F746" t="s">
        <v>210</v>
      </c>
      <c r="G746">
        <v>19</v>
      </c>
      <c r="H746">
        <v>2018</v>
      </c>
      <c r="I746" t="s">
        <v>555</v>
      </c>
    </row>
    <row r="747" spans="1:9">
      <c r="A747" t="s">
        <v>207</v>
      </c>
      <c r="B747">
        <v>1</v>
      </c>
      <c r="C747" t="s">
        <v>194</v>
      </c>
      <c r="D747" t="s">
        <v>195</v>
      </c>
      <c r="E747">
        <v>517425</v>
      </c>
      <c r="F747" t="s">
        <v>243</v>
      </c>
      <c r="G747">
        <v>16</v>
      </c>
      <c r="H747">
        <v>2018</v>
      </c>
      <c r="I747" t="s">
        <v>556</v>
      </c>
    </row>
    <row r="748" spans="1:9">
      <c r="A748" t="s">
        <v>207</v>
      </c>
      <c r="B748">
        <v>1</v>
      </c>
      <c r="C748" t="s">
        <v>194</v>
      </c>
      <c r="D748" t="s">
        <v>195</v>
      </c>
      <c r="E748">
        <v>5187970</v>
      </c>
      <c r="F748" t="s">
        <v>215</v>
      </c>
      <c r="G748">
        <v>12</v>
      </c>
      <c r="H748">
        <v>2017</v>
      </c>
      <c r="I748" t="s">
        <v>557</v>
      </c>
    </row>
    <row r="749" spans="1:9">
      <c r="A749" t="s">
        <v>207</v>
      </c>
      <c r="B749">
        <v>1</v>
      </c>
      <c r="C749" t="s">
        <v>194</v>
      </c>
      <c r="D749" t="s">
        <v>195</v>
      </c>
      <c r="E749">
        <v>654761</v>
      </c>
      <c r="F749" t="s">
        <v>215</v>
      </c>
      <c r="G749">
        <v>12</v>
      </c>
      <c r="H749">
        <v>2017</v>
      </c>
      <c r="I749" t="s">
        <v>558</v>
      </c>
    </row>
    <row r="751" spans="1:9">
      <c r="A751" t="s">
        <v>180</v>
      </c>
    </row>
    <row r="752" spans="1:9">
      <c r="A752" t="s">
        <v>192</v>
      </c>
      <c r="B752">
        <v>32</v>
      </c>
    </row>
    <row r="753" spans="1:9">
      <c r="A753" t="s">
        <v>193</v>
      </c>
      <c r="B753">
        <v>3</v>
      </c>
      <c r="C753" t="s">
        <v>194</v>
      </c>
      <c r="D753" t="s">
        <v>195</v>
      </c>
      <c r="E753">
        <v>96</v>
      </c>
      <c r="F753" t="s">
        <v>210</v>
      </c>
      <c r="G753">
        <v>19</v>
      </c>
      <c r="H753">
        <v>2018</v>
      </c>
      <c r="I753" t="s">
        <v>197</v>
      </c>
    </row>
    <row r="754" spans="1:9">
      <c r="A754" t="s">
        <v>193</v>
      </c>
      <c r="B754">
        <v>10</v>
      </c>
      <c r="C754" t="s">
        <v>194</v>
      </c>
      <c r="D754" t="s">
        <v>195</v>
      </c>
      <c r="E754">
        <v>320</v>
      </c>
      <c r="F754" t="s">
        <v>210</v>
      </c>
      <c r="G754">
        <v>19</v>
      </c>
      <c r="H754">
        <v>2018</v>
      </c>
      <c r="I754" t="s">
        <v>198</v>
      </c>
    </row>
    <row r="755" spans="1:9">
      <c r="A755" t="s">
        <v>207</v>
      </c>
      <c r="B755">
        <v>1</v>
      </c>
      <c r="C755" t="s">
        <v>194</v>
      </c>
      <c r="D755" t="s">
        <v>195</v>
      </c>
      <c r="E755">
        <v>15474</v>
      </c>
      <c r="F755" t="s">
        <v>210</v>
      </c>
      <c r="G755">
        <v>19</v>
      </c>
      <c r="H755">
        <v>2018</v>
      </c>
      <c r="I755" t="s">
        <v>532</v>
      </c>
    </row>
    <row r="757" spans="1:9">
      <c r="A757" t="s">
        <v>181</v>
      </c>
    </row>
    <row r="758" spans="1:9">
      <c r="A758" t="s">
        <v>192</v>
      </c>
      <c r="B758">
        <v>200</v>
      </c>
    </row>
    <row r="759" spans="1:9">
      <c r="A759" t="s">
        <v>193</v>
      </c>
      <c r="B759">
        <v>9</v>
      </c>
      <c r="C759" t="s">
        <v>194</v>
      </c>
      <c r="D759" t="s">
        <v>195</v>
      </c>
      <c r="E759">
        <v>288</v>
      </c>
      <c r="F759" t="s">
        <v>210</v>
      </c>
      <c r="G759">
        <v>19</v>
      </c>
      <c r="H759">
        <v>2018</v>
      </c>
      <c r="I759" t="s">
        <v>197</v>
      </c>
    </row>
    <row r="760" spans="1:9">
      <c r="A760" t="s">
        <v>193</v>
      </c>
      <c r="B760">
        <v>15</v>
      </c>
      <c r="C760" t="s">
        <v>194</v>
      </c>
      <c r="D760" t="s">
        <v>195</v>
      </c>
      <c r="E760">
        <v>480</v>
      </c>
      <c r="F760" t="s">
        <v>201</v>
      </c>
      <c r="G760">
        <v>8</v>
      </c>
      <c r="H760" s="19">
        <v>0.50138888888888888</v>
      </c>
      <c r="I760" t="s">
        <v>198</v>
      </c>
    </row>
    <row r="761" spans="1:9">
      <c r="A761" t="s">
        <v>193</v>
      </c>
      <c r="B761">
        <v>5</v>
      </c>
      <c r="C761" t="s">
        <v>194</v>
      </c>
      <c r="D761" t="s">
        <v>195</v>
      </c>
      <c r="E761">
        <v>160</v>
      </c>
      <c r="F761" t="s">
        <v>210</v>
      </c>
      <c r="G761">
        <v>19</v>
      </c>
      <c r="H761">
        <v>2018</v>
      </c>
      <c r="I761" t="s">
        <v>211</v>
      </c>
    </row>
    <row r="762" spans="1:9">
      <c r="A762" t="s">
        <v>199</v>
      </c>
      <c r="B762">
        <v>1</v>
      </c>
      <c r="C762" t="s">
        <v>194</v>
      </c>
      <c r="D762" t="s">
        <v>195</v>
      </c>
      <c r="E762">
        <v>13248</v>
      </c>
      <c r="F762" t="s">
        <v>210</v>
      </c>
      <c r="G762">
        <v>19</v>
      </c>
      <c r="H762">
        <v>2018</v>
      </c>
      <c r="I762" t="s">
        <v>504</v>
      </c>
    </row>
    <row r="763" spans="1:9">
      <c r="A763" t="s">
        <v>199</v>
      </c>
      <c r="B763">
        <v>1</v>
      </c>
      <c r="C763" t="s">
        <v>194</v>
      </c>
      <c r="D763" t="s">
        <v>195</v>
      </c>
      <c r="E763">
        <v>22662</v>
      </c>
      <c r="F763" t="s">
        <v>210</v>
      </c>
      <c r="G763">
        <v>19</v>
      </c>
      <c r="H763">
        <v>2018</v>
      </c>
      <c r="I763" t="s">
        <v>505</v>
      </c>
    </row>
    <row r="764" spans="1:9">
      <c r="A764" t="s">
        <v>199</v>
      </c>
      <c r="B764">
        <v>1</v>
      </c>
      <c r="C764" t="s">
        <v>194</v>
      </c>
      <c r="D764" t="s">
        <v>195</v>
      </c>
      <c r="E764">
        <v>17850</v>
      </c>
      <c r="F764" t="s">
        <v>210</v>
      </c>
      <c r="G764">
        <v>19</v>
      </c>
      <c r="H764">
        <v>2018</v>
      </c>
      <c r="I764" t="s">
        <v>506</v>
      </c>
    </row>
    <row r="765" spans="1:9">
      <c r="A765" t="s">
        <v>199</v>
      </c>
      <c r="B765">
        <v>1</v>
      </c>
      <c r="C765" t="s">
        <v>194</v>
      </c>
      <c r="D765" t="s">
        <v>195</v>
      </c>
      <c r="E765">
        <v>12392</v>
      </c>
      <c r="F765" t="s">
        <v>210</v>
      </c>
      <c r="G765">
        <v>5</v>
      </c>
      <c r="H765">
        <v>2018</v>
      </c>
      <c r="I765" t="s">
        <v>507</v>
      </c>
    </row>
    <row r="766" spans="1:9">
      <c r="A766" t="s">
        <v>199</v>
      </c>
      <c r="B766">
        <v>1</v>
      </c>
      <c r="C766" t="s">
        <v>194</v>
      </c>
      <c r="D766" t="s">
        <v>195</v>
      </c>
      <c r="E766">
        <v>17800</v>
      </c>
      <c r="F766" t="s">
        <v>210</v>
      </c>
      <c r="G766">
        <v>5</v>
      </c>
      <c r="H766">
        <v>2018</v>
      </c>
      <c r="I766" t="s">
        <v>508</v>
      </c>
    </row>
    <row r="767" spans="1:9">
      <c r="A767" t="s">
        <v>207</v>
      </c>
      <c r="B767">
        <v>1</v>
      </c>
      <c r="C767" t="s">
        <v>194</v>
      </c>
      <c r="D767" t="s">
        <v>195</v>
      </c>
      <c r="E767">
        <v>1057</v>
      </c>
      <c r="F767" t="s">
        <v>205</v>
      </c>
      <c r="G767">
        <v>17</v>
      </c>
      <c r="H767">
        <v>2018</v>
      </c>
      <c r="I767" t="s">
        <v>509</v>
      </c>
    </row>
    <row r="769" spans="1:9">
      <c r="A769" t="s">
        <v>182</v>
      </c>
    </row>
    <row r="770" spans="1:9">
      <c r="A770" t="s">
        <v>192</v>
      </c>
      <c r="B770">
        <v>120</v>
      </c>
    </row>
    <row r="771" spans="1:9">
      <c r="A771" t="s">
        <v>193</v>
      </c>
      <c r="B771">
        <v>5</v>
      </c>
      <c r="C771" t="s">
        <v>194</v>
      </c>
      <c r="D771" t="s">
        <v>195</v>
      </c>
      <c r="E771">
        <v>160</v>
      </c>
      <c r="F771" t="s">
        <v>210</v>
      </c>
      <c r="G771">
        <v>19</v>
      </c>
      <c r="H771">
        <v>2018</v>
      </c>
      <c r="I771" t="s">
        <v>197</v>
      </c>
    </row>
    <row r="772" spans="1:9">
      <c r="A772" t="s">
        <v>193</v>
      </c>
      <c r="B772">
        <v>9</v>
      </c>
      <c r="C772" t="s">
        <v>194</v>
      </c>
      <c r="D772" t="s">
        <v>195</v>
      </c>
      <c r="E772">
        <v>288</v>
      </c>
      <c r="F772" t="s">
        <v>210</v>
      </c>
      <c r="G772">
        <v>19</v>
      </c>
      <c r="H772">
        <v>2018</v>
      </c>
      <c r="I772" t="s">
        <v>198</v>
      </c>
    </row>
    <row r="773" spans="1:9">
      <c r="A773" t="s">
        <v>207</v>
      </c>
      <c r="B773">
        <v>1</v>
      </c>
      <c r="C773" t="s">
        <v>194</v>
      </c>
      <c r="D773" t="s">
        <v>195</v>
      </c>
      <c r="E773">
        <v>13248</v>
      </c>
      <c r="F773" t="s">
        <v>210</v>
      </c>
      <c r="G773">
        <v>19</v>
      </c>
      <c r="H773">
        <v>2018</v>
      </c>
      <c r="I773" t="s">
        <v>559</v>
      </c>
    </row>
    <row r="774" spans="1:9">
      <c r="A774" t="s">
        <v>207</v>
      </c>
      <c r="B774">
        <v>1</v>
      </c>
      <c r="C774" t="s">
        <v>194</v>
      </c>
      <c r="D774" t="s">
        <v>195</v>
      </c>
      <c r="E774">
        <v>22662</v>
      </c>
      <c r="F774" t="s">
        <v>210</v>
      </c>
      <c r="G774">
        <v>19</v>
      </c>
      <c r="H774">
        <v>2018</v>
      </c>
      <c r="I774" t="s">
        <v>560</v>
      </c>
    </row>
    <row r="775" spans="1:9">
      <c r="A775" t="s">
        <v>207</v>
      </c>
      <c r="B775">
        <v>1</v>
      </c>
      <c r="C775" t="s">
        <v>194</v>
      </c>
      <c r="D775" t="s">
        <v>195</v>
      </c>
      <c r="E775">
        <v>17850</v>
      </c>
      <c r="F775" t="s">
        <v>210</v>
      </c>
      <c r="G775">
        <v>19</v>
      </c>
      <c r="H775">
        <v>2018</v>
      </c>
      <c r="I775" t="s">
        <v>561</v>
      </c>
    </row>
    <row r="777" spans="1:9">
      <c r="A777" t="s">
        <v>183</v>
      </c>
    </row>
    <row r="778" spans="1:9">
      <c r="A778" t="s">
        <v>192</v>
      </c>
      <c r="B778">
        <v>112</v>
      </c>
    </row>
    <row r="779" spans="1:9">
      <c r="A779" t="s">
        <v>193</v>
      </c>
      <c r="B779">
        <v>8</v>
      </c>
      <c r="C779" t="s">
        <v>194</v>
      </c>
      <c r="D779" t="s">
        <v>195</v>
      </c>
      <c r="E779">
        <v>256</v>
      </c>
      <c r="F779" t="s">
        <v>201</v>
      </c>
      <c r="G779">
        <v>11</v>
      </c>
      <c r="H779" s="19">
        <v>0.3840277777777778</v>
      </c>
      <c r="I779" t="s">
        <v>197</v>
      </c>
    </row>
    <row r="780" spans="1:9">
      <c r="A780" t="s">
        <v>193</v>
      </c>
      <c r="B780">
        <v>24</v>
      </c>
      <c r="C780" t="s">
        <v>194</v>
      </c>
      <c r="D780" t="s">
        <v>195</v>
      </c>
      <c r="E780">
        <v>768</v>
      </c>
      <c r="F780" t="s">
        <v>196</v>
      </c>
      <c r="G780">
        <v>12</v>
      </c>
      <c r="H780" s="19">
        <v>0.4152777777777778</v>
      </c>
      <c r="I780" t="s">
        <v>198</v>
      </c>
    </row>
    <row r="781" spans="1:9">
      <c r="A781" t="s">
        <v>199</v>
      </c>
      <c r="B781">
        <v>1</v>
      </c>
      <c r="C781" t="s">
        <v>194</v>
      </c>
      <c r="D781" t="s">
        <v>195</v>
      </c>
      <c r="E781">
        <v>6148</v>
      </c>
      <c r="F781" t="s">
        <v>210</v>
      </c>
      <c r="G781">
        <v>26</v>
      </c>
      <c r="H781">
        <v>2018</v>
      </c>
      <c r="I781" t="s">
        <v>200</v>
      </c>
    </row>
    <row r="782" spans="1:9">
      <c r="A782" t="s">
        <v>193</v>
      </c>
      <c r="B782">
        <v>6</v>
      </c>
      <c r="C782" t="s">
        <v>194</v>
      </c>
      <c r="D782" t="s">
        <v>195</v>
      </c>
      <c r="E782">
        <v>192</v>
      </c>
      <c r="F782" t="s">
        <v>210</v>
      </c>
      <c r="G782">
        <v>26</v>
      </c>
      <c r="H782">
        <v>2018</v>
      </c>
      <c r="I782" t="s">
        <v>211</v>
      </c>
    </row>
    <row r="783" spans="1:9">
      <c r="A783" t="s">
        <v>352</v>
      </c>
      <c r="B783">
        <v>1</v>
      </c>
      <c r="C783" t="s">
        <v>194</v>
      </c>
      <c r="D783" t="s">
        <v>195</v>
      </c>
      <c r="E783">
        <v>10196</v>
      </c>
      <c r="F783" t="s">
        <v>210</v>
      </c>
      <c r="G783">
        <v>26</v>
      </c>
      <c r="H783">
        <v>2018</v>
      </c>
      <c r="I783" t="s">
        <v>562</v>
      </c>
    </row>
    <row r="784" spans="1:9">
      <c r="A784" t="s">
        <v>352</v>
      </c>
      <c r="B784">
        <v>1</v>
      </c>
      <c r="C784" t="s">
        <v>194</v>
      </c>
      <c r="D784" t="s">
        <v>195</v>
      </c>
      <c r="E784">
        <v>14828</v>
      </c>
      <c r="F784" t="s">
        <v>210</v>
      </c>
      <c r="G784">
        <v>26</v>
      </c>
      <c r="H784">
        <v>2018</v>
      </c>
      <c r="I784" t="s">
        <v>563</v>
      </c>
    </row>
    <row r="785" spans="1:9">
      <c r="A785" t="s">
        <v>352</v>
      </c>
      <c r="B785">
        <v>1</v>
      </c>
      <c r="C785" t="s">
        <v>194</v>
      </c>
      <c r="D785" t="s">
        <v>195</v>
      </c>
      <c r="E785">
        <v>12875</v>
      </c>
      <c r="F785" t="s">
        <v>210</v>
      </c>
      <c r="G785">
        <v>26</v>
      </c>
      <c r="H785">
        <v>2018</v>
      </c>
      <c r="I785" t="s">
        <v>564</v>
      </c>
    </row>
    <row r="786" spans="1:9">
      <c r="A786" t="s">
        <v>207</v>
      </c>
      <c r="B786">
        <v>1</v>
      </c>
      <c r="C786" t="s">
        <v>194</v>
      </c>
      <c r="D786" t="s">
        <v>195</v>
      </c>
      <c r="E786">
        <v>2421</v>
      </c>
      <c r="F786" t="s">
        <v>210</v>
      </c>
      <c r="G786">
        <v>26</v>
      </c>
      <c r="H786">
        <v>2018</v>
      </c>
      <c r="I786" t="s">
        <v>495</v>
      </c>
    </row>
    <row r="788" spans="1:9">
      <c r="A788" t="s">
        <v>184</v>
      </c>
    </row>
    <row r="789" spans="1:9">
      <c r="A789" t="s">
        <v>192</v>
      </c>
      <c r="B789">
        <v>192</v>
      </c>
    </row>
    <row r="790" spans="1:9">
      <c r="A790" t="s">
        <v>193</v>
      </c>
      <c r="B790">
        <v>6</v>
      </c>
      <c r="C790" t="s">
        <v>194</v>
      </c>
      <c r="D790" t="s">
        <v>195</v>
      </c>
      <c r="E790">
        <v>192</v>
      </c>
      <c r="F790" t="s">
        <v>210</v>
      </c>
      <c r="G790">
        <v>26</v>
      </c>
      <c r="H790">
        <v>2018</v>
      </c>
      <c r="I790" t="s">
        <v>197</v>
      </c>
    </row>
    <row r="791" spans="1:9">
      <c r="A791" t="s">
        <v>193</v>
      </c>
      <c r="B791">
        <v>8</v>
      </c>
      <c r="C791" t="s">
        <v>194</v>
      </c>
      <c r="D791" t="s">
        <v>195</v>
      </c>
      <c r="E791">
        <v>256</v>
      </c>
      <c r="F791" t="s">
        <v>201</v>
      </c>
      <c r="G791">
        <v>11</v>
      </c>
      <c r="H791" s="19">
        <v>0.3840277777777778</v>
      </c>
      <c r="I791" t="s">
        <v>198</v>
      </c>
    </row>
    <row r="792" spans="1:9">
      <c r="A792" t="s">
        <v>352</v>
      </c>
      <c r="B792">
        <v>1</v>
      </c>
      <c r="C792" t="s">
        <v>194</v>
      </c>
      <c r="D792" t="s">
        <v>195</v>
      </c>
      <c r="E792">
        <v>16763</v>
      </c>
      <c r="F792" t="s">
        <v>210</v>
      </c>
      <c r="G792">
        <v>26</v>
      </c>
      <c r="H792">
        <v>2018</v>
      </c>
      <c r="I792" t="s">
        <v>565</v>
      </c>
    </row>
    <row r="793" spans="1:9">
      <c r="A793" t="s">
        <v>207</v>
      </c>
      <c r="B793">
        <v>1</v>
      </c>
      <c r="C793" t="s">
        <v>194</v>
      </c>
      <c r="D793" t="s">
        <v>195</v>
      </c>
      <c r="E793">
        <v>32027</v>
      </c>
      <c r="F793" t="s">
        <v>210</v>
      </c>
      <c r="G793">
        <v>26</v>
      </c>
      <c r="H793">
        <v>2018</v>
      </c>
      <c r="I793" t="s">
        <v>409</v>
      </c>
    </row>
    <row r="794" spans="1:9">
      <c r="A794" t="s">
        <v>207</v>
      </c>
      <c r="B794">
        <v>1</v>
      </c>
      <c r="C794" t="s">
        <v>194</v>
      </c>
      <c r="D794" t="s">
        <v>195</v>
      </c>
      <c r="E794">
        <v>18631</v>
      </c>
      <c r="F794" t="s">
        <v>210</v>
      </c>
      <c r="G794">
        <v>26</v>
      </c>
      <c r="H794">
        <v>2018</v>
      </c>
      <c r="I794" t="s">
        <v>323</v>
      </c>
    </row>
    <row r="795" spans="1:9">
      <c r="A795" t="s">
        <v>207</v>
      </c>
      <c r="B795">
        <v>1</v>
      </c>
      <c r="C795" t="s">
        <v>194</v>
      </c>
      <c r="D795" t="s">
        <v>195</v>
      </c>
      <c r="E795">
        <v>23985</v>
      </c>
      <c r="F795" t="s">
        <v>210</v>
      </c>
      <c r="G795">
        <v>26</v>
      </c>
      <c r="H795">
        <v>2018</v>
      </c>
      <c r="I795" t="s">
        <v>566</v>
      </c>
    </row>
    <row r="797" spans="1:9">
      <c r="A797" t="s">
        <v>185</v>
      </c>
    </row>
    <row r="798" spans="1:9">
      <c r="A798" t="s">
        <v>192</v>
      </c>
      <c r="B798">
        <v>536</v>
      </c>
    </row>
    <row r="799" spans="1:9">
      <c r="A799" t="s">
        <v>193</v>
      </c>
      <c r="B799">
        <v>8</v>
      </c>
      <c r="C799" t="s">
        <v>194</v>
      </c>
      <c r="D799" t="s">
        <v>195</v>
      </c>
      <c r="E799">
        <v>256</v>
      </c>
      <c r="F799" t="s">
        <v>201</v>
      </c>
      <c r="G799">
        <v>15</v>
      </c>
      <c r="H799" s="19">
        <v>0.46527777777777773</v>
      </c>
      <c r="I799" t="s">
        <v>197</v>
      </c>
    </row>
    <row r="800" spans="1:9">
      <c r="A800" t="s">
        <v>193</v>
      </c>
      <c r="B800">
        <v>24</v>
      </c>
      <c r="C800" t="s">
        <v>194</v>
      </c>
      <c r="D800" t="s">
        <v>195</v>
      </c>
      <c r="E800">
        <v>768</v>
      </c>
      <c r="F800" t="s">
        <v>196</v>
      </c>
      <c r="G800">
        <v>12</v>
      </c>
      <c r="H800" s="19">
        <v>0.4152777777777778</v>
      </c>
      <c r="I800" t="s">
        <v>198</v>
      </c>
    </row>
    <row r="801" spans="1:9">
      <c r="A801" t="s">
        <v>199</v>
      </c>
      <c r="B801">
        <v>1</v>
      </c>
      <c r="C801" t="s">
        <v>194</v>
      </c>
      <c r="D801" t="s">
        <v>195</v>
      </c>
      <c r="E801">
        <v>6148</v>
      </c>
      <c r="F801" t="s">
        <v>201</v>
      </c>
      <c r="G801">
        <v>16</v>
      </c>
      <c r="H801" s="19">
        <v>0.54722222222222217</v>
      </c>
      <c r="I801" t="s">
        <v>200</v>
      </c>
    </row>
    <row r="802" spans="1:9">
      <c r="A802" t="s">
        <v>193</v>
      </c>
      <c r="B802">
        <v>7</v>
      </c>
      <c r="C802" t="s">
        <v>194</v>
      </c>
      <c r="D802" t="s">
        <v>195</v>
      </c>
      <c r="E802">
        <v>224</v>
      </c>
      <c r="F802" t="s">
        <v>527</v>
      </c>
      <c r="G802">
        <v>12</v>
      </c>
      <c r="H802">
        <v>2018</v>
      </c>
      <c r="I802" t="s">
        <v>211</v>
      </c>
    </row>
    <row r="803" spans="1:9">
      <c r="A803" t="s">
        <v>199</v>
      </c>
      <c r="B803">
        <v>1</v>
      </c>
      <c r="C803" t="s">
        <v>194</v>
      </c>
      <c r="D803" t="s">
        <v>195</v>
      </c>
      <c r="E803">
        <v>43762</v>
      </c>
      <c r="F803" t="s">
        <v>201</v>
      </c>
      <c r="G803">
        <v>15</v>
      </c>
      <c r="H803" s="19">
        <v>0.41736111111111113</v>
      </c>
      <c r="I803" t="s">
        <v>567</v>
      </c>
    </row>
    <row r="804" spans="1:9">
      <c r="A804" t="s">
        <v>199</v>
      </c>
      <c r="B804">
        <v>1</v>
      </c>
      <c r="C804" t="s">
        <v>194</v>
      </c>
      <c r="D804" t="s">
        <v>195</v>
      </c>
      <c r="E804">
        <v>213455</v>
      </c>
      <c r="F804" t="s">
        <v>201</v>
      </c>
      <c r="G804">
        <v>15</v>
      </c>
      <c r="H804" s="19">
        <v>0.46111111111111108</v>
      </c>
      <c r="I804" t="s">
        <v>568</v>
      </c>
    </row>
    <row r="805" spans="1:9">
      <c r="A805" t="s">
        <v>193</v>
      </c>
      <c r="B805">
        <v>6</v>
      </c>
      <c r="C805" t="s">
        <v>194</v>
      </c>
      <c r="D805" t="s">
        <v>195</v>
      </c>
      <c r="E805">
        <v>192</v>
      </c>
      <c r="F805" t="s">
        <v>201</v>
      </c>
      <c r="G805">
        <v>15</v>
      </c>
      <c r="H805" s="19">
        <v>0.49583333333333335</v>
      </c>
      <c r="I805" t="s">
        <v>569</v>
      </c>
    </row>
    <row r="806" spans="1:9">
      <c r="A806" t="s">
        <v>199</v>
      </c>
      <c r="B806">
        <v>1</v>
      </c>
      <c r="C806" t="s">
        <v>194</v>
      </c>
      <c r="D806" t="s">
        <v>195</v>
      </c>
      <c r="E806">
        <v>524</v>
      </c>
      <c r="F806" t="s">
        <v>201</v>
      </c>
      <c r="G806">
        <v>15</v>
      </c>
      <c r="H806" s="19">
        <v>0.44166666666666665</v>
      </c>
      <c r="I806" t="s">
        <v>570</v>
      </c>
    </row>
    <row r="808" spans="1:9">
      <c r="A808" t="s">
        <v>186</v>
      </c>
    </row>
    <row r="809" spans="1:9">
      <c r="A809" t="s">
        <v>192</v>
      </c>
      <c r="B809">
        <v>248</v>
      </c>
    </row>
    <row r="810" spans="1:9">
      <c r="A810" t="s">
        <v>193</v>
      </c>
      <c r="B810">
        <v>7</v>
      </c>
      <c r="C810" t="s">
        <v>194</v>
      </c>
      <c r="D810" t="s">
        <v>195</v>
      </c>
      <c r="E810">
        <v>224</v>
      </c>
      <c r="F810" t="s">
        <v>527</v>
      </c>
      <c r="G810">
        <v>12</v>
      </c>
      <c r="H810">
        <v>2018</v>
      </c>
      <c r="I810" t="s">
        <v>197</v>
      </c>
    </row>
    <row r="811" spans="1:9">
      <c r="A811" t="s">
        <v>193</v>
      </c>
      <c r="B811">
        <v>8</v>
      </c>
      <c r="C811" t="s">
        <v>194</v>
      </c>
      <c r="D811" t="s">
        <v>195</v>
      </c>
      <c r="E811">
        <v>256</v>
      </c>
      <c r="F811" t="s">
        <v>201</v>
      </c>
      <c r="G811">
        <v>15</v>
      </c>
      <c r="H811" s="19">
        <v>0.46527777777777773</v>
      </c>
      <c r="I811" t="s">
        <v>198</v>
      </c>
    </row>
    <row r="812" spans="1:9">
      <c r="A812" t="s">
        <v>352</v>
      </c>
      <c r="B812">
        <v>1</v>
      </c>
      <c r="C812" t="s">
        <v>194</v>
      </c>
      <c r="D812" t="s">
        <v>195</v>
      </c>
      <c r="E812">
        <v>16763</v>
      </c>
      <c r="F812" t="s">
        <v>210</v>
      </c>
      <c r="G812">
        <v>26</v>
      </c>
      <c r="H812">
        <v>2018</v>
      </c>
      <c r="I812" t="s">
        <v>565</v>
      </c>
    </row>
    <row r="813" spans="1:9">
      <c r="A813" t="s">
        <v>207</v>
      </c>
      <c r="B813">
        <v>1</v>
      </c>
      <c r="C813" t="s">
        <v>194</v>
      </c>
      <c r="D813" t="s">
        <v>195</v>
      </c>
      <c r="E813">
        <v>26638</v>
      </c>
      <c r="F813" t="s">
        <v>527</v>
      </c>
      <c r="G813">
        <v>12</v>
      </c>
      <c r="H813">
        <v>2018</v>
      </c>
      <c r="I813" t="s">
        <v>571</v>
      </c>
    </row>
    <row r="814" spans="1:9">
      <c r="A814" t="s">
        <v>207</v>
      </c>
      <c r="B814">
        <v>1</v>
      </c>
      <c r="C814" t="s">
        <v>194</v>
      </c>
      <c r="D814" t="s">
        <v>195</v>
      </c>
      <c r="E814">
        <v>32027</v>
      </c>
      <c r="F814" t="s">
        <v>210</v>
      </c>
      <c r="G814">
        <v>26</v>
      </c>
      <c r="H814">
        <v>2018</v>
      </c>
      <c r="I814" t="s">
        <v>409</v>
      </c>
    </row>
    <row r="815" spans="1:9">
      <c r="A815" t="s">
        <v>207</v>
      </c>
      <c r="B815">
        <v>1</v>
      </c>
      <c r="C815" t="s">
        <v>194</v>
      </c>
      <c r="D815" t="s">
        <v>195</v>
      </c>
      <c r="E815">
        <v>18631</v>
      </c>
      <c r="F815" t="s">
        <v>210</v>
      </c>
      <c r="G815">
        <v>26</v>
      </c>
      <c r="H815">
        <v>2018</v>
      </c>
      <c r="I815" t="s">
        <v>323</v>
      </c>
    </row>
    <row r="816" spans="1:9">
      <c r="A816" t="s">
        <v>207</v>
      </c>
      <c r="B816">
        <v>1</v>
      </c>
      <c r="C816" t="s">
        <v>194</v>
      </c>
      <c r="D816" t="s">
        <v>195</v>
      </c>
      <c r="E816">
        <v>23985</v>
      </c>
      <c r="F816" t="s">
        <v>210</v>
      </c>
      <c r="G816">
        <v>26</v>
      </c>
      <c r="H816">
        <v>2018</v>
      </c>
      <c r="I816" t="s">
        <v>566</v>
      </c>
    </row>
    <row r="818" spans="1:9">
      <c r="A818" t="s">
        <v>187</v>
      </c>
    </row>
    <row r="819" spans="1:9">
      <c r="A819" t="s">
        <v>192</v>
      </c>
      <c r="B819">
        <v>2416</v>
      </c>
    </row>
    <row r="820" spans="1:9">
      <c r="A820" t="s">
        <v>193</v>
      </c>
      <c r="B820">
        <v>6</v>
      </c>
      <c r="C820" t="s">
        <v>194</v>
      </c>
      <c r="D820" t="s">
        <v>195</v>
      </c>
      <c r="E820">
        <v>192</v>
      </c>
      <c r="F820" t="s">
        <v>201</v>
      </c>
      <c r="G820">
        <v>15</v>
      </c>
      <c r="H820" s="19">
        <v>0.49583333333333335</v>
      </c>
      <c r="I820" t="s">
        <v>197</v>
      </c>
    </row>
    <row r="821" spans="1:9">
      <c r="A821" t="s">
        <v>193</v>
      </c>
      <c r="B821">
        <v>8</v>
      </c>
      <c r="C821" t="s">
        <v>194</v>
      </c>
      <c r="D821" t="s">
        <v>195</v>
      </c>
      <c r="E821">
        <v>256</v>
      </c>
      <c r="F821" t="s">
        <v>201</v>
      </c>
      <c r="G821">
        <v>15</v>
      </c>
      <c r="H821" s="19">
        <v>0.46527777777777773</v>
      </c>
      <c r="I821" t="s">
        <v>198</v>
      </c>
    </row>
    <row r="822" spans="1:9">
      <c r="A822" t="s">
        <v>199</v>
      </c>
      <c r="B822">
        <v>1</v>
      </c>
      <c r="C822" t="s">
        <v>194</v>
      </c>
      <c r="D822" t="s">
        <v>195</v>
      </c>
      <c r="E822">
        <v>6148</v>
      </c>
      <c r="F822" t="s">
        <v>201</v>
      </c>
      <c r="G822">
        <v>15</v>
      </c>
      <c r="H822" s="19">
        <v>0.49583333333333335</v>
      </c>
      <c r="I822" t="s">
        <v>200</v>
      </c>
    </row>
    <row r="823" spans="1:9">
      <c r="A823" t="s">
        <v>207</v>
      </c>
      <c r="B823">
        <v>1</v>
      </c>
      <c r="C823" t="s">
        <v>194</v>
      </c>
      <c r="D823" t="s">
        <v>195</v>
      </c>
      <c r="E823">
        <v>11357</v>
      </c>
      <c r="F823" t="s">
        <v>201</v>
      </c>
      <c r="G823">
        <v>15</v>
      </c>
      <c r="H823" s="19">
        <v>0.375</v>
      </c>
      <c r="I823" t="s">
        <v>509</v>
      </c>
    </row>
    <row r="824" spans="1:9">
      <c r="A824" t="s">
        <v>199</v>
      </c>
      <c r="B824">
        <v>1</v>
      </c>
      <c r="C824" t="s">
        <v>194</v>
      </c>
      <c r="D824" t="s">
        <v>195</v>
      </c>
      <c r="E824">
        <v>1201067</v>
      </c>
      <c r="F824" t="s">
        <v>201</v>
      </c>
      <c r="G824">
        <v>15</v>
      </c>
      <c r="H824" s="19">
        <v>0.41875000000000001</v>
      </c>
      <c r="I824" t="s">
        <v>572</v>
      </c>
    </row>
    <row r="825" spans="1:9">
      <c r="A825" t="s">
        <v>207</v>
      </c>
      <c r="B825">
        <v>1</v>
      </c>
      <c r="C825" t="s">
        <v>194</v>
      </c>
      <c r="D825" t="s">
        <v>195</v>
      </c>
      <c r="E825">
        <v>8684</v>
      </c>
      <c r="F825" t="s">
        <v>201</v>
      </c>
      <c r="G825">
        <v>15</v>
      </c>
      <c r="H825" s="19">
        <v>0.375</v>
      </c>
      <c r="I825" t="s">
        <v>573</v>
      </c>
    </row>
    <row r="827" spans="1:9">
      <c r="A827" t="s">
        <v>188</v>
      </c>
    </row>
    <row r="828" spans="1:9">
      <c r="A828" t="s">
        <v>192</v>
      </c>
      <c r="B828">
        <v>112</v>
      </c>
    </row>
    <row r="829" spans="1:9">
      <c r="A829" t="s">
        <v>193</v>
      </c>
      <c r="B829">
        <v>5</v>
      </c>
      <c r="C829" t="s">
        <v>194</v>
      </c>
      <c r="D829" t="s">
        <v>195</v>
      </c>
      <c r="E829">
        <v>160</v>
      </c>
      <c r="F829" t="s">
        <v>201</v>
      </c>
      <c r="G829">
        <v>15</v>
      </c>
      <c r="H829" s="19">
        <v>0.46736111111111112</v>
      </c>
      <c r="I829" t="s">
        <v>197</v>
      </c>
    </row>
    <row r="830" spans="1:9">
      <c r="A830" t="s">
        <v>193</v>
      </c>
      <c r="B830">
        <v>24</v>
      </c>
      <c r="C830" t="s">
        <v>194</v>
      </c>
      <c r="D830" t="s">
        <v>195</v>
      </c>
      <c r="E830">
        <v>768</v>
      </c>
      <c r="F830" t="s">
        <v>196</v>
      </c>
      <c r="G830">
        <v>12</v>
      </c>
      <c r="H830" s="19">
        <v>0.4152777777777778</v>
      </c>
      <c r="I830" t="s">
        <v>198</v>
      </c>
    </row>
    <row r="831" spans="1:9">
      <c r="A831" t="s">
        <v>199</v>
      </c>
      <c r="B831">
        <v>1</v>
      </c>
      <c r="C831" t="s">
        <v>194</v>
      </c>
      <c r="D831" t="s">
        <v>195</v>
      </c>
      <c r="E831">
        <v>8196</v>
      </c>
      <c r="F831" t="s">
        <v>201</v>
      </c>
      <c r="G831">
        <v>15</v>
      </c>
      <c r="H831" s="19">
        <v>0.49027777777777781</v>
      </c>
      <c r="I831" t="s">
        <v>200</v>
      </c>
    </row>
    <row r="832" spans="1:9">
      <c r="A832" t="s">
        <v>193</v>
      </c>
      <c r="B832">
        <v>7</v>
      </c>
      <c r="C832" t="s">
        <v>194</v>
      </c>
      <c r="D832" t="s">
        <v>195</v>
      </c>
      <c r="E832">
        <v>224</v>
      </c>
      <c r="F832" t="s">
        <v>527</v>
      </c>
      <c r="G832">
        <v>12</v>
      </c>
      <c r="H832">
        <v>2018</v>
      </c>
      <c r="I832" t="s">
        <v>211</v>
      </c>
    </row>
    <row r="833" spans="1:9">
      <c r="A833" t="s">
        <v>199</v>
      </c>
      <c r="B833">
        <v>1</v>
      </c>
      <c r="C833" t="s">
        <v>194</v>
      </c>
      <c r="D833" t="s">
        <v>195</v>
      </c>
      <c r="E833">
        <v>44650</v>
      </c>
      <c r="F833" t="s">
        <v>201</v>
      </c>
      <c r="G833">
        <v>15</v>
      </c>
      <c r="H833" s="19">
        <v>0.46458333333333335</v>
      </c>
      <c r="I833" t="s">
        <v>574</v>
      </c>
    </row>
    <row r="835" spans="1:9">
      <c r="A835" t="s">
        <v>189</v>
      </c>
    </row>
    <row r="836" spans="1:9">
      <c r="A836" t="s">
        <v>192</v>
      </c>
      <c r="B836">
        <v>248</v>
      </c>
    </row>
    <row r="837" spans="1:9">
      <c r="A837" t="s">
        <v>193</v>
      </c>
      <c r="B837">
        <v>7</v>
      </c>
      <c r="C837" t="s">
        <v>194</v>
      </c>
      <c r="D837" t="s">
        <v>195</v>
      </c>
      <c r="E837">
        <v>224</v>
      </c>
      <c r="F837" t="s">
        <v>527</v>
      </c>
      <c r="G837">
        <v>12</v>
      </c>
      <c r="H837">
        <v>2018</v>
      </c>
      <c r="I837" t="s">
        <v>197</v>
      </c>
    </row>
    <row r="838" spans="1:9">
      <c r="A838" t="s">
        <v>193</v>
      </c>
      <c r="B838">
        <v>5</v>
      </c>
      <c r="C838" t="s">
        <v>194</v>
      </c>
      <c r="D838" t="s">
        <v>195</v>
      </c>
      <c r="E838">
        <v>160</v>
      </c>
      <c r="F838" t="s">
        <v>201</v>
      </c>
      <c r="G838">
        <v>15</v>
      </c>
      <c r="H838" s="19">
        <v>0.46736111111111112</v>
      </c>
      <c r="I838" t="s">
        <v>198</v>
      </c>
    </row>
    <row r="839" spans="1:9">
      <c r="A839" t="s">
        <v>352</v>
      </c>
      <c r="B839">
        <v>1</v>
      </c>
      <c r="C839" t="s">
        <v>194</v>
      </c>
      <c r="D839" t="s">
        <v>195</v>
      </c>
      <c r="E839">
        <v>16763</v>
      </c>
      <c r="F839" t="s">
        <v>210</v>
      </c>
      <c r="G839">
        <v>26</v>
      </c>
      <c r="H839">
        <v>2018</v>
      </c>
      <c r="I839" t="s">
        <v>565</v>
      </c>
    </row>
    <row r="840" spans="1:9">
      <c r="A840" t="s">
        <v>207</v>
      </c>
      <c r="B840">
        <v>1</v>
      </c>
      <c r="C840" t="s">
        <v>194</v>
      </c>
      <c r="D840" t="s">
        <v>195</v>
      </c>
      <c r="E840">
        <v>26638</v>
      </c>
      <c r="F840" t="s">
        <v>527</v>
      </c>
      <c r="G840">
        <v>12</v>
      </c>
      <c r="H840">
        <v>2018</v>
      </c>
      <c r="I840" t="s">
        <v>571</v>
      </c>
    </row>
    <row r="841" spans="1:9">
      <c r="A841" t="s">
        <v>207</v>
      </c>
      <c r="B841">
        <v>1</v>
      </c>
      <c r="C841" t="s">
        <v>194</v>
      </c>
      <c r="D841" t="s">
        <v>195</v>
      </c>
      <c r="E841">
        <v>32027</v>
      </c>
      <c r="F841" t="s">
        <v>210</v>
      </c>
      <c r="G841">
        <v>26</v>
      </c>
      <c r="H841">
        <v>2018</v>
      </c>
      <c r="I841" t="s">
        <v>409</v>
      </c>
    </row>
    <row r="842" spans="1:9">
      <c r="A842" t="s">
        <v>207</v>
      </c>
      <c r="B842">
        <v>1</v>
      </c>
      <c r="C842" t="s">
        <v>194</v>
      </c>
      <c r="D842" t="s">
        <v>195</v>
      </c>
      <c r="E842">
        <v>18631</v>
      </c>
      <c r="F842" t="s">
        <v>210</v>
      </c>
      <c r="G842">
        <v>26</v>
      </c>
      <c r="H842">
        <v>2018</v>
      </c>
      <c r="I842" t="s">
        <v>323</v>
      </c>
    </row>
    <row r="843" spans="1:9">
      <c r="A843" t="s">
        <v>207</v>
      </c>
      <c r="B843">
        <v>1</v>
      </c>
      <c r="C843" t="s">
        <v>194</v>
      </c>
      <c r="D843" t="s">
        <v>195</v>
      </c>
      <c r="E843">
        <v>23985</v>
      </c>
      <c r="F843" t="s">
        <v>210</v>
      </c>
      <c r="G843">
        <v>26</v>
      </c>
      <c r="H843">
        <v>2018</v>
      </c>
      <c r="I843" t="s">
        <v>566</v>
      </c>
    </row>
    <row r="845" spans="1:9">
      <c r="A845" t="s">
        <v>190</v>
      </c>
    </row>
    <row r="846" spans="1:9">
      <c r="A846" t="s">
        <v>192</v>
      </c>
      <c r="B846">
        <v>15336</v>
      </c>
    </row>
    <row r="847" spans="1:9">
      <c r="A847" t="s">
        <v>193</v>
      </c>
      <c r="B847">
        <v>57</v>
      </c>
      <c r="C847" t="s">
        <v>194</v>
      </c>
      <c r="D847" t="s">
        <v>195</v>
      </c>
      <c r="E847">
        <v>1824</v>
      </c>
      <c r="F847" t="s">
        <v>202</v>
      </c>
      <c r="G847">
        <v>11</v>
      </c>
      <c r="H847">
        <v>2018</v>
      </c>
      <c r="I847" t="s">
        <v>197</v>
      </c>
    </row>
    <row r="848" spans="1:9">
      <c r="A848" t="s">
        <v>193</v>
      </c>
      <c r="B848">
        <v>24</v>
      </c>
      <c r="C848" t="s">
        <v>194</v>
      </c>
      <c r="D848" t="s">
        <v>195</v>
      </c>
      <c r="E848">
        <v>768</v>
      </c>
      <c r="F848" t="s">
        <v>196</v>
      </c>
      <c r="G848">
        <v>12</v>
      </c>
      <c r="H848" s="19">
        <v>0.4152777777777778</v>
      </c>
      <c r="I848" t="s">
        <v>198</v>
      </c>
    </row>
    <row r="849" spans="1:9">
      <c r="A849" t="s">
        <v>199</v>
      </c>
      <c r="B849">
        <v>1</v>
      </c>
      <c r="C849" t="s">
        <v>194</v>
      </c>
      <c r="D849" t="s">
        <v>195</v>
      </c>
      <c r="E849">
        <v>10244</v>
      </c>
      <c r="F849" t="s">
        <v>202</v>
      </c>
      <c r="G849">
        <v>11</v>
      </c>
      <c r="H849">
        <v>2018</v>
      </c>
      <c r="I849" t="s">
        <v>200</v>
      </c>
    </row>
    <row r="850" spans="1:9">
      <c r="A850" t="s">
        <v>207</v>
      </c>
      <c r="B850">
        <v>1</v>
      </c>
      <c r="C850" t="s">
        <v>194</v>
      </c>
      <c r="D850" t="s">
        <v>195</v>
      </c>
      <c r="E850">
        <v>0</v>
      </c>
      <c r="F850" t="s">
        <v>202</v>
      </c>
      <c r="G850">
        <v>7</v>
      </c>
      <c r="H850">
        <v>2017</v>
      </c>
      <c r="I850" t="s">
        <v>575</v>
      </c>
    </row>
    <row r="851" spans="1:9">
      <c r="A851" t="s">
        <v>207</v>
      </c>
      <c r="B851">
        <v>1</v>
      </c>
      <c r="C851" t="s">
        <v>194</v>
      </c>
      <c r="D851" t="s">
        <v>195</v>
      </c>
      <c r="E851">
        <v>10176</v>
      </c>
      <c r="F851" t="s">
        <v>202</v>
      </c>
      <c r="G851">
        <v>7</v>
      </c>
      <c r="H851">
        <v>2017</v>
      </c>
      <c r="I851" t="s">
        <v>576</v>
      </c>
    </row>
    <row r="852" spans="1:9">
      <c r="A852" t="s">
        <v>207</v>
      </c>
      <c r="B852">
        <v>1</v>
      </c>
      <c r="C852" t="s">
        <v>194</v>
      </c>
      <c r="D852" t="s">
        <v>195</v>
      </c>
      <c r="E852">
        <v>114840</v>
      </c>
      <c r="F852" t="s">
        <v>202</v>
      </c>
      <c r="G852">
        <v>7</v>
      </c>
      <c r="H852">
        <v>2017</v>
      </c>
      <c r="I852" t="s">
        <v>577</v>
      </c>
    </row>
    <row r="853" spans="1:9">
      <c r="A853" t="s">
        <v>207</v>
      </c>
      <c r="B853">
        <v>1</v>
      </c>
      <c r="C853" t="s">
        <v>194</v>
      </c>
      <c r="D853" t="s">
        <v>195</v>
      </c>
      <c r="E853">
        <v>154635</v>
      </c>
      <c r="F853" t="s">
        <v>202</v>
      </c>
      <c r="G853">
        <v>7</v>
      </c>
      <c r="H853">
        <v>2017</v>
      </c>
      <c r="I853" t="s">
        <v>578</v>
      </c>
    </row>
    <row r="854" spans="1:9">
      <c r="A854" t="s">
        <v>207</v>
      </c>
      <c r="B854">
        <v>1</v>
      </c>
      <c r="C854" t="s">
        <v>194</v>
      </c>
      <c r="D854" t="s">
        <v>195</v>
      </c>
      <c r="E854">
        <v>127793</v>
      </c>
      <c r="F854" t="s">
        <v>202</v>
      </c>
      <c r="G854">
        <v>7</v>
      </c>
      <c r="H854">
        <v>2017</v>
      </c>
      <c r="I854" t="s">
        <v>579</v>
      </c>
    </row>
    <row r="855" spans="1:9">
      <c r="A855" t="s">
        <v>207</v>
      </c>
      <c r="B855">
        <v>1</v>
      </c>
      <c r="C855" t="s">
        <v>194</v>
      </c>
      <c r="D855" t="s">
        <v>195</v>
      </c>
      <c r="E855">
        <v>130452</v>
      </c>
      <c r="F855" t="s">
        <v>202</v>
      </c>
      <c r="G855">
        <v>7</v>
      </c>
      <c r="H855">
        <v>2017</v>
      </c>
      <c r="I855" t="s">
        <v>580</v>
      </c>
    </row>
    <row r="856" spans="1:9">
      <c r="A856" t="s">
        <v>207</v>
      </c>
      <c r="B856">
        <v>1</v>
      </c>
      <c r="C856" t="s">
        <v>194</v>
      </c>
      <c r="D856" t="s">
        <v>195</v>
      </c>
      <c r="E856">
        <v>132040</v>
      </c>
      <c r="F856" t="s">
        <v>202</v>
      </c>
      <c r="G856">
        <v>7</v>
      </c>
      <c r="H856">
        <v>2017</v>
      </c>
      <c r="I856" t="s">
        <v>581</v>
      </c>
    </row>
    <row r="857" spans="1:9">
      <c r="A857" t="s">
        <v>207</v>
      </c>
      <c r="B857">
        <v>1</v>
      </c>
      <c r="C857" t="s">
        <v>194</v>
      </c>
      <c r="D857" t="s">
        <v>195</v>
      </c>
      <c r="E857">
        <v>130260</v>
      </c>
      <c r="F857" t="s">
        <v>202</v>
      </c>
      <c r="G857">
        <v>7</v>
      </c>
      <c r="H857">
        <v>2017</v>
      </c>
      <c r="I857" t="s">
        <v>582</v>
      </c>
    </row>
    <row r="858" spans="1:9">
      <c r="A858" t="s">
        <v>207</v>
      </c>
      <c r="B858">
        <v>1</v>
      </c>
      <c r="C858" t="s">
        <v>194</v>
      </c>
      <c r="D858" t="s">
        <v>195</v>
      </c>
      <c r="E858">
        <v>128924</v>
      </c>
      <c r="F858" t="s">
        <v>202</v>
      </c>
      <c r="G858">
        <v>7</v>
      </c>
      <c r="H858">
        <v>2017</v>
      </c>
      <c r="I858" t="s">
        <v>583</v>
      </c>
    </row>
    <row r="859" spans="1:9">
      <c r="A859" t="s">
        <v>207</v>
      </c>
      <c r="B859">
        <v>1</v>
      </c>
      <c r="C859" t="s">
        <v>194</v>
      </c>
      <c r="D859" t="s">
        <v>195</v>
      </c>
      <c r="E859">
        <v>95683</v>
      </c>
      <c r="F859" t="s">
        <v>202</v>
      </c>
      <c r="G859">
        <v>7</v>
      </c>
      <c r="H859">
        <v>2017</v>
      </c>
      <c r="I859" t="s">
        <v>584</v>
      </c>
    </row>
    <row r="860" spans="1:9">
      <c r="A860" t="s">
        <v>207</v>
      </c>
      <c r="B860">
        <v>1</v>
      </c>
      <c r="C860" t="s">
        <v>194</v>
      </c>
      <c r="D860" t="s">
        <v>195</v>
      </c>
      <c r="E860">
        <v>62537</v>
      </c>
      <c r="F860" t="s">
        <v>202</v>
      </c>
      <c r="G860">
        <v>7</v>
      </c>
      <c r="H860">
        <v>2017</v>
      </c>
      <c r="I860" t="s">
        <v>585</v>
      </c>
    </row>
    <row r="861" spans="1:9">
      <c r="A861" t="s">
        <v>207</v>
      </c>
      <c r="B861">
        <v>1</v>
      </c>
      <c r="C861" t="s">
        <v>194</v>
      </c>
      <c r="D861" t="s">
        <v>195</v>
      </c>
      <c r="E861">
        <v>93034</v>
      </c>
      <c r="F861" t="s">
        <v>202</v>
      </c>
      <c r="G861">
        <v>7</v>
      </c>
      <c r="H861">
        <v>2017</v>
      </c>
      <c r="I861" t="s">
        <v>586</v>
      </c>
    </row>
    <row r="862" spans="1:9">
      <c r="A862" t="s">
        <v>199</v>
      </c>
      <c r="B862">
        <v>1</v>
      </c>
      <c r="C862" t="s">
        <v>194</v>
      </c>
      <c r="D862" t="s">
        <v>195</v>
      </c>
      <c r="E862">
        <v>77983</v>
      </c>
      <c r="F862" t="s">
        <v>202</v>
      </c>
      <c r="G862">
        <v>17</v>
      </c>
      <c r="H862">
        <v>2017</v>
      </c>
      <c r="I862" t="s">
        <v>587</v>
      </c>
    </row>
    <row r="863" spans="1:9">
      <c r="A863" t="s">
        <v>207</v>
      </c>
      <c r="B863">
        <v>1</v>
      </c>
      <c r="C863" t="s">
        <v>194</v>
      </c>
      <c r="D863" t="s">
        <v>195</v>
      </c>
      <c r="E863">
        <v>11903</v>
      </c>
      <c r="F863" t="s">
        <v>202</v>
      </c>
      <c r="G863">
        <v>7</v>
      </c>
      <c r="H863">
        <v>2017</v>
      </c>
      <c r="I863" t="s">
        <v>588</v>
      </c>
    </row>
    <row r="864" spans="1:9">
      <c r="A864" t="s">
        <v>207</v>
      </c>
      <c r="B864">
        <v>1</v>
      </c>
      <c r="C864" t="s">
        <v>194</v>
      </c>
      <c r="D864" t="s">
        <v>195</v>
      </c>
      <c r="E864">
        <v>68020</v>
      </c>
      <c r="F864" t="s">
        <v>215</v>
      </c>
      <c r="G864">
        <v>12</v>
      </c>
      <c r="H864">
        <v>2017</v>
      </c>
      <c r="I864" t="s">
        <v>589</v>
      </c>
    </row>
    <row r="865" spans="1:9">
      <c r="A865" t="s">
        <v>207</v>
      </c>
      <c r="B865">
        <v>1</v>
      </c>
      <c r="C865" t="s">
        <v>194</v>
      </c>
      <c r="D865" t="s">
        <v>195</v>
      </c>
      <c r="E865">
        <v>8057</v>
      </c>
      <c r="F865" t="s">
        <v>202</v>
      </c>
      <c r="G865">
        <v>7</v>
      </c>
      <c r="H865">
        <v>2017</v>
      </c>
      <c r="I865" t="s">
        <v>590</v>
      </c>
    </row>
    <row r="866" spans="1:9">
      <c r="A866" t="s">
        <v>207</v>
      </c>
      <c r="B866">
        <v>1</v>
      </c>
      <c r="C866" t="s">
        <v>194</v>
      </c>
      <c r="D866" t="s">
        <v>195</v>
      </c>
      <c r="E866">
        <v>61705</v>
      </c>
      <c r="F866" t="s">
        <v>202</v>
      </c>
      <c r="G866">
        <v>7</v>
      </c>
      <c r="H866">
        <v>2017</v>
      </c>
      <c r="I866" t="s">
        <v>591</v>
      </c>
    </row>
    <row r="867" spans="1:9">
      <c r="A867" t="s">
        <v>207</v>
      </c>
      <c r="B867">
        <v>1</v>
      </c>
      <c r="C867" t="s">
        <v>194</v>
      </c>
      <c r="D867" t="s">
        <v>195</v>
      </c>
      <c r="E867">
        <v>4644</v>
      </c>
      <c r="F867" t="s">
        <v>202</v>
      </c>
      <c r="G867">
        <v>7</v>
      </c>
      <c r="H867">
        <v>2017</v>
      </c>
      <c r="I867" t="s">
        <v>592</v>
      </c>
    </row>
    <row r="868" spans="1:9">
      <c r="A868" t="s">
        <v>207</v>
      </c>
      <c r="B868">
        <v>1</v>
      </c>
      <c r="C868" t="s">
        <v>194</v>
      </c>
      <c r="D868" t="s">
        <v>195</v>
      </c>
      <c r="E868">
        <v>937637</v>
      </c>
      <c r="F868" t="s">
        <v>243</v>
      </c>
      <c r="G868">
        <v>10</v>
      </c>
      <c r="H868">
        <v>2017</v>
      </c>
      <c r="I868" t="s">
        <v>593</v>
      </c>
    </row>
    <row r="869" spans="1:9">
      <c r="A869" t="s">
        <v>207</v>
      </c>
      <c r="B869">
        <v>1</v>
      </c>
      <c r="C869" t="s">
        <v>194</v>
      </c>
      <c r="D869" t="s">
        <v>195</v>
      </c>
      <c r="E869">
        <v>1497577</v>
      </c>
      <c r="F869" t="s">
        <v>243</v>
      </c>
      <c r="G869">
        <v>10</v>
      </c>
      <c r="H869">
        <v>2017</v>
      </c>
      <c r="I869" t="s">
        <v>594</v>
      </c>
    </row>
    <row r="870" spans="1:9">
      <c r="A870" t="s">
        <v>207</v>
      </c>
      <c r="B870">
        <v>1</v>
      </c>
      <c r="C870" t="s">
        <v>194</v>
      </c>
      <c r="D870" t="s">
        <v>195</v>
      </c>
      <c r="E870">
        <v>1715637</v>
      </c>
      <c r="F870" t="s">
        <v>243</v>
      </c>
      <c r="G870">
        <v>10</v>
      </c>
      <c r="H870">
        <v>2017</v>
      </c>
      <c r="I870" t="s">
        <v>595</v>
      </c>
    </row>
    <row r="871" spans="1:9">
      <c r="A871" t="s">
        <v>267</v>
      </c>
      <c r="B871">
        <v>1</v>
      </c>
      <c r="C871" t="s">
        <v>194</v>
      </c>
      <c r="D871" t="s">
        <v>195</v>
      </c>
      <c r="E871">
        <v>12116</v>
      </c>
      <c r="F871" t="s">
        <v>534</v>
      </c>
      <c r="G871">
        <v>24</v>
      </c>
      <c r="H871">
        <v>2012</v>
      </c>
      <c r="I871" t="s">
        <v>596</v>
      </c>
    </row>
    <row r="872" spans="1:9">
      <c r="A872" t="s">
        <v>207</v>
      </c>
      <c r="B872">
        <v>1</v>
      </c>
      <c r="C872" t="s">
        <v>194</v>
      </c>
      <c r="D872" t="s">
        <v>195</v>
      </c>
      <c r="E872">
        <v>7798</v>
      </c>
      <c r="F872" t="s">
        <v>202</v>
      </c>
      <c r="G872">
        <v>7</v>
      </c>
      <c r="H872">
        <v>2017</v>
      </c>
      <c r="I872" t="s">
        <v>597</v>
      </c>
    </row>
    <row r="873" spans="1:9">
      <c r="A873" t="s">
        <v>207</v>
      </c>
      <c r="B873">
        <v>1</v>
      </c>
      <c r="C873" t="s">
        <v>194</v>
      </c>
      <c r="D873" t="s">
        <v>195</v>
      </c>
      <c r="E873">
        <v>13417</v>
      </c>
      <c r="F873" t="s">
        <v>202</v>
      </c>
      <c r="G873">
        <v>7</v>
      </c>
      <c r="H873">
        <v>2017</v>
      </c>
      <c r="I873" t="s">
        <v>598</v>
      </c>
    </row>
    <row r="874" spans="1:9">
      <c r="A874" t="s">
        <v>207</v>
      </c>
      <c r="B874">
        <v>1</v>
      </c>
      <c r="C874" t="s">
        <v>194</v>
      </c>
      <c r="D874" t="s">
        <v>195</v>
      </c>
      <c r="E874">
        <v>12602</v>
      </c>
      <c r="F874" t="s">
        <v>202</v>
      </c>
      <c r="G874">
        <v>7</v>
      </c>
      <c r="H874">
        <v>2017</v>
      </c>
      <c r="I874" t="s">
        <v>599</v>
      </c>
    </row>
    <row r="875" spans="1:9">
      <c r="A875" t="s">
        <v>207</v>
      </c>
      <c r="B875">
        <v>1</v>
      </c>
      <c r="C875" t="s">
        <v>194</v>
      </c>
      <c r="D875" t="s">
        <v>195</v>
      </c>
      <c r="E875">
        <v>5803</v>
      </c>
      <c r="F875" t="s">
        <v>202</v>
      </c>
      <c r="G875">
        <v>7</v>
      </c>
      <c r="H875">
        <v>2017</v>
      </c>
      <c r="I875" t="s">
        <v>600</v>
      </c>
    </row>
    <row r="876" spans="1:9">
      <c r="A876" t="s">
        <v>207</v>
      </c>
      <c r="B876">
        <v>1</v>
      </c>
      <c r="C876" t="s">
        <v>194</v>
      </c>
      <c r="D876" t="s">
        <v>195</v>
      </c>
      <c r="E876">
        <v>16558</v>
      </c>
      <c r="F876" t="s">
        <v>202</v>
      </c>
      <c r="G876">
        <v>7</v>
      </c>
      <c r="H876">
        <v>2017</v>
      </c>
      <c r="I876" t="s">
        <v>601</v>
      </c>
    </row>
    <row r="877" spans="1:9">
      <c r="A877" t="s">
        <v>207</v>
      </c>
      <c r="B877">
        <v>1</v>
      </c>
      <c r="C877" t="s">
        <v>194</v>
      </c>
      <c r="D877" t="s">
        <v>195</v>
      </c>
      <c r="E877">
        <v>53032</v>
      </c>
      <c r="F877" t="s">
        <v>202</v>
      </c>
      <c r="G877">
        <v>7</v>
      </c>
      <c r="H877">
        <v>2017</v>
      </c>
      <c r="I877" t="s">
        <v>602</v>
      </c>
    </row>
    <row r="878" spans="1:9">
      <c r="A878" t="s">
        <v>207</v>
      </c>
      <c r="B878">
        <v>1</v>
      </c>
      <c r="C878" t="s">
        <v>194</v>
      </c>
      <c r="D878" t="s">
        <v>195</v>
      </c>
      <c r="E878">
        <v>40049</v>
      </c>
      <c r="F878" t="s">
        <v>202</v>
      </c>
      <c r="G878">
        <v>7</v>
      </c>
      <c r="H878">
        <v>2017</v>
      </c>
      <c r="I878" t="s">
        <v>603</v>
      </c>
    </row>
    <row r="879" spans="1:9">
      <c r="A879" t="s">
        <v>207</v>
      </c>
      <c r="B879">
        <v>1</v>
      </c>
      <c r="C879" t="s">
        <v>194</v>
      </c>
      <c r="D879" t="s">
        <v>195</v>
      </c>
      <c r="E879">
        <v>31640</v>
      </c>
      <c r="F879" t="s">
        <v>202</v>
      </c>
      <c r="G879">
        <v>7</v>
      </c>
      <c r="H879">
        <v>2017</v>
      </c>
      <c r="I879" t="s">
        <v>604</v>
      </c>
    </row>
    <row r="880" spans="1:9">
      <c r="A880" t="s">
        <v>207</v>
      </c>
      <c r="B880">
        <v>1</v>
      </c>
      <c r="C880" t="s">
        <v>194</v>
      </c>
      <c r="D880" t="s">
        <v>195</v>
      </c>
      <c r="E880">
        <v>33386</v>
      </c>
      <c r="F880" t="s">
        <v>202</v>
      </c>
      <c r="G880">
        <v>7</v>
      </c>
      <c r="H880">
        <v>2017</v>
      </c>
      <c r="I880" t="s">
        <v>605</v>
      </c>
    </row>
    <row r="881" spans="1:9">
      <c r="A881" t="s">
        <v>207</v>
      </c>
      <c r="B881">
        <v>1</v>
      </c>
      <c r="C881" t="s">
        <v>194</v>
      </c>
      <c r="D881" t="s">
        <v>195</v>
      </c>
      <c r="E881">
        <v>102241</v>
      </c>
      <c r="F881" t="s">
        <v>202</v>
      </c>
      <c r="G881">
        <v>7</v>
      </c>
      <c r="H881">
        <v>2017</v>
      </c>
      <c r="I881" t="s">
        <v>606</v>
      </c>
    </row>
    <row r="882" spans="1:9">
      <c r="A882" t="s">
        <v>207</v>
      </c>
      <c r="B882">
        <v>1</v>
      </c>
      <c r="C882" t="s">
        <v>194</v>
      </c>
      <c r="D882" t="s">
        <v>195</v>
      </c>
      <c r="E882">
        <v>144625</v>
      </c>
      <c r="F882" t="s">
        <v>202</v>
      </c>
      <c r="G882">
        <v>7</v>
      </c>
      <c r="H882">
        <v>2017</v>
      </c>
      <c r="I882" t="s">
        <v>607</v>
      </c>
    </row>
    <row r="883" spans="1:9">
      <c r="A883" t="s">
        <v>207</v>
      </c>
      <c r="B883">
        <v>1</v>
      </c>
      <c r="C883" t="s">
        <v>194</v>
      </c>
      <c r="D883" t="s">
        <v>195</v>
      </c>
      <c r="E883">
        <v>43166</v>
      </c>
      <c r="F883" t="s">
        <v>202</v>
      </c>
      <c r="G883">
        <v>7</v>
      </c>
      <c r="H883">
        <v>2017</v>
      </c>
      <c r="I883" t="s">
        <v>608</v>
      </c>
    </row>
    <row r="884" spans="1:9">
      <c r="A884" t="s">
        <v>207</v>
      </c>
      <c r="B884">
        <v>1</v>
      </c>
      <c r="C884" t="s">
        <v>194</v>
      </c>
      <c r="D884" t="s">
        <v>195</v>
      </c>
      <c r="E884">
        <v>20126</v>
      </c>
      <c r="F884" t="s">
        <v>202</v>
      </c>
      <c r="G884">
        <v>7</v>
      </c>
      <c r="H884">
        <v>2017</v>
      </c>
      <c r="I884" t="s">
        <v>609</v>
      </c>
    </row>
    <row r="885" spans="1:9">
      <c r="A885" t="s">
        <v>199</v>
      </c>
      <c r="B885">
        <v>1</v>
      </c>
      <c r="C885" t="s">
        <v>194</v>
      </c>
      <c r="D885" t="s">
        <v>195</v>
      </c>
      <c r="E885">
        <v>155336</v>
      </c>
      <c r="F885" t="s">
        <v>210</v>
      </c>
      <c r="G885">
        <v>6</v>
      </c>
      <c r="H885">
        <v>2017</v>
      </c>
      <c r="I885" t="s">
        <v>610</v>
      </c>
    </row>
    <row r="886" spans="1:9">
      <c r="A886" t="s">
        <v>207</v>
      </c>
      <c r="B886">
        <v>1</v>
      </c>
      <c r="C886" t="s">
        <v>194</v>
      </c>
      <c r="D886" t="s">
        <v>195</v>
      </c>
      <c r="E886">
        <v>61760</v>
      </c>
      <c r="F886" t="s">
        <v>202</v>
      </c>
      <c r="G886">
        <v>7</v>
      </c>
      <c r="H886">
        <v>2017</v>
      </c>
      <c r="I886" t="s">
        <v>611</v>
      </c>
    </row>
    <row r="887" spans="1:9">
      <c r="A887" t="s">
        <v>207</v>
      </c>
      <c r="B887">
        <v>1</v>
      </c>
      <c r="C887" t="s">
        <v>194</v>
      </c>
      <c r="D887" t="s">
        <v>195</v>
      </c>
      <c r="E887">
        <v>118448</v>
      </c>
      <c r="F887" t="s">
        <v>202</v>
      </c>
      <c r="G887">
        <v>7</v>
      </c>
      <c r="H887">
        <v>2017</v>
      </c>
      <c r="I887" t="s">
        <v>612</v>
      </c>
    </row>
    <row r="888" spans="1:9">
      <c r="A888" t="s">
        <v>207</v>
      </c>
      <c r="B888">
        <v>1</v>
      </c>
      <c r="C888" t="s">
        <v>194</v>
      </c>
      <c r="D888" t="s">
        <v>195</v>
      </c>
      <c r="E888">
        <v>9216</v>
      </c>
      <c r="F888" t="s">
        <v>202</v>
      </c>
      <c r="G888">
        <v>7</v>
      </c>
      <c r="H888">
        <v>2017</v>
      </c>
      <c r="I888" t="s">
        <v>613</v>
      </c>
    </row>
    <row r="889" spans="1:9">
      <c r="A889" t="s">
        <v>207</v>
      </c>
      <c r="B889">
        <v>1</v>
      </c>
      <c r="C889" t="s">
        <v>194</v>
      </c>
      <c r="D889" t="s">
        <v>195</v>
      </c>
      <c r="E889">
        <v>25156</v>
      </c>
      <c r="F889" t="s">
        <v>202</v>
      </c>
      <c r="G889">
        <v>7</v>
      </c>
      <c r="H889">
        <v>2017</v>
      </c>
      <c r="I889" t="s">
        <v>614</v>
      </c>
    </row>
    <row r="890" spans="1:9">
      <c r="A890" t="s">
        <v>207</v>
      </c>
      <c r="B890">
        <v>1</v>
      </c>
      <c r="C890" t="s">
        <v>194</v>
      </c>
      <c r="D890" t="s">
        <v>195</v>
      </c>
      <c r="E890">
        <v>2937</v>
      </c>
      <c r="F890" t="s">
        <v>202</v>
      </c>
      <c r="G890">
        <v>7</v>
      </c>
      <c r="H890">
        <v>2017</v>
      </c>
      <c r="I890" t="s">
        <v>615</v>
      </c>
    </row>
    <row r="891" spans="1:9">
      <c r="A891" t="s">
        <v>207</v>
      </c>
      <c r="B891">
        <v>1</v>
      </c>
      <c r="C891" t="s">
        <v>194</v>
      </c>
      <c r="D891" t="s">
        <v>195</v>
      </c>
      <c r="E891">
        <v>13809</v>
      </c>
      <c r="F891" t="s">
        <v>202</v>
      </c>
      <c r="G891">
        <v>7</v>
      </c>
      <c r="H891">
        <v>2017</v>
      </c>
      <c r="I891" t="s">
        <v>616</v>
      </c>
    </row>
    <row r="892" spans="1:9">
      <c r="A892" t="s">
        <v>207</v>
      </c>
      <c r="B892">
        <v>1</v>
      </c>
      <c r="C892" t="s">
        <v>194</v>
      </c>
      <c r="D892" t="s">
        <v>195</v>
      </c>
      <c r="E892">
        <v>50800</v>
      </c>
      <c r="F892" t="s">
        <v>202</v>
      </c>
      <c r="G892">
        <v>7</v>
      </c>
      <c r="H892">
        <v>2017</v>
      </c>
      <c r="I892" t="s">
        <v>617</v>
      </c>
    </row>
    <row r="893" spans="1:9">
      <c r="A893" t="s">
        <v>199</v>
      </c>
      <c r="B893">
        <v>1</v>
      </c>
      <c r="C893" t="s">
        <v>194</v>
      </c>
      <c r="D893" t="s">
        <v>195</v>
      </c>
      <c r="E893">
        <v>43984</v>
      </c>
      <c r="F893" t="s">
        <v>210</v>
      </c>
      <c r="G893">
        <v>6</v>
      </c>
      <c r="H893">
        <v>2017</v>
      </c>
      <c r="I893" t="s">
        <v>618</v>
      </c>
    </row>
    <row r="894" spans="1:9">
      <c r="A894" t="s">
        <v>207</v>
      </c>
      <c r="B894">
        <v>1</v>
      </c>
      <c r="C894" t="s">
        <v>194</v>
      </c>
      <c r="D894" t="s">
        <v>195</v>
      </c>
      <c r="E894">
        <v>83764</v>
      </c>
      <c r="F894" t="s">
        <v>202</v>
      </c>
      <c r="G894">
        <v>7</v>
      </c>
      <c r="H894">
        <v>2017</v>
      </c>
      <c r="I894" t="s">
        <v>619</v>
      </c>
    </row>
    <row r="895" spans="1:9">
      <c r="A895" t="s">
        <v>207</v>
      </c>
      <c r="B895">
        <v>1</v>
      </c>
      <c r="C895" t="s">
        <v>194</v>
      </c>
      <c r="D895" t="s">
        <v>195</v>
      </c>
      <c r="E895">
        <v>5043</v>
      </c>
      <c r="F895" t="s">
        <v>202</v>
      </c>
      <c r="G895">
        <v>7</v>
      </c>
      <c r="H895">
        <v>2017</v>
      </c>
      <c r="I895" t="s">
        <v>620</v>
      </c>
    </row>
    <row r="896" spans="1:9">
      <c r="A896" t="s">
        <v>199</v>
      </c>
      <c r="B896">
        <v>1</v>
      </c>
      <c r="C896" t="s">
        <v>194</v>
      </c>
      <c r="D896" t="s">
        <v>195</v>
      </c>
      <c r="E896">
        <v>178717</v>
      </c>
      <c r="F896" t="s">
        <v>210</v>
      </c>
      <c r="G896">
        <v>6</v>
      </c>
      <c r="H896">
        <v>2017</v>
      </c>
      <c r="I896" t="s">
        <v>621</v>
      </c>
    </row>
    <row r="897" spans="1:9">
      <c r="A897" t="s">
        <v>207</v>
      </c>
      <c r="B897">
        <v>1</v>
      </c>
      <c r="C897" t="s">
        <v>194</v>
      </c>
      <c r="D897" t="s">
        <v>195</v>
      </c>
      <c r="E897">
        <v>46023</v>
      </c>
      <c r="F897" t="s">
        <v>243</v>
      </c>
      <c r="G897">
        <v>10</v>
      </c>
      <c r="H897">
        <v>2017</v>
      </c>
      <c r="I897" t="s">
        <v>622</v>
      </c>
    </row>
    <row r="898" spans="1:9">
      <c r="A898" t="s">
        <v>207</v>
      </c>
      <c r="B898">
        <v>1</v>
      </c>
      <c r="C898" t="s">
        <v>194</v>
      </c>
      <c r="D898" t="s">
        <v>195</v>
      </c>
      <c r="E898">
        <v>44734</v>
      </c>
      <c r="F898" t="s">
        <v>215</v>
      </c>
      <c r="G898">
        <v>12</v>
      </c>
      <c r="H898">
        <v>2017</v>
      </c>
      <c r="I898" t="s">
        <v>623</v>
      </c>
    </row>
    <row r="899" spans="1:9">
      <c r="A899" t="s">
        <v>199</v>
      </c>
      <c r="B899">
        <v>1</v>
      </c>
      <c r="C899" t="s">
        <v>194</v>
      </c>
      <c r="D899" t="s">
        <v>195</v>
      </c>
      <c r="E899">
        <v>92305</v>
      </c>
      <c r="F899" t="s">
        <v>210</v>
      </c>
      <c r="G899">
        <v>6</v>
      </c>
      <c r="H899">
        <v>2017</v>
      </c>
      <c r="I899" t="s">
        <v>624</v>
      </c>
    </row>
    <row r="900" spans="1:9">
      <c r="A900" t="s">
        <v>207</v>
      </c>
      <c r="B900">
        <v>1</v>
      </c>
      <c r="C900" t="s">
        <v>194</v>
      </c>
      <c r="D900" t="s">
        <v>195</v>
      </c>
      <c r="E900">
        <v>57914</v>
      </c>
      <c r="F900" t="s">
        <v>202</v>
      </c>
      <c r="G900">
        <v>7</v>
      </c>
      <c r="H900">
        <v>2017</v>
      </c>
      <c r="I900" t="s">
        <v>625</v>
      </c>
    </row>
    <row r="901" spans="1:9">
      <c r="A901" t="s">
        <v>207</v>
      </c>
      <c r="B901">
        <v>1</v>
      </c>
      <c r="C901" t="s">
        <v>194</v>
      </c>
      <c r="D901" t="s">
        <v>195</v>
      </c>
      <c r="E901">
        <v>550613</v>
      </c>
      <c r="F901" t="s">
        <v>243</v>
      </c>
      <c r="G901">
        <v>10</v>
      </c>
      <c r="H901">
        <v>2017</v>
      </c>
      <c r="I901" t="s">
        <v>626</v>
      </c>
    </row>
    <row r="902" spans="1:9">
      <c r="A902" t="s">
        <v>199</v>
      </c>
      <c r="B902">
        <v>1</v>
      </c>
      <c r="C902" t="s">
        <v>194</v>
      </c>
      <c r="D902" t="s">
        <v>195</v>
      </c>
      <c r="E902">
        <v>87081</v>
      </c>
      <c r="F902" t="s">
        <v>215</v>
      </c>
      <c r="G902">
        <v>12</v>
      </c>
      <c r="H902">
        <v>2017</v>
      </c>
      <c r="I902" t="s">
        <v>627</v>
      </c>
    </row>
    <row r="903" spans="1:9">
      <c r="A903" t="s">
        <v>207</v>
      </c>
      <c r="B903">
        <v>1</v>
      </c>
      <c r="C903" t="s">
        <v>194</v>
      </c>
      <c r="D903" t="s">
        <v>195</v>
      </c>
      <c r="E903">
        <v>7154</v>
      </c>
      <c r="F903" t="s">
        <v>202</v>
      </c>
      <c r="G903">
        <v>7</v>
      </c>
      <c r="H903">
        <v>2017</v>
      </c>
      <c r="I903" t="s">
        <v>628</v>
      </c>
    </row>
    <row r="905" spans="1:9">
      <c r="A905" t="s">
        <v>191</v>
      </c>
    </row>
    <row r="906" spans="1:9">
      <c r="A906" t="s">
        <v>192</v>
      </c>
      <c r="B906">
        <v>308736</v>
      </c>
    </row>
    <row r="907" spans="1:9">
      <c r="A907" t="s">
        <v>193</v>
      </c>
      <c r="B907">
        <v>23</v>
      </c>
      <c r="C907" t="s">
        <v>194</v>
      </c>
      <c r="D907" t="s">
        <v>195</v>
      </c>
      <c r="E907">
        <v>736</v>
      </c>
      <c r="F907" t="s">
        <v>205</v>
      </c>
      <c r="G907">
        <v>11</v>
      </c>
      <c r="H907" s="19">
        <v>0.48958333333333331</v>
      </c>
      <c r="I907" t="s">
        <v>197</v>
      </c>
    </row>
    <row r="908" spans="1:9">
      <c r="A908" t="s">
        <v>193</v>
      </c>
      <c r="B908">
        <v>24</v>
      </c>
      <c r="C908" t="s">
        <v>194</v>
      </c>
      <c r="D908" t="s">
        <v>195</v>
      </c>
      <c r="E908">
        <v>768</v>
      </c>
      <c r="F908" t="s">
        <v>196</v>
      </c>
      <c r="G908">
        <v>12</v>
      </c>
      <c r="H908" s="19">
        <v>0.4152777777777778</v>
      </c>
      <c r="I908" t="s">
        <v>198</v>
      </c>
    </row>
    <row r="909" spans="1:9">
      <c r="A909" t="s">
        <v>199</v>
      </c>
      <c r="B909">
        <v>1</v>
      </c>
      <c r="C909" t="s">
        <v>194</v>
      </c>
      <c r="D909" t="s">
        <v>195</v>
      </c>
      <c r="E909">
        <v>6148</v>
      </c>
      <c r="F909" t="s">
        <v>204</v>
      </c>
      <c r="G909">
        <v>19</v>
      </c>
      <c r="H909" s="19">
        <v>0.49861111111111112</v>
      </c>
      <c r="I909" t="s">
        <v>200</v>
      </c>
    </row>
    <row r="910" spans="1:9">
      <c r="A910" t="s">
        <v>207</v>
      </c>
      <c r="B910">
        <v>1</v>
      </c>
      <c r="C910" t="s">
        <v>194</v>
      </c>
      <c r="D910" t="s">
        <v>195</v>
      </c>
      <c r="E910">
        <v>94992</v>
      </c>
      <c r="F910" t="s">
        <v>202</v>
      </c>
      <c r="G910">
        <v>28</v>
      </c>
      <c r="H910">
        <v>2018</v>
      </c>
      <c r="I910" t="s">
        <v>472</v>
      </c>
    </row>
    <row r="911" spans="1:9">
      <c r="A911" t="s">
        <v>207</v>
      </c>
      <c r="B911">
        <v>1</v>
      </c>
      <c r="C911" t="s">
        <v>194</v>
      </c>
      <c r="D911" t="s">
        <v>195</v>
      </c>
      <c r="E911">
        <v>5844</v>
      </c>
      <c r="F911" t="s">
        <v>202</v>
      </c>
      <c r="G911">
        <v>28</v>
      </c>
      <c r="H911">
        <v>2018</v>
      </c>
      <c r="I911" t="s">
        <v>473</v>
      </c>
    </row>
    <row r="912" spans="1:9">
      <c r="A912" t="s">
        <v>207</v>
      </c>
      <c r="B912">
        <v>1</v>
      </c>
      <c r="C912" t="s">
        <v>194</v>
      </c>
      <c r="D912" t="s">
        <v>195</v>
      </c>
      <c r="E912">
        <v>137045</v>
      </c>
      <c r="F912" t="s">
        <v>210</v>
      </c>
      <c r="G912">
        <v>2</v>
      </c>
      <c r="H912">
        <v>2018</v>
      </c>
      <c r="I912" t="s">
        <v>492</v>
      </c>
    </row>
    <row r="913" spans="1:9">
      <c r="A913" t="s">
        <v>199</v>
      </c>
      <c r="B913">
        <v>1</v>
      </c>
      <c r="C913" t="s">
        <v>194</v>
      </c>
      <c r="D913" t="s">
        <v>195</v>
      </c>
      <c r="E913">
        <v>2127601</v>
      </c>
      <c r="F913" t="s">
        <v>210</v>
      </c>
      <c r="G913">
        <v>27</v>
      </c>
      <c r="H913">
        <v>2017</v>
      </c>
      <c r="I913" t="s">
        <v>629</v>
      </c>
    </row>
    <row r="914" spans="1:9">
      <c r="A914" t="s">
        <v>207</v>
      </c>
      <c r="B914">
        <v>1</v>
      </c>
      <c r="C914" t="s">
        <v>194</v>
      </c>
      <c r="D914" t="s">
        <v>195</v>
      </c>
      <c r="E914">
        <v>38666</v>
      </c>
      <c r="F914" t="s">
        <v>205</v>
      </c>
      <c r="G914">
        <v>29</v>
      </c>
      <c r="H914">
        <v>2018</v>
      </c>
      <c r="I914" t="s">
        <v>630</v>
      </c>
    </row>
    <row r="915" spans="1:9">
      <c r="A915" t="s">
        <v>199</v>
      </c>
      <c r="B915">
        <v>1</v>
      </c>
      <c r="C915" t="s">
        <v>194</v>
      </c>
      <c r="D915" t="s">
        <v>195</v>
      </c>
      <c r="E915">
        <v>451405</v>
      </c>
      <c r="F915" t="s">
        <v>210</v>
      </c>
      <c r="G915">
        <v>10</v>
      </c>
      <c r="H915">
        <v>2017</v>
      </c>
      <c r="I915" t="s">
        <v>631</v>
      </c>
    </row>
    <row r="916" spans="1:9">
      <c r="A916" t="s">
        <v>199</v>
      </c>
      <c r="B916">
        <v>1</v>
      </c>
      <c r="C916" t="s">
        <v>194</v>
      </c>
      <c r="D916" t="s">
        <v>195</v>
      </c>
      <c r="E916">
        <v>460676</v>
      </c>
      <c r="F916" t="s">
        <v>210</v>
      </c>
      <c r="G916">
        <v>10</v>
      </c>
      <c r="H916">
        <v>2017</v>
      </c>
      <c r="I916" t="s">
        <v>632</v>
      </c>
    </row>
    <row r="917" spans="1:9">
      <c r="A917" t="s">
        <v>207</v>
      </c>
      <c r="B917">
        <v>1</v>
      </c>
      <c r="C917" t="s">
        <v>194</v>
      </c>
      <c r="D917" t="s">
        <v>195</v>
      </c>
      <c r="E917">
        <v>81887</v>
      </c>
      <c r="F917" t="s">
        <v>243</v>
      </c>
      <c r="G917">
        <v>10</v>
      </c>
      <c r="H917">
        <v>2017</v>
      </c>
      <c r="I917" t="s">
        <v>633</v>
      </c>
    </row>
    <row r="918" spans="1:9">
      <c r="A918" t="s">
        <v>199</v>
      </c>
      <c r="B918">
        <v>1</v>
      </c>
      <c r="C918" t="s">
        <v>194</v>
      </c>
      <c r="D918" t="s">
        <v>195</v>
      </c>
      <c r="E918">
        <v>3715</v>
      </c>
      <c r="F918" t="s">
        <v>215</v>
      </c>
      <c r="G918">
        <v>5</v>
      </c>
      <c r="H918">
        <v>2017</v>
      </c>
      <c r="I918" t="s">
        <v>329</v>
      </c>
    </row>
    <row r="919" spans="1:9">
      <c r="A919" t="s">
        <v>199</v>
      </c>
      <c r="B919">
        <v>1</v>
      </c>
      <c r="C919" t="s">
        <v>194</v>
      </c>
      <c r="D919" t="s">
        <v>195</v>
      </c>
      <c r="E919">
        <v>33556378</v>
      </c>
      <c r="F919" t="s">
        <v>196</v>
      </c>
      <c r="G919">
        <v>30</v>
      </c>
      <c r="H919">
        <v>2014</v>
      </c>
      <c r="I919" t="s">
        <v>634</v>
      </c>
    </row>
    <row r="920" spans="1:9">
      <c r="A920" t="s">
        <v>207</v>
      </c>
      <c r="B920">
        <v>1</v>
      </c>
      <c r="C920" t="s">
        <v>194</v>
      </c>
      <c r="D920" t="s">
        <v>195</v>
      </c>
      <c r="E920">
        <v>707</v>
      </c>
      <c r="F920" t="s">
        <v>205</v>
      </c>
      <c r="G920">
        <v>26</v>
      </c>
      <c r="H920">
        <v>2018</v>
      </c>
      <c r="I920" t="s">
        <v>635</v>
      </c>
    </row>
    <row r="921" spans="1:9">
      <c r="A921" t="s">
        <v>199</v>
      </c>
      <c r="B921">
        <v>1</v>
      </c>
      <c r="C921" t="s">
        <v>194</v>
      </c>
      <c r="D921" t="s">
        <v>195</v>
      </c>
      <c r="E921">
        <v>5589889</v>
      </c>
      <c r="F921" t="s">
        <v>210</v>
      </c>
      <c r="G921">
        <v>27</v>
      </c>
      <c r="H921">
        <v>2017</v>
      </c>
      <c r="I921" t="s">
        <v>636</v>
      </c>
    </row>
    <row r="922" spans="1:9">
      <c r="A922" t="s">
        <v>199</v>
      </c>
      <c r="B922">
        <v>1</v>
      </c>
      <c r="C922" t="s">
        <v>194</v>
      </c>
      <c r="D922" t="s">
        <v>195</v>
      </c>
      <c r="E922">
        <v>28629</v>
      </c>
      <c r="F922" t="s">
        <v>202</v>
      </c>
      <c r="G922">
        <v>25</v>
      </c>
      <c r="H922">
        <v>2017</v>
      </c>
      <c r="I922" t="s">
        <v>390</v>
      </c>
    </row>
    <row r="923" spans="1:9">
      <c r="A923" t="s">
        <v>637</v>
      </c>
      <c r="B923">
        <v>1</v>
      </c>
      <c r="C923" t="s">
        <v>194</v>
      </c>
      <c r="D923" t="s">
        <v>195</v>
      </c>
      <c r="E923">
        <v>2844086</v>
      </c>
      <c r="F923" t="s">
        <v>215</v>
      </c>
      <c r="G923">
        <v>21</v>
      </c>
      <c r="H923">
        <v>2015</v>
      </c>
      <c r="I923" t="s">
        <v>638</v>
      </c>
    </row>
    <row r="924" spans="1:9">
      <c r="A924" t="s">
        <v>199</v>
      </c>
      <c r="B924">
        <v>1</v>
      </c>
      <c r="C924" t="s">
        <v>194</v>
      </c>
      <c r="D924" t="s">
        <v>195</v>
      </c>
      <c r="E924">
        <v>32724746</v>
      </c>
      <c r="F924" t="s">
        <v>196</v>
      </c>
      <c r="G924">
        <v>30</v>
      </c>
      <c r="H924">
        <v>2014</v>
      </c>
      <c r="I924" t="s">
        <v>639</v>
      </c>
    </row>
    <row r="925" spans="1:9">
      <c r="A925" t="s">
        <v>199</v>
      </c>
      <c r="B925">
        <v>1</v>
      </c>
      <c r="C925" t="s">
        <v>194</v>
      </c>
      <c r="D925" t="s">
        <v>195</v>
      </c>
      <c r="E925">
        <v>37000</v>
      </c>
      <c r="F925" t="s">
        <v>210</v>
      </c>
      <c r="G925">
        <v>15</v>
      </c>
      <c r="H925">
        <v>2017</v>
      </c>
      <c r="I925" t="s">
        <v>416</v>
      </c>
    </row>
    <row r="926" spans="1:9">
      <c r="A926" t="s">
        <v>199</v>
      </c>
      <c r="B926">
        <v>1</v>
      </c>
      <c r="C926" t="s">
        <v>194</v>
      </c>
      <c r="D926" t="s">
        <v>195</v>
      </c>
      <c r="E926">
        <v>61194</v>
      </c>
      <c r="F926" t="s">
        <v>202</v>
      </c>
      <c r="G926">
        <v>25</v>
      </c>
      <c r="H926">
        <v>2017</v>
      </c>
      <c r="I926" t="s">
        <v>391</v>
      </c>
    </row>
    <row r="927" spans="1:9">
      <c r="A927" t="s">
        <v>637</v>
      </c>
      <c r="B927">
        <v>1</v>
      </c>
      <c r="C927" t="s">
        <v>194</v>
      </c>
      <c r="D927" t="s">
        <v>195</v>
      </c>
      <c r="E927">
        <v>12415067</v>
      </c>
      <c r="F927" t="s">
        <v>215</v>
      </c>
      <c r="G927">
        <v>21</v>
      </c>
      <c r="H927">
        <v>2015</v>
      </c>
      <c r="I927" t="s">
        <v>640</v>
      </c>
    </row>
    <row r="928" spans="1:9">
      <c r="A928" t="s">
        <v>207</v>
      </c>
      <c r="B928">
        <v>1</v>
      </c>
      <c r="C928" t="s">
        <v>194</v>
      </c>
      <c r="D928" t="s">
        <v>195</v>
      </c>
      <c r="E928">
        <v>78980</v>
      </c>
      <c r="F928" t="s">
        <v>210</v>
      </c>
      <c r="G928">
        <v>15</v>
      </c>
      <c r="H928">
        <v>2017</v>
      </c>
      <c r="I928" t="s">
        <v>417</v>
      </c>
    </row>
    <row r="929" spans="1:9">
      <c r="A929" t="s">
        <v>199</v>
      </c>
      <c r="B929">
        <v>1</v>
      </c>
      <c r="C929" t="s">
        <v>194</v>
      </c>
      <c r="D929" t="s">
        <v>195</v>
      </c>
      <c r="E929">
        <v>67281491</v>
      </c>
      <c r="F929" t="s">
        <v>196</v>
      </c>
      <c r="G929">
        <v>30</v>
      </c>
      <c r="H929">
        <v>2014</v>
      </c>
      <c r="I929" t="s">
        <v>641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10">
        <v>43703</v>
      </c>
      <c r="B1" s="11" t="s">
        <v>26</v>
      </c>
    </row>
    <row r="2" spans="1:2" ht="15.75" customHeight="1">
      <c r="A2" s="10">
        <v>43705</v>
      </c>
      <c r="B2" s="11" t="s">
        <v>28</v>
      </c>
    </row>
    <row r="3" spans="1:2" ht="15.75" customHeight="1">
      <c r="A3" s="10">
        <v>43706</v>
      </c>
      <c r="B3" s="11" t="s">
        <v>29</v>
      </c>
    </row>
    <row r="4" spans="1:2" ht="15.75" customHeight="1">
      <c r="A4" s="10">
        <v>43707</v>
      </c>
      <c r="B4" s="11" t="s">
        <v>31</v>
      </c>
    </row>
    <row r="5" spans="1:2" ht="15.75" customHeight="1">
      <c r="A5" s="40">
        <v>43709</v>
      </c>
      <c r="B5" s="41"/>
    </row>
    <row r="6" spans="1:2" ht="15.75" customHeight="1">
      <c r="A6" s="10">
        <v>43710</v>
      </c>
      <c r="B6" s="11" t="s">
        <v>32</v>
      </c>
    </row>
    <row r="7" spans="1:2" ht="15.75" customHeight="1">
      <c r="A7" s="10">
        <v>43711</v>
      </c>
      <c r="B7" s="11" t="s">
        <v>34</v>
      </c>
    </row>
    <row r="8" spans="1:2" ht="15.75" customHeight="1">
      <c r="A8" s="10">
        <v>43721</v>
      </c>
      <c r="B8" s="11" t="s">
        <v>38</v>
      </c>
    </row>
    <row r="9" spans="1:2" ht="15.75" customHeight="1">
      <c r="A9" s="10">
        <v>43728</v>
      </c>
      <c r="B9" s="11" t="s">
        <v>39</v>
      </c>
    </row>
    <row r="10" spans="1:2" ht="15.75" customHeight="1">
      <c r="A10" s="12" t="s">
        <v>40</v>
      </c>
      <c r="B10" s="11" t="s">
        <v>41</v>
      </c>
    </row>
    <row r="11" spans="1:2" ht="15.75" customHeight="1">
      <c r="A11" s="40">
        <v>43739</v>
      </c>
      <c r="B11" s="41"/>
    </row>
    <row r="12" spans="1:2" ht="15.75" customHeight="1">
      <c r="A12" s="10">
        <v>43752</v>
      </c>
      <c r="B12" s="11" t="s">
        <v>42</v>
      </c>
    </row>
    <row r="13" spans="1:2" ht="15.75" customHeight="1">
      <c r="A13" s="10">
        <v>43753</v>
      </c>
      <c r="B13" s="11" t="s">
        <v>43</v>
      </c>
    </row>
    <row r="14" spans="1:2" ht="15.75" customHeight="1">
      <c r="A14" s="12" t="s">
        <v>44</v>
      </c>
      <c r="B14" s="11" t="s">
        <v>45</v>
      </c>
    </row>
    <row r="15" spans="1:2" ht="15.75" customHeight="1">
      <c r="A15" s="10">
        <v>43757</v>
      </c>
      <c r="B15" s="11" t="s">
        <v>46</v>
      </c>
    </row>
    <row r="16" spans="1:2" ht="15.75" customHeight="1">
      <c r="A16" s="12" t="s">
        <v>47</v>
      </c>
      <c r="B16" s="11" t="s">
        <v>48</v>
      </c>
    </row>
    <row r="17" spans="1:2" ht="15.75" customHeight="1">
      <c r="A17" s="10">
        <v>43763</v>
      </c>
      <c r="B17" s="11" t="s">
        <v>49</v>
      </c>
    </row>
    <row r="18" spans="1:2" ht="15.75" customHeight="1">
      <c r="A18" s="40">
        <v>43770</v>
      </c>
      <c r="B18" s="41"/>
    </row>
    <row r="19" spans="1:2" ht="15.75" customHeight="1">
      <c r="A19" s="12" t="s">
        <v>47</v>
      </c>
      <c r="B19" s="11" t="s">
        <v>48</v>
      </c>
    </row>
    <row r="20" spans="1:2" ht="15.75" customHeight="1">
      <c r="A20" s="10">
        <v>43770</v>
      </c>
      <c r="B20" s="11" t="s">
        <v>50</v>
      </c>
    </row>
    <row r="21" spans="1:2" ht="15.75" customHeight="1">
      <c r="A21" s="12" t="s">
        <v>51</v>
      </c>
      <c r="B21" s="11" t="s">
        <v>52</v>
      </c>
    </row>
    <row r="22" spans="1:2" ht="15.75" customHeight="1">
      <c r="A22" s="10">
        <v>43777</v>
      </c>
      <c r="B22" s="11" t="s">
        <v>53</v>
      </c>
    </row>
    <row r="23" spans="1:2" ht="15.75" customHeight="1">
      <c r="A23" s="10">
        <v>43787</v>
      </c>
      <c r="B23" s="11" t="s">
        <v>54</v>
      </c>
    </row>
    <row r="24" spans="1:2" ht="15.75" customHeight="1">
      <c r="A24" s="10">
        <v>43791</v>
      </c>
      <c r="B24" s="11" t="s">
        <v>55</v>
      </c>
    </row>
    <row r="25" spans="1:2" ht="15.75" customHeight="1">
      <c r="A25" s="10">
        <v>43795</v>
      </c>
      <c r="B25" s="11" t="s">
        <v>56</v>
      </c>
    </row>
    <row r="26" spans="1:2" ht="15.75" customHeight="1">
      <c r="A26" s="12" t="s">
        <v>57</v>
      </c>
      <c r="B26" s="11" t="s">
        <v>58</v>
      </c>
    </row>
    <row r="27" spans="1:2" ht="15.75" customHeight="1">
      <c r="A27" s="40">
        <v>43800</v>
      </c>
      <c r="B27" s="41"/>
    </row>
    <row r="28" spans="1:2" ht="15.75" customHeight="1">
      <c r="A28" s="10">
        <v>43800</v>
      </c>
      <c r="B28" s="11" t="s">
        <v>59</v>
      </c>
    </row>
    <row r="29" spans="1:2" ht="15.75" customHeight="1">
      <c r="A29" s="10">
        <v>43801</v>
      </c>
      <c r="B29" s="11" t="s">
        <v>60</v>
      </c>
    </row>
    <row r="30" spans="1:2" ht="15.75" customHeight="1">
      <c r="A30" s="10">
        <v>43801</v>
      </c>
      <c r="B30" s="11" t="s">
        <v>43</v>
      </c>
    </row>
    <row r="31" spans="1:2" ht="15.75" customHeight="1">
      <c r="A31" s="10">
        <v>43810</v>
      </c>
      <c r="B31" s="11" t="s">
        <v>61</v>
      </c>
    </row>
    <row r="32" spans="1:2" ht="15.75" customHeight="1">
      <c r="A32" s="12" t="s">
        <v>62</v>
      </c>
      <c r="B32" s="11" t="s">
        <v>63</v>
      </c>
    </row>
    <row r="33" spans="1:2" ht="15.75" customHeight="1">
      <c r="A33" s="10">
        <v>43815</v>
      </c>
      <c r="B33" s="11" t="s">
        <v>64</v>
      </c>
    </row>
    <row r="34" spans="1:2" ht="15.75" customHeight="1">
      <c r="A34" s="12" t="s">
        <v>65</v>
      </c>
      <c r="B34" s="11" t="s">
        <v>66</v>
      </c>
    </row>
    <row r="35" spans="1:2" ht="15.75" customHeight="1">
      <c r="A35" s="10">
        <v>43820</v>
      </c>
      <c r="B35" s="11" t="s">
        <v>67</v>
      </c>
    </row>
    <row r="36" spans="1:2" ht="15.75" customHeight="1">
      <c r="A36" s="12" t="s">
        <v>68</v>
      </c>
      <c r="B36" s="11" t="s">
        <v>69</v>
      </c>
    </row>
    <row r="37" spans="1:2" ht="15.75" customHeight="1">
      <c r="A37" s="10">
        <v>43830</v>
      </c>
      <c r="B37" s="11" t="s">
        <v>70</v>
      </c>
    </row>
    <row r="38" spans="1:2" ht="15.75" customHeight="1">
      <c r="A38" s="40">
        <v>43831</v>
      </c>
      <c r="B38" s="41"/>
    </row>
    <row r="39" spans="1:2" ht="15.75" customHeight="1">
      <c r="A39" s="12" t="s">
        <v>68</v>
      </c>
      <c r="B39" s="11" t="s">
        <v>69</v>
      </c>
    </row>
    <row r="40" spans="1:2" ht="15.75" customHeight="1">
      <c r="A40" s="10">
        <v>43833</v>
      </c>
      <c r="B40" s="11" t="s">
        <v>71</v>
      </c>
    </row>
    <row r="41" spans="1:2" ht="15.75" customHeight="1">
      <c r="A41" s="10">
        <v>43842</v>
      </c>
      <c r="B41" s="11" t="s">
        <v>72</v>
      </c>
    </row>
    <row r="42" spans="1:2" ht="15.75" customHeight="1">
      <c r="A42" s="10">
        <v>43843</v>
      </c>
      <c r="B42" s="11" t="s">
        <v>73</v>
      </c>
    </row>
    <row r="43" spans="1:2" ht="15.75" customHeight="1">
      <c r="A43" s="10">
        <v>43850</v>
      </c>
      <c r="B43" s="11" t="s">
        <v>74</v>
      </c>
    </row>
    <row r="44" spans="1:2" ht="15.75" customHeight="1">
      <c r="A44" s="10">
        <v>43854</v>
      </c>
      <c r="B44" s="11" t="s">
        <v>75</v>
      </c>
    </row>
    <row r="45" spans="1:2" ht="15.75" customHeight="1">
      <c r="A45" s="40">
        <v>43862</v>
      </c>
      <c r="B45" s="41"/>
    </row>
    <row r="46" spans="1:2" ht="15.75" customHeight="1">
      <c r="A46" s="10">
        <v>43868</v>
      </c>
      <c r="B46" s="11" t="s">
        <v>76</v>
      </c>
    </row>
    <row r="47" spans="1:2" ht="15.75" customHeight="1">
      <c r="A47" s="10">
        <v>43878</v>
      </c>
      <c r="B47" s="11" t="s">
        <v>77</v>
      </c>
    </row>
    <row r="48" spans="1:2" ht="15.75" customHeight="1">
      <c r="A48" s="10">
        <v>43879</v>
      </c>
      <c r="B48" s="11" t="s">
        <v>78</v>
      </c>
    </row>
    <row r="49" spans="1:2" ht="15.75" customHeight="1">
      <c r="A49" s="40">
        <v>43891</v>
      </c>
      <c r="B49" s="41"/>
    </row>
    <row r="50" spans="1:2" ht="15.75" customHeight="1">
      <c r="A50" s="10">
        <v>43892</v>
      </c>
      <c r="B50" s="11" t="s">
        <v>79</v>
      </c>
    </row>
    <row r="51" spans="1:2" ht="15.75" customHeight="1">
      <c r="A51" s="12" t="s">
        <v>80</v>
      </c>
      <c r="B51" s="11" t="s">
        <v>81</v>
      </c>
    </row>
    <row r="52" spans="1:2" ht="15.75" customHeight="1">
      <c r="A52" s="10">
        <v>43896</v>
      </c>
      <c r="B52" s="11" t="s">
        <v>82</v>
      </c>
    </row>
    <row r="53" spans="1:2" ht="15.75" customHeight="1">
      <c r="A53" s="12" t="s">
        <v>83</v>
      </c>
      <c r="B53" s="11" t="s">
        <v>84</v>
      </c>
    </row>
    <row r="54" spans="1:2" ht="15.75" customHeight="1">
      <c r="A54" s="10">
        <v>43905</v>
      </c>
      <c r="B54" s="11" t="s">
        <v>85</v>
      </c>
    </row>
    <row r="55" spans="1:2" ht="15.75" customHeight="1">
      <c r="A55" s="10">
        <v>43906</v>
      </c>
      <c r="B55" s="11" t="s">
        <v>43</v>
      </c>
    </row>
    <row r="56" spans="1:2" ht="15.75" customHeight="1">
      <c r="A56" s="12" t="s">
        <v>86</v>
      </c>
      <c r="B56" s="11" t="s">
        <v>87</v>
      </c>
    </row>
    <row r="57" spans="1:2" ht="15.75" customHeight="1">
      <c r="A57" s="10">
        <v>43915</v>
      </c>
      <c r="B57" s="11" t="s">
        <v>88</v>
      </c>
    </row>
    <row r="58" spans="1:2" ht="15.75" customHeight="1">
      <c r="A58" s="10">
        <v>43917</v>
      </c>
      <c r="B58" s="11" t="s">
        <v>89</v>
      </c>
    </row>
    <row r="59" spans="1:2" ht="15.75" customHeight="1">
      <c r="A59" s="40">
        <v>43922</v>
      </c>
      <c r="B59" s="41"/>
    </row>
    <row r="60" spans="1:2" ht="15.75" customHeight="1">
      <c r="A60" s="10">
        <v>43931</v>
      </c>
      <c r="B60" s="11" t="s">
        <v>90</v>
      </c>
    </row>
    <row r="61" spans="1:2" ht="15.75" customHeight="1">
      <c r="A61" s="10">
        <v>43945</v>
      </c>
      <c r="B61" s="11" t="s">
        <v>91</v>
      </c>
    </row>
    <row r="62" spans="1:2" ht="15.75" customHeight="1">
      <c r="A62" s="10">
        <v>43950</v>
      </c>
      <c r="B62" s="11" t="s">
        <v>92</v>
      </c>
    </row>
    <row r="63" spans="1:2" ht="15.75" customHeight="1">
      <c r="A63" s="12" t="s">
        <v>93</v>
      </c>
      <c r="B63" s="11" t="s">
        <v>63</v>
      </c>
    </row>
    <row r="64" spans="1:2" ht="15.75" customHeight="1">
      <c r="A64" s="10">
        <v>43951</v>
      </c>
      <c r="B64" s="11" t="s">
        <v>94</v>
      </c>
    </row>
    <row r="65" spans="1:2" ht="15.75" customHeight="1">
      <c r="A65" s="40">
        <v>43952</v>
      </c>
      <c r="B65" s="41"/>
    </row>
    <row r="66" spans="1:2" ht="15.75" customHeight="1">
      <c r="A66" s="12" t="s">
        <v>93</v>
      </c>
      <c r="B66" s="11" t="s">
        <v>63</v>
      </c>
    </row>
    <row r="67" spans="1:2" ht="15.75" customHeight="1">
      <c r="A67" s="10">
        <v>43955</v>
      </c>
      <c r="B67" s="11" t="s">
        <v>95</v>
      </c>
    </row>
    <row r="68" spans="1:2" ht="15.75" customHeight="1">
      <c r="A68" s="12" t="s">
        <v>96</v>
      </c>
      <c r="B68" s="11" t="s">
        <v>97</v>
      </c>
    </row>
    <row r="69" spans="1:2" ht="15.75" customHeight="1">
      <c r="A69" s="10">
        <v>43955</v>
      </c>
      <c r="B69" s="11" t="s">
        <v>98</v>
      </c>
    </row>
    <row r="70" spans="1:2" ht="15.75" customHeight="1">
      <c r="A70" s="10">
        <v>43959</v>
      </c>
      <c r="B70" s="11" t="s">
        <v>99</v>
      </c>
    </row>
    <row r="71" spans="1:2" ht="15.75" customHeight="1">
      <c r="A71" s="10">
        <v>43960</v>
      </c>
      <c r="B71" s="11" t="s">
        <v>100</v>
      </c>
    </row>
    <row r="72" spans="1:2" ht="15.75" customHeight="1">
      <c r="A72" s="10">
        <v>43973</v>
      </c>
      <c r="B72" s="11" t="s">
        <v>101</v>
      </c>
    </row>
    <row r="73" spans="1:2" ht="15.75" customHeight="1">
      <c r="A73" s="10">
        <v>43974</v>
      </c>
      <c r="B73" s="11" t="s">
        <v>102</v>
      </c>
    </row>
    <row r="74" spans="1:2" ht="15.75" customHeight="1">
      <c r="A74" s="10">
        <v>43974</v>
      </c>
      <c r="B74" s="11" t="s">
        <v>103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configuration</vt:lpstr>
      <vt:lpstr>data</vt:lpstr>
      <vt:lpstr>_config_yml</vt:lpstr>
      <vt:lpstr>toc_yml</vt:lpstr>
      <vt:lpstr>contact_md</vt:lpstr>
      <vt:lpstr>schedule_md</vt:lpstr>
      <vt:lpstr>sessions_md</vt:lpstr>
      <vt:lpstr>Sheet1</vt:lpstr>
      <vt:lpstr>AcademicCalendar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2019-07-23T21:47:46Z</dcterms:modified>
</cp:coreProperties>
</file>