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316026B9-A2A9-4063-8514-EDEE3DCBB162}" xr6:coauthVersionLast="43" xr6:coauthVersionMax="43" xr10:uidLastSave="{00000000-0000-0000-0000-000000000000}"/>
  <bookViews>
    <workbookView xWindow="-96" yWindow="-96" windowWidth="23232" windowHeight="12696" activeTab="8" xr2:uid="{00000000-000D-0000-FFFF-FFFF00000000}"/>
  </bookViews>
  <sheets>
    <sheet name="Configuration" sheetId="1" r:id="rId1"/>
    <sheet name="Schedule" sheetId="2" r:id="rId2"/>
    <sheet name="Readings" sheetId="19" r:id="rId3"/>
    <sheet name="Notebooks" sheetId="17" r:id="rId4"/>
    <sheet name="_config_yml" sheetId="8" state="hidden" r:id="rId5"/>
    <sheet name="toc_yml" sheetId="14" state="hidden" r:id="rId6"/>
    <sheet name="toc_yml2" sheetId="24" state="hidden" r:id="rId7"/>
    <sheet name="Academic calendar" sheetId="5" state="hidden" r:id="rId8"/>
    <sheet name="toc_yml3" sheetId="25" r:id="rId9"/>
    <sheet name="index_md" sheetId="10" state="hidden" r:id="rId10"/>
    <sheet name="schedule_md" sheetId="3" state="hidden" r:id="rId11"/>
    <sheet name="readings_md" sheetId="20" state="hidden" r:id="rId12"/>
    <sheet name="notebooks_md" sheetId="12" state="hidden" r:id="rId13"/>
    <sheet name="assignments_md" sheetId="13" state="hidden" r:id="rId14"/>
    <sheet name="session_md" sheetId="4" state="hidden" r:id="rId15"/>
    <sheet name="assign_md" sheetId="23" state="hidden" r:id="rId16"/>
    <sheet name="grading_md" sheetId="15" state="hidden" r:id="rId17"/>
    <sheet name="Sheet1" sheetId="6" state="hidden" r:id="rId1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10" l="1"/>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2" i="4"/>
  <c r="G4" i="19"/>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I2" i="17"/>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2" i="17"/>
  <c r="F6" i="17"/>
  <c r="F7" i="17" s="1"/>
  <c r="F8" i="17" s="1"/>
  <c r="F9" i="17" s="1"/>
  <c r="F10" i="17" s="1"/>
  <c r="F11" i="17" s="1"/>
  <c r="T34" i="2" l="1"/>
  <c r="T35" i="2" s="1"/>
  <c r="T36" i="2" s="1"/>
  <c r="I34" i="17"/>
  <c r="I35" i="17" s="1"/>
  <c r="A6" i="24"/>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4" i="24" l="1"/>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O4" i="2" l="1"/>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D2" i="23"/>
  <c r="D3" i="23"/>
  <c r="D4" i="2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A2" i="23"/>
  <c r="A3" i="23"/>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A5" i="23"/>
  <c r="C5" i="23"/>
  <c r="D5" i="23"/>
  <c r="A6" i="23"/>
  <c r="C6" i="23"/>
  <c r="D6" i="23"/>
  <c r="A7" i="23"/>
  <c r="C7" i="23"/>
  <c r="D7" i="23"/>
  <c r="A8" i="23"/>
  <c r="C8" i="23"/>
  <c r="D8" i="23"/>
  <c r="A9" i="23"/>
  <c r="C9" i="23"/>
  <c r="D9" i="23"/>
  <c r="A10" i="23"/>
  <c r="C10" i="23"/>
  <c r="D10" i="23"/>
  <c r="A11" i="23"/>
  <c r="C11" i="23"/>
  <c r="D11" i="23"/>
  <c r="A12" i="23"/>
  <c r="C12" i="23"/>
  <c r="D12" i="23"/>
  <c r="A13" i="23"/>
  <c r="C13" i="23"/>
  <c r="D13" i="23"/>
  <c r="A14" i="23"/>
  <c r="C14" i="23"/>
  <c r="D14" i="23"/>
  <c r="A15" i="23"/>
  <c r="C15" i="23"/>
  <c r="D15" i="23"/>
  <c r="A16" i="23"/>
  <c r="C16" i="23"/>
  <c r="D16" i="23"/>
  <c r="A17" i="23"/>
  <c r="C17" i="23"/>
  <c r="D17" i="23"/>
  <c r="A18" i="23"/>
  <c r="C18" i="23"/>
  <c r="D18" i="23"/>
  <c r="A19" i="23"/>
  <c r="C19" i="23"/>
  <c r="D19" i="23"/>
  <c r="A20" i="23"/>
  <c r="C20" i="23"/>
  <c r="D20" i="23"/>
  <c r="A21" i="23"/>
  <c r="C21" i="23"/>
  <c r="D21" i="23"/>
  <c r="A22" i="23"/>
  <c r="C22" i="23"/>
  <c r="D22" i="23"/>
  <c r="A23" i="23"/>
  <c r="C23" i="23"/>
  <c r="D23" i="23"/>
  <c r="A24" i="23"/>
  <c r="C24" i="23"/>
  <c r="D24" i="23"/>
  <c r="B30" i="4" l="1"/>
  <c r="B32" i="4"/>
  <c r="B4" i="4"/>
  <c r="B23" i="23"/>
  <c r="B19" i="23"/>
  <c r="B15" i="23"/>
  <c r="B11" i="23"/>
  <c r="B7" i="23"/>
  <c r="B5" i="4"/>
  <c r="B26" i="4"/>
  <c r="B22" i="4"/>
  <c r="B18" i="4"/>
  <c r="B14" i="4"/>
  <c r="B10" i="4"/>
  <c r="B24" i="23"/>
  <c r="B20" i="23"/>
  <c r="B16" i="23"/>
  <c r="B12" i="23"/>
  <c r="B8" i="23"/>
  <c r="B21" i="23"/>
  <c r="B17" i="23"/>
  <c r="B13" i="23"/>
  <c r="B9" i="23"/>
  <c r="B5" i="23"/>
  <c r="B22" i="23"/>
  <c r="B18" i="23"/>
  <c r="B14" i="23"/>
  <c r="B10" i="23"/>
  <c r="B6" i="23"/>
  <c r="B21" i="4"/>
  <c r="B17" i="4"/>
  <c r="B15" i="4"/>
  <c r="B6" i="4"/>
  <c r="B24" i="4"/>
  <c r="B20" i="4"/>
  <c r="B16" i="4"/>
  <c r="B12" i="4"/>
  <c r="B33" i="4"/>
  <c r="B31" i="4"/>
  <c r="B29" i="4"/>
  <c r="B27" i="4"/>
  <c r="B13" i="4"/>
  <c r="B11" i="4"/>
  <c r="B3" i="4"/>
  <c r="B28" i="4"/>
  <c r="B25" i="4"/>
  <c r="B23" i="4"/>
  <c r="B9" i="4"/>
  <c r="B7" i="4"/>
  <c r="B19" i="4"/>
  <c r="B8" i="4"/>
  <c r="D2" i="4"/>
  <c r="C4" i="23"/>
  <c r="A4" i="23"/>
  <c r="C3" i="23" l="1"/>
  <c r="B3" i="23" s="1"/>
  <c r="C2" i="23"/>
  <c r="F3" i="19"/>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12" i="17"/>
  <c r="F13" i="17" s="1"/>
  <c r="F14" i="17" s="1"/>
  <c r="F15" i="17" s="1"/>
  <c r="F16" i="17" s="1"/>
  <c r="F17" i="17" s="1"/>
  <c r="F18" i="17"/>
  <c r="F19" i="17" s="1"/>
  <c r="F20" i="17" s="1"/>
  <c r="F21" i="17" s="1"/>
  <c r="F22" i="17" s="1"/>
  <c r="F23" i="17" s="1"/>
  <c r="F24" i="17"/>
  <c r="F25" i="17" s="1"/>
  <c r="F26" i="17" s="1"/>
  <c r="F27" i="17" s="1"/>
  <c r="F28" i="17" s="1"/>
  <c r="F29" i="17" s="1"/>
  <c r="F30" i="17" s="1"/>
  <c r="F31" i="17"/>
  <c r="F32" i="17" s="1"/>
  <c r="F33" i="17" s="1"/>
  <c r="G33" i="17" s="1"/>
  <c r="A35" i="12" s="1"/>
  <c r="F34" i="17"/>
  <c r="F35" i="17" s="1"/>
  <c r="G35" i="17" s="1"/>
  <c r="A37" i="12" s="1"/>
  <c r="F2" i="17"/>
  <c r="F3" i="17" s="1"/>
  <c r="F4" i="17" s="1"/>
  <c r="F5" i="17" s="1"/>
  <c r="G5" i="17" s="1"/>
  <c r="A7" i="12" s="1"/>
  <c r="G3" i="17"/>
  <c r="A5" i="12" s="1"/>
  <c r="G4" i="17"/>
  <c r="A6" i="12" s="1"/>
  <c r="G6" i="17"/>
  <c r="A8" i="12" s="1"/>
  <c r="G7" i="17"/>
  <c r="A9" i="12" s="1"/>
  <c r="G8" i="17"/>
  <c r="A10" i="12" s="1"/>
  <c r="G9" i="17"/>
  <c r="A11" i="12" s="1"/>
  <c r="G10" i="17"/>
  <c r="A12" i="12" s="1"/>
  <c r="G12" i="17"/>
  <c r="A14" i="12" s="1"/>
  <c r="G13" i="17"/>
  <c r="A15" i="12" s="1"/>
  <c r="G14" i="17"/>
  <c r="A16" i="12" s="1"/>
  <c r="G15" i="17"/>
  <c r="A17" i="12" s="1"/>
  <c r="G16" i="17"/>
  <c r="A18" i="12" s="1"/>
  <c r="G18" i="17"/>
  <c r="A20" i="12" s="1"/>
  <c r="G19" i="17"/>
  <c r="A21" i="12" s="1"/>
  <c r="G20" i="17"/>
  <c r="A22" i="12" s="1"/>
  <c r="G21" i="17"/>
  <c r="A23" i="12" s="1"/>
  <c r="G22" i="17"/>
  <c r="A24" i="12" s="1"/>
  <c r="G24" i="17"/>
  <c r="A26" i="12" s="1"/>
  <c r="G25" i="17"/>
  <c r="A27" i="12" s="1"/>
  <c r="G26" i="17"/>
  <c r="A28" i="12" s="1"/>
  <c r="G27" i="17"/>
  <c r="A29" i="12" s="1"/>
  <c r="G28" i="17"/>
  <c r="A30" i="12" s="1"/>
  <c r="G29" i="17"/>
  <c r="A31" i="12" s="1"/>
  <c r="G31" i="17"/>
  <c r="A33" i="12" s="1"/>
  <c r="G32" i="17"/>
  <c r="A34" i="12" s="1"/>
  <c r="G34" i="17"/>
  <c r="A36" i="12" s="1"/>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A8" i="20" s="1"/>
  <c r="A541" i="6" l="1"/>
  <c r="A20" i="15"/>
  <c r="A19" i="15"/>
  <c r="A18" i="15"/>
  <c r="A17" i="15"/>
  <c r="A16" i="15"/>
  <c r="A15" i="15"/>
  <c r="A14" i="15"/>
  <c r="A13" i="15"/>
  <c r="A12" i="15"/>
  <c r="A11" i="15"/>
  <c r="A10" i="15"/>
  <c r="A9" i="15"/>
  <c r="A8" i="15"/>
  <c r="A7" i="15"/>
  <c r="A6" i="15"/>
  <c r="A5" i="15"/>
  <c r="A4" i="15"/>
  <c r="C4" i="14"/>
  <c r="C3" i="14"/>
  <c r="B3" i="14"/>
  <c r="C2" i="14"/>
  <c r="B2" i="14"/>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G17" i="17" l="1"/>
  <c r="A19" i="12" s="1"/>
  <c r="Q34" i="2"/>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N25" i="2" l="1"/>
  <c r="P25" i="2" s="1"/>
  <c r="G11" i="17"/>
  <c r="A13" i="12" s="1"/>
  <c r="G23" i="17"/>
  <c r="A25" i="12" s="1"/>
  <c r="G30" i="17"/>
  <c r="A32" i="12" s="1"/>
  <c r="Q6" i="2"/>
  <c r="A7" i="3" s="1"/>
  <c r="A34" i="3"/>
  <c r="A24" i="2"/>
  <c r="A13" i="2"/>
  <c r="A12" i="2"/>
  <c r="B8" i="2"/>
  <c r="Q7" i="2"/>
  <c r="A8" i="3" s="1"/>
  <c r="N10" i="2"/>
  <c r="P10" i="2" s="1"/>
  <c r="D12" i="2"/>
  <c r="A26" i="2" l="1"/>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<sst xmlns="http://schemas.openxmlformats.org/spreadsheetml/2006/main" count="4145" uniqueCount="906">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</sst>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s>
  <cellStyleXfs count="2">
    <xf numFmtId="0" fontId="0" fillId="0" borderId="0"/>
    <xf numFmtId="0" fontId="6" fillId="0" borderId="0" applyNumberFormat="0" applyFill="0" applyBorder="0" applyAlignment="0" applyProtection="0"/>
  </cellStyleXfs>
  <cellXfs count="11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49" fontId="5" fillId="0" borderId="0" xfId="0" applyNumberFormat="1" applyFont="1" applyAlignment="1">
      <alignment horizontal="center" vertical="top" wrapText="1"/>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quotePrefix="1"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8"/>
  <sheetViews>
    <sheetView workbookViewId="0">
      <selection activeCell="B2" sqref="B2"/>
    </sheetView>
  </sheetViews>
  <sheetFormatPr defaultColWidth="11.09765625" defaultRowHeight="15" customHeight="1"/>
  <cols>
    <col min="1" max="1" width="24.5" customWidth="1"/>
    <col min="2" max="2" width="17" style="18" customWidth="1"/>
  </cols>
  <sheetData>
    <row r="1" spans="1:2" s="4" customFormat="1" ht="18.3">
      <c r="A1" s="43" t="s">
        <v>657</v>
      </c>
      <c r="B1" s="18"/>
    </row>
    <row r="2" spans="1:2" ht="15" customHeight="1">
      <c r="A2" s="40" t="s">
        <v>656</v>
      </c>
      <c r="B2" s="19" t="s">
        <v>869</v>
      </c>
    </row>
    <row r="3" spans="1:2" s="4" customFormat="1" ht="15" customHeight="1">
      <c r="A3" s="9" t="s">
        <v>697</v>
      </c>
      <c r="B3" s="20" t="s">
        <v>678</v>
      </c>
    </row>
    <row r="4" spans="1:2" s="4" customFormat="1" ht="15" customHeight="1">
      <c r="A4" s="9" t="s">
        <v>700</v>
      </c>
      <c r="B4" s="20" t="s">
        <v>698</v>
      </c>
    </row>
    <row r="5" spans="1:2" s="4" customFormat="1" ht="15" customHeight="1">
      <c r="A5" s="9" t="s">
        <v>699</v>
      </c>
      <c r="B5" s="20" t="s">
        <v>701</v>
      </c>
    </row>
    <row r="6" spans="1:2" ht="15" customHeight="1">
      <c r="A6" s="1" t="s">
        <v>702</v>
      </c>
      <c r="B6" s="18">
        <v>14</v>
      </c>
    </row>
    <row r="7" spans="1:2" s="4" customFormat="1" ht="15" customHeight="1">
      <c r="A7" s="1" t="s">
        <v>684</v>
      </c>
      <c r="B7" s="20" t="s">
        <v>679</v>
      </c>
    </row>
    <row r="8" spans="1:2" s="4" customFormat="1" ht="15" customHeight="1">
      <c r="A8" s="1" t="s">
        <v>685</v>
      </c>
      <c r="B8" s="16" t="s">
        <v>681</v>
      </c>
    </row>
    <row r="9" spans="1:2" s="4" customFormat="1" ht="15" customHeight="1">
      <c r="A9" s="1" t="s">
        <v>686</v>
      </c>
      <c r="B9" s="18" t="s">
        <v>689</v>
      </c>
    </row>
    <row r="10" spans="1:2" s="40" customFormat="1" ht="15" customHeight="1">
      <c r="A10" s="1" t="s">
        <v>871</v>
      </c>
      <c r="B10" s="18"/>
    </row>
    <row r="11" spans="1:2" s="4" customFormat="1" ht="15" customHeight="1">
      <c r="A11" s="1" t="s">
        <v>687</v>
      </c>
      <c r="B11" s="18" t="s">
        <v>690</v>
      </c>
    </row>
    <row r="12" spans="1:2" s="4" customFormat="1" ht="15" customHeight="1">
      <c r="A12" s="1" t="s">
        <v>688</v>
      </c>
      <c r="B12" s="18" t="s">
        <v>691</v>
      </c>
    </row>
    <row r="13" spans="1:2" s="4" customFormat="1" ht="15" customHeight="1">
      <c r="A13" s="1" t="s">
        <v>685</v>
      </c>
      <c r="B13" s="16" t="s">
        <v>692</v>
      </c>
    </row>
    <row r="14" spans="1:2" s="4" customFormat="1" ht="15" customHeight="1">
      <c r="A14" s="1" t="s">
        <v>686</v>
      </c>
      <c r="B14" s="18" t="s">
        <v>693</v>
      </c>
    </row>
    <row r="15" spans="1:2" s="40" customFormat="1" ht="15" customHeight="1">
      <c r="A15" s="1" t="s">
        <v>871</v>
      </c>
      <c r="B15" s="18"/>
    </row>
    <row r="16" spans="1:2" s="40" customFormat="1" ht="15" customHeight="1">
      <c r="A16" s="1" t="s">
        <v>687</v>
      </c>
      <c r="B16" s="18"/>
    </row>
    <row r="17" spans="1:5" s="4" customFormat="1" ht="99" customHeight="1">
      <c r="A17" s="24" t="s">
        <v>694</v>
      </c>
      <c r="B17" s="89" t="s">
        <v>695</v>
      </c>
      <c r="C17" s="89"/>
      <c r="D17" s="89"/>
      <c r="E17" s="89"/>
    </row>
    <row r="18" spans="1:5" s="4" customFormat="1" ht="99" customHeight="1">
      <c r="A18" s="24" t="s">
        <v>867</v>
      </c>
      <c r="B18" s="89" t="s">
        <v>703</v>
      </c>
      <c r="C18" s="89"/>
      <c r="D18" s="89"/>
      <c r="E18" s="89"/>
    </row>
    <row r="19" spans="1:5" s="40" customFormat="1" ht="38.1" customHeight="1">
      <c r="A19" s="24" t="s">
        <v>868</v>
      </c>
      <c r="B19" s="90"/>
      <c r="C19" s="90"/>
      <c r="D19" s="90"/>
      <c r="E19" s="90"/>
    </row>
    <row r="20" spans="1:5" s="40" customFormat="1" ht="38.1" customHeight="1">
      <c r="A20" s="24" t="s">
        <v>870</v>
      </c>
      <c r="B20" s="90"/>
      <c r="C20" s="90"/>
      <c r="D20" s="90"/>
      <c r="E20" s="90"/>
    </row>
    <row r="21" spans="1:5" s="4" customFormat="1" ht="15" customHeight="1">
      <c r="A21" s="1"/>
      <c r="B21" s="18"/>
    </row>
    <row r="22" spans="1:5" s="4" customFormat="1" ht="18.3">
      <c r="A22" s="70" t="s">
        <v>658</v>
      </c>
      <c r="B22" s="18"/>
    </row>
    <row r="23" spans="1:5" s="4" customFormat="1" ht="15" customHeight="1">
      <c r="A23" s="1" t="s">
        <v>665</v>
      </c>
      <c r="B23" s="20" t="s">
        <v>680</v>
      </c>
    </row>
    <row r="24" spans="1:5" s="4" customFormat="1" ht="15" customHeight="1">
      <c r="A24" s="1" t="s">
        <v>668</v>
      </c>
      <c r="B24" s="20" t="s">
        <v>711</v>
      </c>
      <c r="C24" s="14" t="s">
        <v>669</v>
      </c>
    </row>
    <row r="25" spans="1:5" s="4" customFormat="1" ht="15" customHeight="1">
      <c r="A25" s="1" t="s">
        <v>667</v>
      </c>
      <c r="B25" s="16" t="s">
        <v>710</v>
      </c>
      <c r="C25" s="14" t="s">
        <v>670</v>
      </c>
    </row>
    <row r="26" spans="1:5" s="4" customFormat="1" ht="15" customHeight="1">
      <c r="A26" s="1"/>
      <c r="B26" s="16"/>
    </row>
    <row r="27" spans="1:5" s="4" customFormat="1" ht="18.3">
      <c r="A27" s="70" t="s">
        <v>666</v>
      </c>
      <c r="B27" s="16"/>
    </row>
    <row r="28" spans="1:5" s="4" customFormat="1" ht="15" customHeight="1">
      <c r="A28" s="9" t="s">
        <v>728</v>
      </c>
      <c r="B28" s="17" t="s">
        <v>18</v>
      </c>
      <c r="C28" s="14" t="s">
        <v>671</v>
      </c>
    </row>
    <row r="29" spans="1:5" s="4" customFormat="1" ht="15" customHeight="1">
      <c r="A29" s="9" t="s">
        <v>673</v>
      </c>
      <c r="B29" s="17" t="s">
        <v>682</v>
      </c>
      <c r="C29" s="14" t="s">
        <v>672</v>
      </c>
    </row>
    <row r="30" spans="1:5" s="4" customFormat="1" ht="15" customHeight="1">
      <c r="A30" s="9" t="s">
        <v>677</v>
      </c>
      <c r="B30" s="16" t="s">
        <v>683</v>
      </c>
      <c r="C30" s="14" t="s">
        <v>674</v>
      </c>
    </row>
    <row r="31" spans="1:5" s="4" customFormat="1" ht="15" customHeight="1">
      <c r="A31" s="9" t="s">
        <v>875</v>
      </c>
      <c r="B31" s="17" t="s">
        <v>675</v>
      </c>
      <c r="C31" s="14" t="s">
        <v>676</v>
      </c>
    </row>
    <row r="32" spans="1:5" s="4" customFormat="1" ht="15" customHeight="1">
      <c r="A32" s="9"/>
      <c r="B32" s="17"/>
      <c r="C32" s="14"/>
    </row>
    <row r="33" spans="1:2" ht="18.3">
      <c r="A33" s="15" t="s">
        <v>861</v>
      </c>
    </row>
    <row r="34" spans="1:2" ht="15" customHeight="1">
      <c r="A34" s="9" t="s">
        <v>715</v>
      </c>
      <c r="B34" s="18" t="s">
        <v>659</v>
      </c>
    </row>
    <row r="35" spans="1:2" ht="15" customHeight="1">
      <c r="A35" s="9" t="s">
        <v>736</v>
      </c>
      <c r="B35" s="16" t="s">
        <v>662</v>
      </c>
    </row>
    <row r="36" spans="1:2" ht="15" customHeight="1">
      <c r="A36" s="9" t="s">
        <v>716</v>
      </c>
      <c r="B36" s="17" t="s">
        <v>660</v>
      </c>
    </row>
    <row r="37" spans="1:2" ht="15" customHeight="1">
      <c r="A37" s="9" t="s">
        <v>736</v>
      </c>
      <c r="B37" s="16" t="s">
        <v>663</v>
      </c>
    </row>
    <row r="38" spans="1:2" ht="15" customHeight="1">
      <c r="A38" s="9" t="s">
        <v>717</v>
      </c>
      <c r="B38" s="17" t="s">
        <v>661</v>
      </c>
    </row>
    <row r="39" spans="1:2" ht="15" customHeight="1">
      <c r="A39" s="9" t="s">
        <v>736</v>
      </c>
      <c r="B39" s="16" t="s">
        <v>664</v>
      </c>
    </row>
    <row r="41" spans="1:2" ht="18.3">
      <c r="A41" s="43" t="s">
        <v>718</v>
      </c>
    </row>
    <row r="42" spans="1:2" ht="15" customHeight="1">
      <c r="A42" s="32" t="s">
        <v>719</v>
      </c>
      <c r="B42" s="29" t="s">
        <v>720</v>
      </c>
    </row>
    <row r="43" spans="1:2" ht="15" customHeight="1">
      <c r="A43" s="32" t="s">
        <v>721</v>
      </c>
      <c r="B43" s="29" t="s">
        <v>722</v>
      </c>
    </row>
    <row r="44" spans="1:2" ht="15" customHeight="1">
      <c r="A44" s="35" t="s">
        <v>723</v>
      </c>
      <c r="B44" s="36" t="s">
        <v>722</v>
      </c>
    </row>
    <row r="45" spans="1:2" ht="15" customHeight="1">
      <c r="A45" s="35" t="s">
        <v>724</v>
      </c>
      <c r="B45" s="36" t="s">
        <v>722</v>
      </c>
    </row>
    <row r="46" spans="1:2" ht="15" customHeight="1">
      <c r="A46" s="35" t="s">
        <v>31</v>
      </c>
      <c r="B46" s="36" t="s">
        <v>722</v>
      </c>
    </row>
    <row r="47" spans="1:2" ht="15" customHeight="1">
      <c r="A47" s="33"/>
      <c r="B47" s="30"/>
    </row>
    <row r="48" spans="1:2" ht="15" customHeight="1">
      <c r="A48" s="34"/>
      <c r="B48" s="31"/>
    </row>
  </sheetData>
  <mergeCells count="4">
    <mergeCell ref="B17:E17"/>
    <mergeCell ref="B18:E18"/>
    <mergeCell ref="B19:E19"/>
    <mergeCell ref="B20:E20"/>
  </mergeCells>
  <hyperlinks>
    <hyperlink ref="B8" r:id="rId1" xr:uid="{00000000-0004-0000-0000-000000000000}"/>
    <hyperlink ref="B30" r:id="rId2" xr:uid="{00000000-0004-0000-0000-000001000000}"/>
    <hyperlink ref="B13" r:id="rId3" xr:uid="{00000000-0004-0000-0000-000002000000}"/>
    <hyperlink ref="B39" r:id="rId4" xr:uid="{00000000-0004-0000-0000-000003000000}"/>
    <hyperlink ref="B37" r:id="rId5" location="recent=true" xr:uid="{00000000-0004-0000-0000-000004000000}"/>
    <hyperlink ref="B35" r:id="rId6" xr:uid="{00000000-0004-0000-0000-000005000000}"/>
    <hyperlink ref="B25"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A2" sqref="A2"/>
    </sheetView>
  </sheetViews>
  <sheetFormatPr defaultColWidth="8.796875" defaultRowHeight="15.6"/>
  <cols>
    <col min="1" max="1" width="81.546875" customWidth="1"/>
  </cols>
  <sheetData>
    <row r="1" spans="1:1" ht="46.8">
      <c r="A1" s="22" t="s">
        <v>903</v>
      </c>
    </row>
    <row r="2" spans="1:1" ht="409.5">
      <c r="A2" s="22" t="str">
        <f>CONCATENATE("## General Info
---
- When: ",Configuration!B4,"
- Where: ",Configuration!B5,"
## Contact Info
---
### ",Configuration!B7," (Instructor)
- Email: ",Configuration!B8,"
- Office location: ",Configuration!B9,"
",CONCATENATE("- Office hours: ",IF(ISBLANK(Configuration!B10),"*N/A*",Configuration!B10),"
",CONCATENATE("- Phone: ",IF(ISBLANK(Configuration!B11),"*N/A*",Configuration!B11),"
### ",Configuration!B12," (TA)
- Email: ",Configuration!B13,"
- Office Location: ",Configuration!B14,"
",CONCATENATE("- Office hours: ",IF(ISBLANK(Configuration!B15),"*N/A*",Configuration!B15),"
",CONCATENATE("- Phone: ",IF(ISBLANK(Configuration!B16),"*N/A*",Configuration!B16),"
",IF(ISBLANK(Configuration!B17),"",Configuration!B17),"
## Course Description
---
",Configuration!B18,"
### Prerequisites
",IF(ISBLANK(Configuration!B19),"*None*",Configuration!B19),"
### Textbook
",IF(ISBLANK(Configuration!B20),"*None*",Configuration!B20))))))</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defaultColWidth="11.09765625" defaultRowHeight="15" customHeight="1"/>
  <cols>
    <col min="1" max="1" width="101.796875" customWidth="1"/>
  </cols>
  <sheetData>
    <row r="1" spans="1:4" s="4" customFormat="1" ht="46.8">
      <c r="A1" s="10" t="s">
        <v>902</v>
      </c>
    </row>
    <row r="2" spans="1:4" ht="15" customHeight="1">
      <c r="A2" s="9" t="s">
        <v>755</v>
      </c>
      <c r="B2" s="5"/>
      <c r="C2" s="5"/>
      <c r="D2" s="5"/>
    </row>
    <row r="3" spans="1:4" ht="15" customHeight="1">
      <c r="A3" s="9" t="s">
        <v>756</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40" t="str">
        <f>CONCATENATE("| ",Schedule!A4," | ",Schedule!B4," | ",Schedule!C4," | ",TEXT(Schedule!D4,"mm/dd")," | ",Schedule!Q4," |")</f>
        <v>| 2 |  | M | 09/02 | **Labor Day - no classes (Tuesday follows Monday schedule)** &lt;br&gt;  |</v>
      </c>
    </row>
    <row r="6" spans="1:4" ht="15" customHeight="1">
      <c r="A6" s="40" t="str">
        <f>CONCATENATE("| ",Schedule!A5," | ",Schedule!B5," | ",Schedule!C5," | ",TEXT(Schedule!D5,"mm/dd")," | ",Schedule!Q5," |")</f>
        <v>| 2 | 2 | Tu | 09/03 | **Python Basics** &lt;br&gt; [more](https://rpi-data.github.io/course-intro-ml-app/sessions/session2.html) &lt;br&gt; *Assignment 1 due 09/17* &lt;br&gt; |</v>
      </c>
    </row>
    <row r="7" spans="1:4" ht="15" customHeight="1">
      <c r="A7" s="40" t="str">
        <f>CONCATENATE("| ",Schedule!A6," | ",Schedule!B6," | ",Schedule!C6," | ",TEXT(Schedule!D6,"mm/dd")," | ",Schedule!Q6," |")</f>
        <v>| 2 | 3 | Th | 09/05 | **Python Basics** &lt;br&gt; [more](https://rpi-data.github.io/course-intro-ml-app/sessions/session3.html) |</v>
      </c>
    </row>
    <row r="8" spans="1:4" ht="15" customHeight="1">
      <c r="A8" s="40" t="str">
        <f>CONCATENATE("| ",Schedule!A7," | ",Schedule!B7," | ",Schedule!C7," | ",TEXT(Schedule!D7,"mm/dd")," | ",Schedule!Q7," |")</f>
        <v>| 3 | 4 | M | 09/09 | **Python conditionals, loops, functions, aggregating.** &lt;br&gt; [more](https://rpi-data.github.io/course-intro-ml-app/sessions/session4.html) |</v>
      </c>
    </row>
    <row r="9" spans="1:4" ht="15" customHeight="1">
      <c r="A9" s="40"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40"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40"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40" t="str">
        <f>CONCATENATE("| ",Schedule!A11," | ",Schedule!B11," | ",Schedule!C11," | ",TEXT(Schedule!D11,"mm/dd")," | ",Schedule!Q11," |")</f>
        <v>| 5 | 8 | M | 09/23 | **Visualization with Tableau** &lt;br&gt; [more](https://rpi-data.github.io/course-intro-ml-app/sessions/session8.html) |</v>
      </c>
    </row>
    <row r="13" spans="1:4" ht="15" customHeight="1">
      <c r="A13" s="40" t="str">
        <f>CONCATENATE("| ",Schedule!A12," | ",Schedule!B12," | ",Schedule!C12," | ",TEXT(Schedule!D12,"mm/dd")," | ",Schedule!Q12," |")</f>
        <v>| 5 | 9 | Th | 09/26 | **Visualization with Tableau** &lt;br&gt; [more](https://rpi-data.github.io/course-intro-ml-app/sessions/session9.html) |</v>
      </c>
    </row>
    <row r="14" spans="1:4" ht="15" customHeight="1">
      <c r="A14" s="40" t="str">
        <f>CONCATENATE("| ",Schedule!A13," | ",Schedule!B13," | ",Schedule!C13," | ",TEXT(Schedule!D13,"mm/dd")," | ",Schedule!Q13," |")</f>
        <v>| 6 | 10 | M | 09/30 | **Introduction to R** &lt;br&gt; [more](https://rpi-data.github.io/course-intro-ml-app/sessions/session10.html) |</v>
      </c>
    </row>
    <row r="15" spans="1:4" ht="15" customHeight="1">
      <c r="A15" s="40" t="str">
        <f>CONCATENATE("| ",Schedule!A14," | ",Schedule!B14," | ",Schedule!C14," | ",TEXT(Schedule!D14,"mm/dd")," | ",Schedule!Q14," |")</f>
        <v>| 6 | 11 | Th | 10/03 | **Introduction to R** &lt;br&gt; [more](https://rpi-data.github.io/course-intro-ml-app/sessions/session11.html) |</v>
      </c>
    </row>
    <row r="16" spans="1:4" ht="15" customHeight="1">
      <c r="A16" s="40" t="str">
        <f>CONCATENATE("| ",Schedule!A15," | ",Schedule!B15," | ",Schedule!C15," | ",TEXT(Schedule!D15,"mm/dd")," | ",Schedule!Q15," |")</f>
        <v>| 7 | 12 | M | 10/07 | **Overview of Modeling** &lt;br&gt; [more](https://rpi-data.github.io/course-intro-ml-app/sessions/session12.html) |</v>
      </c>
    </row>
    <row r="17" spans="1:1" ht="15" customHeight="1">
      <c r="A17" s="40" t="str">
        <f>CONCATENATE("| ",Schedule!A16," | ",Schedule!B16," | ",Schedule!C16," | ",TEXT(Schedule!D16,"mm/dd")," | ",Schedule!Q16," |")</f>
        <v>| 7 | 13 | Th | 10/10 | **Overview of Modeling** &lt;br&gt; [more](https://rpi-data.github.io/course-intro-ml-app/sessions/session13.html) |</v>
      </c>
    </row>
    <row r="18" spans="1:1" ht="15" customHeight="1">
      <c r="A18" s="40" t="str">
        <f>CONCATENATE("| ",Schedule!A17," | ",Schedule!B17," | ",Schedule!C17," | ",TEXT(Schedule!D17,"mm/dd")," | ",Schedule!Q17," |")</f>
        <v>| 8 | 14 | M | 10/14 | **Review/Kaggle Project Introduction** &lt;br&gt; [more](https://rpi-data.github.io/course-intro-ml-app/sessions/session14.html) |</v>
      </c>
    </row>
    <row r="19" spans="1:1" ht="15" customHeight="1">
      <c r="A19" s="40" t="str">
        <f>CONCATENATE("| ",Schedule!A18," | ",Schedule!B18," | ",Schedule!C18," | ",TEXT(Schedule!D18,"mm/dd")," | ",Schedule!Q18," |")</f>
        <v>| 8 | 15 | Th | 10/17 | **Midterm** &lt;br&gt; [more](https://rpi-data.github.io/course-intro-ml-app/sessions/session15.html) |</v>
      </c>
    </row>
    <row r="20" spans="1:1" ht="15" customHeight="1">
      <c r="A20" s="40" t="str">
        <f>CONCATENATE("| ",Schedule!A19," | ",Schedule!B19," | ",Schedule!C19," | ",TEXT(Schedule!D19,"mm/dd")," | ",Schedule!Q19," |")</f>
        <v>| 9 | 16 | M | 10/21 | **Classification** &lt;br&gt; [more](https://rpi-data.github.io/course-intro-ml-app/sessions/session16.html) |</v>
      </c>
    </row>
    <row r="21" spans="1:1" ht="15" customHeight="1">
      <c r="A21" s="40" t="str">
        <f>CONCATENATE("| ",Schedule!A20," | ",Schedule!B20," | ",Schedule!C20," | ",TEXT(Schedule!D20,"mm/dd")," | ",Schedule!Q20," |")</f>
        <v>| 9 | 17 | Th | 10/24 | **Classification** &lt;br&gt; [more](https://rpi-data.github.io/course-intro-ml-app/sessions/session17.html) |</v>
      </c>
    </row>
    <row r="22" spans="1:1" ht="15" customHeight="1">
      <c r="A22" s="40" t="str">
        <f>CONCATENATE("| ",Schedule!A21," | ",Schedule!B21," | ",Schedule!C21," | ",TEXT(Schedule!D21,"mm/dd")," | ",Schedule!Q21," |")</f>
        <v>| 10 | 18 | M | 10/28 | **Regression** &lt;br&gt; [more](https://rpi-data.github.io/course-intro-ml-app/sessions/session18.html) |</v>
      </c>
    </row>
    <row r="23" spans="1:1" ht="15" customHeight="1">
      <c r="A23" s="40" t="str">
        <f>CONCATENATE("| ",Schedule!A22," | ",Schedule!B22," | ",Schedule!C22," | ",TEXT(Schedule!D22,"mm/dd")," | ",Schedule!Q22," |")</f>
        <v>| 10 | 19 | Th | 10/31 | **Regression** &lt;br&gt; [more](https://rpi-data.github.io/course-intro-ml-app/sessions/session19.html) |</v>
      </c>
    </row>
    <row r="24" spans="1:1" ht="15" customHeight="1">
      <c r="A24" s="40" t="str">
        <f>CONCATENATE("| ",Schedule!A23," | ",Schedule!B23," | ",Schedule!C23," | ",TEXT(Schedule!D23,"mm/dd")," | ",Schedule!Q23," |")</f>
        <v>| 11 | 20 | M | 11/04 | **Text and NLP** &lt;br&gt; [more](https://rpi-data.github.io/course-intro-ml-app/sessions/session20.html) |</v>
      </c>
    </row>
    <row r="25" spans="1:1" ht="15" customHeight="1">
      <c r="A25" s="40" t="str">
        <f>CONCATENATE("| ",Schedule!A24," | ",Schedule!B24," | ",Schedule!C24," | ",TEXT(Schedule!D24,"mm/dd")," | ",Schedule!Q24," |")</f>
        <v>| 11 | 21 | Th | 11/07 | **Text and NLP** &lt;br&gt; [more](https://rpi-data.github.io/course-intro-ml-app/sessions/session21.html) |</v>
      </c>
    </row>
    <row r="26" spans="1:1" ht="15" customHeight="1">
      <c r="A26" s="40" t="str">
        <f>CONCATENATE("| ",Schedule!A25," | ",Schedule!B25," | ",Schedule!C25," | ",TEXT(Schedule!D25,"mm/dd")," | ",Schedule!Q25," |")</f>
        <v>| 12 | 22 | M | 11/11 | **Introduction to Big Data** &lt;br&gt; [more](https://rpi-data.github.io/course-intro-ml-app/sessions/session22.html) |</v>
      </c>
    </row>
    <row r="27" spans="1:1" ht="15" customHeight="1">
      <c r="A27" s="40" t="str">
        <f>CONCATENATE("| ",Schedule!A26," | ",Schedule!B26," | ",Schedule!C26," | ",TEXT(Schedule!D26,"mm/dd")," | ",Schedule!Q26," |")</f>
        <v>| 12 | 23 | Th | 11/14 | **Time Series Analysis** &lt;br&gt; [more](https://rpi-data.github.io/course-intro-ml-app/sessions/session23.html) |</v>
      </c>
    </row>
    <row r="28" spans="1:1" ht="15" customHeight="1">
      <c r="A28" s="40" t="str">
        <f>CONCATENATE("| ",Schedule!A27," | ",Schedule!B27," | ",Schedule!C27," | ",TEXT(Schedule!D27,"mm/dd")," | ",Schedule!Q27," |")</f>
        <v>| 13 | 24 | M | 11/18 | **Image Data and Deep Learning** &lt;br&gt; [more](https://rpi-data.github.io/course-intro-ml-app/sessions/session24.html) |</v>
      </c>
    </row>
    <row r="29" spans="1:1" ht="15" customHeight="1">
      <c r="A29" s="40" t="str">
        <f>CONCATENATE("| ",Schedule!A28," | ",Schedule!B28," | ",Schedule!C28," | ",TEXT(Schedule!D28,"mm/dd")," | ",Schedule!Q28," |")</f>
        <v>| 13 | 25 | Th | 11/21 | **Image Data and Deep Learning** &lt;br&gt; [more](https://rpi-data.github.io/course-intro-ml-app/sessions/session25.html) |</v>
      </c>
    </row>
    <row r="30" spans="1:1" ht="15.6">
      <c r="A30" s="40" t="str">
        <f>CONCATENATE("| ",Schedule!A29," | ",Schedule!B29," | ",Schedule!C29," | ",TEXT(Schedule!D29,"mm/dd")," | ",Schedule!Q29," |")</f>
        <v>| 14 | 26 | M | 11/25 | **Automl and Modeling Packages** &lt;br&gt; [more](https://rpi-data.github.io/course-intro-ml-app/sessions/session26.html) |</v>
      </c>
    </row>
    <row r="31" spans="1:1" ht="15.6">
      <c r="A31" s="40" t="str">
        <f>CONCATENATE("| ",Schedule!A30," | ",Schedule!B30," | ",Schedule!C30," | ",TEXT(Schedule!D30,"mm/dd")," | ",Schedule!Q30," |")</f>
        <v>| 14 |  | Th | 11/28 | **Thanksgiving** &lt;br&gt;  |</v>
      </c>
    </row>
    <row r="32" spans="1:1" ht="15.6">
      <c r="A32" s="40" t="str">
        <f>CONCATENATE("| ",Schedule!A31," | ",Schedule!B31," | ",Schedule!C31," | ",TEXT(Schedule!D31,"mm/dd")," | ",Schedule!Q31," |")</f>
        <v>| 15 | 27 | M | 12/02 | **Automl and Model Search** &lt;br&gt; [more](https://rpi-data.github.io/course-intro-ml-app/sessions/session27.html) |</v>
      </c>
    </row>
    <row r="33" spans="1:1" ht="15.6">
      <c r="A33" s="40" t="str">
        <f>CONCATENATE("| ",Schedule!A32," | ",Schedule!B32," | ",Schedule!C32," | ",TEXT(Schedule!D32,"mm/dd")," | ",Schedule!Q32," |")</f>
        <v>| 15 | 28 | Th | 12/05 | **Final Presentations** &lt;br&gt; [more](https://rpi-data.github.io/course-intro-ml-app/sessions/session28.html) |</v>
      </c>
    </row>
    <row r="34" spans="1:1" ht="15.6">
      <c r="A34" s="40" t="str">
        <f>CONCATENATE("| ",Schedule!A33," | ",Schedule!B33," | ",Schedule!C33," | ",TEXT(Schedule!D33,"mm/dd")," | ",Schedule!Q33," |")</f>
        <v>| 16 | 29 | M | 12/09 | **Final Presentations** &lt;br&gt; [more](https://rpi-data.github.io/course-intro-ml-app/sessions/session29.html) |</v>
      </c>
    </row>
    <row r="35" spans="1:1" ht="15.6">
      <c r="A35" s="40" t="str">
        <f>CONCATENATE("| ",Schedule!A34," | ",Schedule!B34," | ",Schedule!C34," | ",TEXT(Schedule!D34,"mm/dd")," | ",Schedule!Q34," |")</f>
        <v>| 17 |  | TBD | TBD | **Final Exam** &lt;br&gt;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defaultColWidth="8.796875" defaultRowHeight="15.6"/>
  <cols>
    <col min="1" max="1" width="79.296875" style="40" customWidth="1"/>
    <col min="2" max="16384" width="8.796875" style="40"/>
  </cols>
  <sheetData>
    <row r="1" spans="1:1" ht="46.8">
      <c r="A1" s="41" t="s">
        <v>854</v>
      </c>
    </row>
    <row r="2" spans="1:1">
      <c r="A2" s="9" t="s">
        <v>853</v>
      </c>
    </row>
    <row r="3" spans="1:1">
      <c r="A3" s="9" t="s">
        <v>856</v>
      </c>
    </row>
    <row r="4" spans="1:1">
      <c r="A4" s="40" t="str">
        <f>IF(Readings!F2="","",CONCATENATE("| [",Readings!A2,"](",Configuration!B$25,Configuration!B$24,"/sessions/session",Readings!A2,".html) | ",Readings!F2," |"))</f>
        <v/>
      </c>
    </row>
    <row r="5" spans="1:1">
      <c r="A5" s="40" t="str">
        <f>IF(Readings!F3="","",CONCATENATE("| [",Readings!A3,"](",Configuration!B$25,Configuration!B$24,"/sessions/session",Readings!A3,".html) | ",Readings!F3," |"))</f>
        <v/>
      </c>
    </row>
    <row r="6" spans="1:1">
      <c r="A6" s="40" t="str">
        <f>IF(Readings!F4="","",CONCATENATE("| [",Readings!A4,"](",Configuration!B$25,Configuration!B$24,"/sessions/session",Readings!A4,".html) | ",Readings!F4," |"))</f>
        <v/>
      </c>
    </row>
    <row r="7" spans="1:1">
      <c r="A7" s="40" t="str">
        <f>IF(Readings!F5="","",CONCATENATE("| [",Readings!A5,"](",Configuration!B$25,Configuration!B$24,"/sessions/session",Readings!A5,".html) | ",Readings!F5," |"))</f>
        <v/>
      </c>
    </row>
    <row r="8" spans="1:1">
      <c r="A8" s="40" t="str">
        <f>IF(Readings!F6="","",CONCATENATE("| [",Readings!A6,"](",Configuration!B$25,Configuration!B$24,"/sessions/session",Readings!A6,".html)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40" t="str">
        <f>IF(Readings!F7="","",CONCATENATE("| [",Readings!A7,"](",Configuration!B$25,Configuration!B$24,"/sessions/session",Readings!A7,".html) | ",Readings!F7," |"))</f>
        <v>| [4](https://rpi-data.github.io/course-intro-ml-app/sessions/session4.html) | [Principles of Data Wrangling (Chapters 1-3)](http://proquestcombo.safaribooksonline.com.libproxy.rpi.edu/book/databases/business-intelligence/9781491938911) |</v>
      </c>
    </row>
    <row r="10" spans="1:1">
      <c r="A10" s="40" t="str">
        <f>IF(Readings!F8="","",CONCATENATE("| [",Readings!A8,"](",Configuration!B$25,Configuration!B$24,"/sessions/session",Readings!A8,".html)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40" t="str">
        <f>IF(Readings!F9="","",CONCATENATE("| [",Readings!A9,"](",Configuration!B$25,Configuration!B$24,"/sessions/session",Readings!A9,".html) | ",Readings!F9," |"))</f>
        <v/>
      </c>
    </row>
    <row r="12" spans="1:1">
      <c r="A12" s="40" t="str">
        <f>IF(Readings!F10="","",CONCATENATE("| [",Readings!A10,"](",Configuration!B$25,Configuration!B$24,"/sessions/session",Readings!A10,".html) | ",Readings!F10," |"))</f>
        <v/>
      </c>
    </row>
    <row r="13" spans="1:1">
      <c r="A13" s="40" t="str">
        <f>IF(Readings!F11="","",CONCATENATE("| [",Readings!A11,"](",Configuration!B$25,Configuration!B$24,"/sessions/session",Readings!A11,".html) | ",Readings!F11," |"))</f>
        <v/>
      </c>
    </row>
    <row r="14" spans="1:1">
      <c r="A14" s="40" t="str">
        <f>IF(Readings!F12="","",CONCATENATE("| [",Readings!A12,"](",Configuration!B$25,Configuration!B$24,"/sessions/session",Readings!A12,".html) | ",Readings!F12," |"))</f>
        <v/>
      </c>
    </row>
    <row r="15" spans="1:1">
      <c r="A15" s="40" t="str">
        <f>IF(Readings!F13="","",CONCATENATE("| [",Readings!A13,"](",Configuration!B$25,Configuration!B$24,"/sessions/session",Readings!A13,".html)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40" t="str">
        <f>IF(Readings!F14="","",CONCATENATE("| [",Readings!A14,"](",Configuration!B$25,Configuration!B$24,"/sessions/session",Readings!A14,".html) | ",Readings!F14," |"))</f>
        <v/>
      </c>
    </row>
    <row r="17" spans="1:1">
      <c r="A17" s="40" t="str">
        <f>IF(Readings!F15="","",CONCATENATE("| [",Readings!A15,"](",Configuration!B$25,Configuration!B$24,"/sessions/session",Readings!A15,".html) | ",Readings!F15," |"))</f>
        <v>| [10](https://rpi-data.github.io/course-intro-ml-app/sessions/session10.html) | [R for Data Science (Chapters 1-3)](https://r4ds.had.co.nz)&lt;br&gt;[RStudio Cloud](https://rstudio.cloud) |</v>
      </c>
    </row>
    <row r="18" spans="1:1">
      <c r="A18" s="40" t="str">
        <f>IF(Readings!F16="","",CONCATENATE("| [",Readings!A16,"](",Configuration!B$25,Configuration!B$24,"/sessions/session",Readings!A16,".html) | ",Readings!F16," |"))</f>
        <v/>
      </c>
    </row>
    <row r="19" spans="1:1">
      <c r="A19" s="40" t="str">
        <f>IF(Readings!F17="","",CONCATENATE("| [",Readings!A17,"](",Configuration!B$25,Configuration!B$24,"/sessions/session",Readings!A17,".html) | ",Readings!F17," |"))</f>
        <v/>
      </c>
    </row>
    <row r="20" spans="1:1">
      <c r="A20" s="40" t="str">
        <f>IF(Readings!F18="","",CONCATENATE("| [",Readings!A18,"](",Configuration!B$25,Configuration!B$24,"/sessions/session",Readings!A18,".html) | ",Readings!F18," |"))</f>
        <v/>
      </c>
    </row>
    <row r="21" spans="1:1">
      <c r="A21" s="40" t="str">
        <f>IF(Readings!F19="","",CONCATENATE("| [",Readings!A19,"](",Configuration!B$25,Configuration!B$24,"/sessions/session",Readings!A19,".html) | ",Readings!F19," |"))</f>
        <v/>
      </c>
    </row>
    <row r="22" spans="1:1">
      <c r="A22" s="40" t="str">
        <f>IF(Readings!F20="","",CONCATENATE("| [",Readings!A20,"](",Configuration!B$25,Configuration!B$24,"/sessions/session",Readings!A20,".html)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40" t="str">
        <f>IF(Readings!F21="","",CONCATENATE("| [",Readings!A21,"](",Configuration!B$25,Configuration!B$24,"/sessions/session",Readings!A21,".html) | ",Readings!F21," |"))</f>
        <v/>
      </c>
    </row>
    <row r="24" spans="1:1">
      <c r="A24" s="40" t="str">
        <f>IF(Readings!F22="","",CONCATENATE("| [",Readings!A22,"](",Configuration!B$25,Configuration!B$24,"/sessions/session",Readings!A22,".html) | ",Readings!F22," |"))</f>
        <v/>
      </c>
    </row>
    <row r="25" spans="1:1">
      <c r="A25" s="40" t="str">
        <f>IF(Readings!F23="","",CONCATENATE("| [",Readings!A23,"](",Configuration!B$25,Configuration!B$24,"/sessions/session",Readings!A23,".html) | ",Readings!F23," |"))</f>
        <v/>
      </c>
    </row>
    <row r="26" spans="1:1">
      <c r="A26" s="40" t="str">
        <f>IF(Readings!F24="","",CONCATENATE("| [",Readings!A24,"](",Configuration!B$25,Configuration!B$24,"/sessions/session",Readings!A24,".html)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40" t="str">
        <f>IF(Readings!F25="","",CONCATENATE("| [",Readings!A25,"](",Configuration!B$25,Configuration!B$24,"/sessions/session",Readings!A25,".html) | ",Readings!F25," |"))</f>
        <v/>
      </c>
    </row>
    <row r="28" spans="1:1">
      <c r="A28" s="40" t="str">
        <f>IF(Readings!F26="","",CONCATENATE("| [",Readings!A26,"](",Configuration!B$25,Configuration!B$24,"/sessions/session",Readings!A26,".html) | ",Readings!F26," |"))</f>
        <v/>
      </c>
    </row>
    <row r="29" spans="1:1">
      <c r="A29" s="40" t="str">
        <f>IF(Readings!F27="","",CONCATENATE("| [",Readings!A27,"](",Configuration!B$25,Configuration!B$24,"/sessions/session",Readings!A27,".html)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
  <sheetViews>
    <sheetView zoomScale="90" zoomScaleNormal="90" workbookViewId="0">
      <selection activeCell="A19" sqref="A19"/>
    </sheetView>
  </sheetViews>
  <sheetFormatPr defaultColWidth="8.796875" defaultRowHeight="15.6"/>
  <cols>
    <col min="1" max="1" width="79.296875" customWidth="1"/>
  </cols>
  <sheetData>
    <row r="1" spans="1:4" ht="46.8">
      <c r="A1" s="10" t="s">
        <v>743</v>
      </c>
    </row>
    <row r="2" spans="1:4">
      <c r="A2" s="9" t="s">
        <v>727</v>
      </c>
    </row>
    <row r="3" spans="1:4">
      <c r="A3" s="9" t="s">
        <v>714</v>
      </c>
    </row>
    <row r="4" spans="1:4">
      <c r="A4" s="40" t="str">
        <f>IF(Notebooks!G2="","",CONCATENATE("| [",Notebooks!A2,"](",Configuration!B$25,Configuration!B$24,"/sessions/session",Notebooks!A2,") | ",Notebooks!G2," |"))</f>
        <v/>
      </c>
    </row>
    <row r="5" spans="1:4">
      <c r="A5" s="40" t="str">
        <f>IF(Notebooks!G3="","",CONCATENATE("| [",Notebooks!A3,"](",Configuration!B$25,Configuration!B$24,"/sessions/session",Notebooks!A3,") | ",Notebooks!G3," |"))</f>
        <v/>
      </c>
      <c r="B5" s="40"/>
      <c r="C5" s="40"/>
      <c r="D5" s="40"/>
    </row>
    <row r="6" spans="1:4">
      <c r="A6" s="40" t="str">
        <f>IF(Notebooks!G4="","",CONCATENATE("| [",Notebooks!A4,"](",Configuration!B$25,Configuration!B$24,"/sessions/session",Notebooks!A4,") | ",Notebooks!G4," |"))</f>
        <v/>
      </c>
      <c r="B6" s="40"/>
      <c r="C6" s="40"/>
      <c r="D6" s="40"/>
    </row>
    <row r="7" spans="1:4">
      <c r="A7" s="40" t="str">
        <f>IF(Notebooks!G5="","",CONCATENATE("| [",Notebooks!A5,"](",Configuration!B$25,Configuration!B$24,"/sessions/session",Notebooks!A5,")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40"/>
      <c r="C7" s="40"/>
      <c r="D7" s="40"/>
    </row>
    <row r="8" spans="1:4">
      <c r="A8" s="40" t="str">
        <f>IF(Notebooks!G6="","",CONCATENATE("| [",Notebooks!A6,"](",Configuration!B$25,Configuration!B$24,"/sessions/session",Notebooks!A6,") | ",Notebooks!G6," |"))</f>
        <v/>
      </c>
      <c r="B8" s="40"/>
      <c r="C8" s="40"/>
      <c r="D8" s="40"/>
    </row>
    <row r="9" spans="1:4">
      <c r="A9" s="40" t="str">
        <f>IF(Notebooks!G7="","",CONCATENATE("| [",Notebooks!A7,"](",Configuration!B$25,Configuration!B$24,"/sessions/session",Notebooks!A7,") | ",Notebooks!G7," |"))</f>
        <v/>
      </c>
      <c r="B9" s="40"/>
      <c r="C9" s="40"/>
      <c r="D9" s="40"/>
    </row>
    <row r="10" spans="1:4">
      <c r="A10" s="40" t="str">
        <f>IF(Notebooks!G8="","",CONCATENATE("| [",Notebooks!A8,"](",Configuration!B$25,Configuration!B$24,"/sessions/session",Notebooks!A8,") | ",Notebooks!G8," |"))</f>
        <v/>
      </c>
      <c r="B10" s="40"/>
      <c r="C10" s="40"/>
      <c r="D10" s="40"/>
    </row>
    <row r="11" spans="1:4">
      <c r="A11" s="40" t="str">
        <f>IF(Notebooks!G9="","",CONCATENATE("| [",Notebooks!A9,"](",Configuration!B$25,Configuration!B$24,"/sessions/session",Notebooks!A9,") | ",Notebooks!G9," |"))</f>
        <v/>
      </c>
      <c r="B11" s="40"/>
      <c r="C11" s="40"/>
      <c r="D11" s="40"/>
    </row>
    <row r="12" spans="1:4">
      <c r="A12" s="40" t="str">
        <f>IF(Notebooks!G10="","",CONCATENATE("| [",Notebooks!A10,"](",Configuration!B$25,Configuration!B$24,"/sessions/session",Notebooks!A10,") | ",Notebooks!G10," |"))</f>
        <v/>
      </c>
      <c r="B12" s="40"/>
      <c r="C12" s="40"/>
      <c r="D12" s="40"/>
    </row>
    <row r="13" spans="1:4">
      <c r="A13" s="40" t="str">
        <f>IF(Notebooks!G11="","",CONCATENATE("| [",Notebooks!A11,"](",Configuration!B$25,Configuration!B$24,"/sessions/session",Notebooks!A11,") | ",Notebooks!G11,"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 |</v>
      </c>
      <c r="B13" s="40"/>
      <c r="C13" s="40"/>
      <c r="D13" s="40"/>
    </row>
    <row r="14" spans="1:4">
      <c r="A14" s="40" t="str">
        <f>IF(Notebooks!G12="","",CONCATENATE("| [",Notebooks!A12,"](",Configuration!B$25,Configuration!B$24,"/sessions/session",Notebooks!A12,") | ",Notebooks!G12," |"))</f>
        <v/>
      </c>
      <c r="B14" s="40"/>
      <c r="C14" s="40"/>
      <c r="D14" s="40"/>
    </row>
    <row r="15" spans="1:4">
      <c r="A15" s="40" t="str">
        <f>IF(Notebooks!G13="","",CONCATENATE("| [",Notebooks!A13,"](",Configuration!B$25,Configuration!B$24,"/sessions/session",Notebooks!A13,") | ",Notebooks!G13," |"))</f>
        <v/>
      </c>
      <c r="B15" s="40"/>
      <c r="C15" s="40"/>
      <c r="D15" s="40"/>
    </row>
    <row r="16" spans="1:4">
      <c r="A16" s="40" t="str">
        <f>IF(Notebooks!G14="","",CONCATENATE("| [",Notebooks!A14,"](",Configuration!B$25,Configuration!B$24,"/sessions/session",Notebooks!A14,") | ",Notebooks!G14," |"))</f>
        <v/>
      </c>
      <c r="B16" s="40"/>
      <c r="C16" s="40"/>
      <c r="D16" s="40"/>
    </row>
    <row r="17" spans="1:4">
      <c r="A17" s="40" t="str">
        <f>IF(Notebooks!G15="","",CONCATENATE("| [",Notebooks!A15,"](",Configuration!B$25,Configuration!B$24,"/sessions/session",Notebooks!A15,") | ",Notebooks!G15," |"))</f>
        <v/>
      </c>
      <c r="B17" s="40"/>
      <c r="C17" s="40"/>
      <c r="D17" s="40"/>
    </row>
    <row r="18" spans="1:4">
      <c r="A18" s="40" t="str">
        <f>IF(Notebooks!G16="","",CONCATENATE("| [",Notebooks!A16,"](",Configuration!B$25,Configuration!B$24,"/sessions/session",Notebooks!A16,") | ",Notebooks!G16," |"))</f>
        <v/>
      </c>
      <c r="B18" s="40"/>
      <c r="C18" s="40"/>
      <c r="D18" s="40"/>
    </row>
    <row r="19" spans="1:4">
      <c r="A19" s="40" t="str">
        <f>IF(Notebooks!G17="","",CONCATENATE("| [",Notebooks!A17,"](",Configuration!B$25,Configuration!B$24,"/sessions/session",Notebooks!A17,") | ",Notebooks!G17,"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9" s="40"/>
      <c r="C19" s="40"/>
      <c r="D19" s="40"/>
    </row>
    <row r="20" spans="1:4">
      <c r="A20" s="40" t="str">
        <f>IF(Notebooks!G18="","",CONCATENATE("| [",Notebooks!A18,"](",Configuration!B$25,Configuration!B$24,"/sessions/session",Notebooks!A18,") | ",Notebooks!G18," |"))</f>
        <v/>
      </c>
      <c r="B20" s="40"/>
      <c r="C20" s="40"/>
      <c r="D20" s="40"/>
    </row>
    <row r="21" spans="1:4">
      <c r="A21" s="40" t="str">
        <f>IF(Notebooks!G19="","",CONCATENATE("| [",Notebooks!A19,"](",Configuration!B$25,Configuration!B$24,"/sessions/session",Notebooks!A19,") | ",Notebooks!G19," |"))</f>
        <v/>
      </c>
      <c r="B21" s="40"/>
      <c r="C21" s="40"/>
      <c r="D21" s="40"/>
    </row>
    <row r="22" spans="1:4">
      <c r="A22" s="40" t="str">
        <f>IF(Notebooks!G20="","",CONCATENATE("| [",Notebooks!A20,"](",Configuration!B$25,Configuration!B$24,"/sessions/session",Notebooks!A20,") | ",Notebooks!G20," |"))</f>
        <v/>
      </c>
      <c r="B22" s="40"/>
      <c r="C22" s="40"/>
      <c r="D22" s="40"/>
    </row>
    <row r="23" spans="1:4">
      <c r="A23" s="40" t="str">
        <f>IF(Notebooks!G21="","",CONCATENATE("| [",Notebooks!A21,"](",Configuration!B$25,Configuration!B$24,"/sessions/session",Notebooks!A21,") | ",Notebooks!G21," |"))</f>
        <v/>
      </c>
      <c r="B23" s="40"/>
      <c r="C23" s="40"/>
      <c r="D23" s="40"/>
    </row>
    <row r="24" spans="1:4">
      <c r="A24" s="40" t="str">
        <f>IF(Notebooks!G22="","",CONCATENATE("| [",Notebooks!A22,"](",Configuration!B$25,Configuration!B$24,"/sessions/session",Notebooks!A22,") | ",Notebooks!G22," |"))</f>
        <v/>
      </c>
      <c r="B24" s="40"/>
      <c r="C24" s="40"/>
      <c r="D24" s="40"/>
    </row>
    <row r="25" spans="1:4">
      <c r="A25" s="40" t="str">
        <f>IF(Notebooks!G23="","",CONCATENATE("| [",Notebooks!A23,"](",Configuration!B$25,Configuration!B$24,"/sessions/session",Notebooks!A23,") | ",Notebooks!G23,"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5" s="40"/>
      <c r="C25" s="40"/>
      <c r="D25" s="40"/>
    </row>
    <row r="26" spans="1:4">
      <c r="A26" s="40" t="str">
        <f>IF(Notebooks!G24="","",CONCATENATE("| [",Notebooks!A24,"](",Configuration!B$25,Configuration!B$24,"/sessions/session",Notebooks!A24,") | ",Notebooks!G24," |"))</f>
        <v/>
      </c>
      <c r="B26" s="40"/>
      <c r="C26" s="40"/>
      <c r="D26" s="40"/>
    </row>
    <row r="27" spans="1:4">
      <c r="A27" s="40" t="str">
        <f>IF(Notebooks!G25="","",CONCATENATE("| [",Notebooks!A25,"](",Configuration!B$25,Configuration!B$24,"/sessions/session",Notebooks!A25,") | ",Notebooks!G25," |"))</f>
        <v/>
      </c>
      <c r="B27" s="40"/>
      <c r="C27" s="40"/>
      <c r="D27" s="40"/>
    </row>
    <row r="28" spans="1:4">
      <c r="A28" s="40" t="str">
        <f>IF(Notebooks!G26="","",CONCATENATE("| [",Notebooks!A26,"](",Configuration!B$25,Configuration!B$24,"/sessions/session",Notebooks!A26,") | ",Notebooks!G26," |"))</f>
        <v/>
      </c>
      <c r="B28" s="40"/>
      <c r="C28" s="40"/>
      <c r="D28" s="40"/>
    </row>
    <row r="29" spans="1:4">
      <c r="A29" s="40" t="str">
        <f>IF(Notebooks!G27="","",CONCATENATE("| [",Notebooks!A27,"](",Configuration!B$25,Configuration!B$24,"/sessions/session",Notebooks!A27,") | ",Notebooks!G27," |"))</f>
        <v/>
      </c>
      <c r="B29" s="40"/>
      <c r="C29" s="40"/>
      <c r="D29" s="40"/>
    </row>
    <row r="30" spans="1:4">
      <c r="A30" s="40" t="str">
        <f>IF(Notebooks!G28="","",CONCATENATE("| [",Notebooks!A28,"](",Configuration!B$25,Configuration!B$24,"/sessions/session",Notebooks!A28,") | ",Notebooks!G28," |"))</f>
        <v/>
      </c>
      <c r="B30" s="40"/>
      <c r="C30" s="40"/>
      <c r="D30" s="40"/>
    </row>
    <row r="31" spans="1:4">
      <c r="A31" s="40" t="str">
        <f>IF(Notebooks!G29="","",CONCATENATE("| [",Notebooks!A29,"](",Configuration!B$25,Configuration!B$24,"/sessions/session",Notebooks!A29,") | ",Notebooks!G29," |"))</f>
        <v/>
      </c>
      <c r="B31" s="40"/>
      <c r="C31" s="40"/>
      <c r="D31" s="40"/>
    </row>
    <row r="32" spans="1:4">
      <c r="A32" s="40" t="str">
        <f>IF(Notebooks!G30="","",CONCATENATE("| [",Notebooks!A30,"](",Configuration!B$25,Configuration!B$24,"/sessions/session",Notebooks!A30,") | ",Notebooks!G30,"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2" s="40"/>
      <c r="C32" s="40"/>
      <c r="D32" s="40"/>
    </row>
    <row r="33" spans="1:4">
      <c r="A33" s="40" t="str">
        <f>IF(Notebooks!G31="","",CONCATENATE("| [",Notebooks!A31,"](",Configuration!B$25,Configuration!B$24,"/sessions/session",Notebooks!A31,") | ",Notebooks!G31," |"))</f>
        <v/>
      </c>
      <c r="B33" s="40"/>
      <c r="C33" s="40"/>
      <c r="D33" s="40"/>
    </row>
    <row r="34" spans="1:4">
      <c r="A34" s="40" t="str">
        <f>IF(Notebooks!G32="","",CONCATENATE("| [",Notebooks!A32,"](",Configuration!B$25,Configuration!B$24,"/sessions/session",Notebooks!A32,") | ",Notebooks!G32," |"))</f>
        <v/>
      </c>
      <c r="B34" s="40"/>
      <c r="C34" s="40"/>
      <c r="D34" s="40"/>
    </row>
    <row r="35" spans="1:4">
      <c r="A35" s="40" t="str">
        <f>IF(Notebooks!G33="","",CONCATENATE("| [",Notebooks!A33,"](",Configuration!B$25,Configuration!B$24,"/sessions/session",Notebooks!A33,") | ",Notebooks!G33,"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5" s="40"/>
      <c r="C35" s="40"/>
      <c r="D35" s="40"/>
    </row>
    <row r="36" spans="1:4">
      <c r="A36" s="40" t="str">
        <f>IF(Notebooks!G34="","",CONCATENATE("| [",Notebooks!A34,"](",Configuration!B$25,Configuration!B$24,"/sessions/session",Notebooks!A34,") | ",Notebooks!G34," |"))</f>
        <v/>
      </c>
      <c r="B36" s="40"/>
      <c r="C36" s="40"/>
      <c r="D36" s="40"/>
    </row>
    <row r="37" spans="1:4">
      <c r="A37" s="40" t="str">
        <f>IF(Notebooks!G35="","",CONCATENATE("| [",Notebooks!A35,"](",Configuration!B$25,Configuration!B$24,"/sessions/session",Notebooks!A35,") | ",Notebooks!G35," |"))</f>
        <v>| [15](https://rpi-data.github.io/course-intro-ml-app/sessions/session15)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7" s="40"/>
      <c r="C37" s="40"/>
      <c r="D37" s="40"/>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796875" defaultRowHeight="15.6"/>
  <cols>
    <col min="1" max="1" width="81.296875" customWidth="1"/>
  </cols>
  <sheetData>
    <row r="1" spans="1:1" ht="46.8">
      <c r="A1" s="37" t="s">
        <v>741</v>
      </c>
    </row>
    <row r="2" spans="1:1">
      <c r="A2" s="9" t="s">
        <v>757</v>
      </c>
    </row>
    <row r="3" spans="1:1">
      <c r="A3" s="9" t="s">
        <v>754</v>
      </c>
    </row>
    <row r="4" spans="1:1">
      <c r="A4" s="40" t="str">
        <f>IF(ISBLANK(Schedule!H3),"",CONCATENATE("| ",Schedule!H3," | [",Schedule!B3,"](",Configuration!B$25,Configuration!B$24,"/sessions/session",Schedule!B3,".html) | ",TEXT(Schedule!D3+Configuration!$B$6, "mm/dd")," | ",Schedule!I3," | ",IF(ISBLANK(Schedule!K3),"*None*",Schedule!R3)," |"))</f>
        <v/>
      </c>
    </row>
    <row r="5" spans="1:1">
      <c r="A5" s="40" t="str">
        <f>IF(ISBLANK(Schedule!H4),"",CONCATENATE("| ",Schedule!H4," | [",Schedule!B4,"](",Configuration!B$25,Configuration!B$24,"/sessions/session",Schedule!B4,".html) | ",TEXT(Schedule!D4+Configuration!$B$6, "mm/dd")," | ",Schedule!I4," | ",IF(ISBLANK(Schedule!K4),"*None*",Schedule!R4)," |"))</f>
        <v/>
      </c>
    </row>
    <row r="6" spans="1:1">
      <c r="A6" s="40" t="str">
        <f>IF(ISBLANK(Schedule!H5),"",CONCATENATE("| ",Schedule!H5," | [",Schedule!B5,"](",Configuration!B$25,Configuration!B$24,"/sessions/session",Schedule!B5,".html)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40" t="str">
        <f>IF(ISBLANK(Schedule!H6),"",CONCATENATE("| ",Schedule!H6," | [",Schedule!B6,"](",Configuration!B$25,Configuration!B$24,"/sessions/session",Schedule!B6,".html) | ",TEXT(Schedule!D6+Configuration!$B$6, "mm/dd")," | ",Schedule!I6," | ",IF(ISBLANK(Schedule!K6),"*None*",Schedule!R6)," |"))</f>
        <v/>
      </c>
    </row>
    <row r="8" spans="1:1">
      <c r="A8" s="40" t="str">
        <f>IF(ISBLANK(Schedule!H7),"",CONCATENATE("| ",Schedule!H7," | [",Schedule!B7,"](",Configuration!B$25,Configuration!B$24,"/sessions/session",Schedule!B7,".html) | ",TEXT(Schedule!D7+Configuration!$B$6, "mm/dd")," | ",Schedule!I7," | ",IF(ISBLANK(Schedule!K7),"*None*",Schedule!R7)," |"))</f>
        <v/>
      </c>
    </row>
    <row r="9" spans="1:1">
      <c r="A9" s="40" t="str">
        <f>IF(ISBLANK(Schedule!H8),"",CONCATENATE("| ",Schedule!H8," | [",Schedule!B8,"](",Configuration!B$25,Configuration!B$24,"/sessions/session",Schedule!B8,".html)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40" t="str">
        <f>IF(ISBLANK(Schedule!H9),"",CONCATENATE("| ",Schedule!H9," | [",Schedule!B9,"](",Configuration!B$25,Configuration!B$24,"/sessions/session",Schedule!B9,".html) | ",TEXT(Schedule!D9+Configuration!$B$6, "mm/dd")," | ",Schedule!I9," | ",IF(ISBLANK(Schedule!K9),"*None*",Schedule!R9)," |"))</f>
        <v/>
      </c>
    </row>
    <row r="11" spans="1:1">
      <c r="A11" s="40" t="str">
        <f>IF(ISBLANK(Schedule!H10),"",CONCATENATE("| ",Schedule!H10," | [",Schedule!B10,"](",Configuration!B$25,Configuration!B$24,"/sessions/session",Schedule!B10,".html) | ",TEXT(Schedule!D10+Configuration!$B$6, "mm/dd")," | ",Schedule!I10," | ",IF(ISBLANK(Schedule!K10),"*None*",Schedule!R10)," |"))</f>
        <v/>
      </c>
    </row>
    <row r="12" spans="1:1">
      <c r="A12" s="40" t="str">
        <f>IF(ISBLANK(Schedule!H11),"",CONCATENATE("| ",Schedule!H11," | [",Schedule!B11,"](",Configuration!B$25,Configuration!B$24,"/sessions/session",Schedule!B11,".html) | ",TEXT(Schedule!D11+Configuration!$B$6, "mm/dd")," | ",Schedule!I11," | ",IF(ISBLANK(Schedule!K11),"*None*",Schedule!R11)," |"))</f>
        <v/>
      </c>
    </row>
    <row r="13" spans="1:1">
      <c r="A13" s="40" t="str">
        <f>IF(ISBLANK(Schedule!H12),"",CONCATENATE("| ",Schedule!H12," | [",Schedule!B12,"](",Configuration!B$25,Configuration!B$24,"/sessions/session",Schedule!B12,".html) | ",TEXT(Schedule!D12+Configuration!$B$6, "mm/dd")," | ",Schedule!I12," | ",IF(ISBLANK(Schedule!K12),"*None*",Schedule!R12)," |"))</f>
        <v/>
      </c>
    </row>
    <row r="14" spans="1:1">
      <c r="A14" s="40" t="str">
        <f>IF(ISBLANK(Schedule!H13),"",CONCATENATE("| ",Schedule!H13," | [",Schedule!B13,"](",Configuration!B$25,Configuration!B$24,"/sessions/session",Schedule!B13,".html) | ",TEXT(Schedule!D13+Configuration!$B$6, "mm/dd")," | ",Schedule!I13," | ",IF(ISBLANK(Schedule!K13),"*None*",Schedule!R13)," |"))</f>
        <v/>
      </c>
    </row>
    <row r="15" spans="1:1">
      <c r="A15" s="40" t="str">
        <f>IF(ISBLANK(Schedule!H14),"",CONCATENATE("| ",Schedule!H14," | [",Schedule!B14,"](",Configuration!B$25,Configuration!B$24,"/sessions/session",Schedule!B14,".html) | ",TEXT(Schedule!D14+Configuration!$B$6, "mm/dd")," | ",Schedule!I14," | ",IF(ISBLANK(Schedule!K14),"*None*",Schedule!R14)," |"))</f>
        <v/>
      </c>
    </row>
    <row r="16" spans="1:1">
      <c r="A16" s="40" t="str">
        <f>IF(ISBLANK(Schedule!H15),"",CONCATENATE("| ",Schedule!H15," | [",Schedule!B15,"](",Configuration!B$25,Configuration!B$24,"/sessions/session",Schedule!B15,".html) | ",TEXT(Schedule!D15+Configuration!$B$6, "mm/dd")," | ",Schedule!I15," | ",IF(ISBLANK(Schedule!K15),"*None*",Schedule!R15)," |"))</f>
        <v/>
      </c>
    </row>
    <row r="17" spans="1:1">
      <c r="A17" s="40" t="str">
        <f>IF(ISBLANK(Schedule!H16),"",CONCATENATE("| ",Schedule!H16," | [",Schedule!B16,"](",Configuration!B$25,Configuration!B$24,"/sessions/session",Schedule!B16,".html) | ",TEXT(Schedule!D16+Configuration!$B$6, "mm/dd")," | ",Schedule!I16," | ",IF(ISBLANK(Schedule!K16),"*None*",Schedule!R16)," |"))</f>
        <v/>
      </c>
    </row>
    <row r="18" spans="1:1">
      <c r="A18" s="40" t="str">
        <f>IF(ISBLANK(Schedule!H17),"",CONCATENATE("| ",Schedule!H17," | [",Schedule!B17,"](",Configuration!B$25,Configuration!B$24,"/sessions/session",Schedule!B17,".html) | ",TEXT(Schedule!D17+Configuration!$B$6, "mm/dd")," | ",Schedule!I17," | ",IF(ISBLANK(Schedule!K17),"*None*",Schedule!R17)," |"))</f>
        <v/>
      </c>
    </row>
    <row r="19" spans="1:1">
      <c r="A19" s="40" t="str">
        <f>IF(ISBLANK(Schedule!H18),"",CONCATENATE("| ",Schedule!H18," | [",Schedule!B18,"](",Configuration!B$25,Configuration!B$24,"/sessions/session",Schedule!B18,".html) | ",TEXT(Schedule!D18+Configuration!$B$6, "mm/dd")," | ",Schedule!I18," | ",IF(ISBLANK(Schedule!K18),"*None*",Schedule!R18)," |"))</f>
        <v/>
      </c>
    </row>
    <row r="20" spans="1:1">
      <c r="A20" s="40" t="str">
        <f>IF(ISBLANK(Schedule!H19),"",CONCATENATE("| ",Schedule!H19," | [",Schedule!B19,"](",Configuration!B$25,Configuration!B$24,"/sessions/session",Schedule!B19,".html) | ",TEXT(Schedule!D19+Configuration!$B$6, "mm/dd")," | ",Schedule!I19," | ",IF(ISBLANK(Schedule!K19),"*None*",Schedule!R19)," |"))</f>
        <v/>
      </c>
    </row>
    <row r="21" spans="1:1">
      <c r="A21" s="40" t="str">
        <f>IF(ISBLANK(Schedule!H20),"",CONCATENATE("| ",Schedule!H20," | [",Schedule!B20,"](",Configuration!B$25,Configuration!B$24,"/sessions/session",Schedule!B20,".html) | ",TEXT(Schedule!D20+Configuration!$B$6, "mm/dd")," | ",Schedule!I20," | ",IF(ISBLANK(Schedule!K20),"*None*",Schedule!R20)," |"))</f>
        <v/>
      </c>
    </row>
    <row r="22" spans="1:1">
      <c r="A22" s="40" t="str">
        <f>IF(ISBLANK(Schedule!H21),"",CONCATENATE("| ",Schedule!H21," | [",Schedule!B21,"](",Configuration!B$25,Configuration!B$24,"/sessions/session",Schedule!B21,".html) | ",TEXT(Schedule!D21+Configuration!$B$6, "mm/dd")," | ",Schedule!I21," | ",IF(ISBLANK(Schedule!K21),"*None*",Schedule!R21)," |"))</f>
        <v/>
      </c>
    </row>
    <row r="23" spans="1:1">
      <c r="A23" s="40" t="str">
        <f>IF(ISBLANK(Schedule!H22),"",CONCATENATE("| ",Schedule!H22," | [",Schedule!B22,"](",Configuration!B$25,Configuration!B$24,"/sessions/session",Schedule!B22,".html) | ",TEXT(Schedule!D22+Configuration!$B$6, "mm/dd")," | ",Schedule!I22," | ",IF(ISBLANK(Schedule!K22),"*None*",Schedule!R22)," |"))</f>
        <v/>
      </c>
    </row>
    <row r="24" spans="1:1">
      <c r="A24" s="40" t="str">
        <f>IF(ISBLANK(Schedule!H23),"",CONCATENATE("| ",Schedule!H23," | [",Schedule!B23,"](",Configuration!B$25,Configuration!B$24,"/sessions/session",Schedule!B23,".html) | ",TEXT(Schedule!D23+Configuration!$B$6, "mm/dd")," | ",Schedule!I23," | ",IF(ISBLANK(Schedule!K23),"*None*",Schedule!R23)," |"))</f>
        <v/>
      </c>
    </row>
    <row r="25" spans="1:1">
      <c r="A25" s="40" t="str">
        <f>IF(ISBLANK(Schedule!H24),"",CONCATENATE("| ",Schedule!H24," | [",Schedule!B24,"](",Configuration!B$25,Configuration!B$24,"/sessions/session",Schedule!B24,".html) | ",TEXT(Schedule!D24+Configuration!$B$6, "mm/dd")," | ",Schedule!I24," | ",IF(ISBLANK(Schedule!K24),"*None*",Schedule!R24)," |"))</f>
        <v/>
      </c>
    </row>
    <row r="26" spans="1:1">
      <c r="A26" s="40" t="str">
        <f>IF(ISBLANK(Schedule!H25),"",CONCATENATE("| ",Schedule!H25," | [",Schedule!B25,"](",Configuration!B$25,Configuration!B$24,"/sessions/session",Schedule!B25,".html) | ",TEXT(Schedule!D25+Configuration!$B$6, "mm/dd")," | ",Schedule!I25," | ",IF(ISBLANK(Schedule!K25),"*None*",Schedule!R25)," |"))</f>
        <v/>
      </c>
    </row>
    <row r="27" spans="1:1">
      <c r="A27" s="40" t="str">
        <f>IF(ISBLANK(Schedule!H26),"",CONCATENATE("| ",Schedule!H26," | [",Schedule!B26,"](",Configuration!B$25,Configuration!B$24,"/sessions/session",Schedule!B26,".html) | ",TEXT(Schedule!D26+Configuration!$B$6, "mm/dd")," | ",Schedule!I26," | ",IF(ISBLANK(Schedule!K26),"*None*",Schedule!R26)," |"))</f>
        <v/>
      </c>
    </row>
    <row r="28" spans="1:1">
      <c r="A28" s="40" t="str">
        <f>IF(ISBLANK(Schedule!H27),"",CONCATENATE("| ",Schedule!H27," | [",Schedule!B27,"](",Configuration!B$25,Configuration!B$24,"/sessions/session",Schedule!B27,".html) | ",TEXT(Schedule!D27+Configuration!$B$6, "mm/dd")," | ",Schedule!I27," | ",IF(ISBLANK(Schedule!K27),"*None*",Schedule!R27)," |"))</f>
        <v/>
      </c>
    </row>
    <row r="29" spans="1:1">
      <c r="A29" s="40" t="str">
        <f>IF(ISBLANK(Schedule!H28),"",CONCATENATE("| ",Schedule!H28," | [",Schedule!B28,"](",Configuration!B$25,Configuration!B$24,"/sessions/session",Schedule!B28,".html) | ",TEXT(Schedule!D28+Configuration!$B$6, "mm/dd")," | ",Schedule!I28," | ",IF(ISBLANK(Schedule!K28),"*None*",Schedule!R28)," |"))</f>
        <v/>
      </c>
    </row>
    <row r="30" spans="1:1">
      <c r="A30" s="40" t="str">
        <f>IF(ISBLANK(Schedule!H29),"",CONCATENATE("| ",Schedule!H29," | [",Schedule!B29,"](",Configuration!B$25,Configuration!B$24,"/sessions/session",Schedule!B29,".html) | ",TEXT(Schedule!D29+Configuration!$B$6, "mm/dd")," | ",Schedule!I29," | ",IF(ISBLANK(Schedule!K29),"*None*",Schedule!R29)," |"))</f>
        <v/>
      </c>
    </row>
    <row r="31" spans="1:1">
      <c r="A31" s="40" t="str">
        <f>IF(ISBLANK(Schedule!H30),"",CONCATENATE("| ",Schedule!H30," | [",Schedule!B30,"](",Configuration!B$25,Configuration!B$24,"/sessions/session",Schedule!B30,".html) | ",TEXT(Schedule!D30+Configuration!$B$6, "mm/dd")," | ",Schedule!I30," | ",IF(ISBLANK(Schedule!K30),"*None*",Schedule!R30)," |"))</f>
        <v/>
      </c>
    </row>
    <row r="32" spans="1:1">
      <c r="A32" s="40" t="str">
        <f>IF(ISBLANK(Schedule!H31),"",CONCATENATE("| ",Schedule!H31," | [",Schedule!B31,"](",Configuration!B$25,Configuration!B$24,"/sessions/session",Schedule!B31,".html) | ",TEXT(Schedule!D31+Configuration!$B$6, "mm/dd")," | ",Schedule!I31," | ",IF(ISBLANK(Schedule!K31),"*None*",Schedule!R31)," |"))</f>
        <v/>
      </c>
    </row>
    <row r="33" spans="1:1">
      <c r="A33" s="40" t="str">
        <f>IF(ISBLANK(Schedule!H32),"",CONCATENATE("| ",Schedule!H32," | [",Schedule!B32,"](",Configuration!B$25,Configuration!B$24,"/sessions/session",Schedule!B32,".html) | ",TEXT(Schedule!D32+Configuration!$B$6, "mm/dd")," | ",Schedule!I32," | ",IF(ISBLANK(Schedule!K32),"*None*",Schedule!R32)," |"))</f>
        <v/>
      </c>
    </row>
    <row r="34" spans="1:1">
      <c r="A34" s="40" t="str">
        <f>IF(ISBLANK(Schedule!H33),"",CONCATENATE("| ",Schedule!H33," | [",Schedule!B33,"](",Configuration!B$25,Configuration!B$24,"/sessions/session",Schedule!B33,".html) | ",TEXT(Schedule!D33+Configuration!$B$6, "mm/dd")," | ",Schedule!I33," | ",IF(ISBLANK(Schedule!K33),"*None*",Schedule!R33)," |"))</f>
        <v/>
      </c>
    </row>
    <row r="35" spans="1:1">
      <c r="A35" s="40" t="str">
        <f>IF(ISBLANK(Schedule!H34),"",CONCATENATE("| ",Schedule!H34," | [",Schedule!B34,"](",Configuration!B$25,Configuration!B$24,"/sessions/session",Schedule!B34,".html) | ",TEXT(Schedule!D34+Configuration!$B$6, "mm/dd")," | ",Schedule!I34," | ",IF(ISBLANK(Schedule!K34),"*None*",Schedule!R34)," |"))</f>
        <v/>
      </c>
    </row>
    <row r="36" spans="1:1">
      <c r="A36" s="40" t="str">
        <f>IF(ISBLANK(Schedule!H35),"",CONCATENATE("| ",Schedule!H35," | [",Schedule!B35,"](",Configuration!B$25,Configuration!B$24,"/sessions/session",Schedule!B35,".html) | ",TEXT(Schedule!D35+Configuration!$B$6, "mm/dd")," | ",Schedule!I35," | ",IF(ISBLANK(Schedule!K35),"*None*",Schedule!R35),"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I11" sqref="I11"/>
    </sheetView>
  </sheetViews>
  <sheetFormatPr defaultColWidth="11.09765625" defaultRowHeight="15" customHeight="1"/>
  <cols>
    <col min="1" max="1" width="11.09765625" style="42"/>
    <col min="2" max="2" width="45" style="3" customWidth="1"/>
    <col min="3" max="3" width="8" style="3" customWidth="1"/>
    <col min="4" max="5" width="45" style="3" customWidth="1"/>
    <col min="6" max="16384" width="11.09765625" style="3"/>
  </cols>
  <sheetData>
    <row r="1" spans="1:7" ht="15.6">
      <c r="B1" s="11"/>
      <c r="C1" s="11" t="s">
        <v>14</v>
      </c>
      <c r="D1" s="11" t="s">
        <v>15</v>
      </c>
      <c r="E1" s="11" t="s">
        <v>16</v>
      </c>
    </row>
    <row r="2" spans="1:7" ht="15" customHeight="1">
      <c r="A2" s="42" t="str">
        <f>IF(ISBLANK(Schedule!B3),"",CONCATENATE("session",Schedule!B3))</f>
        <v>session1</v>
      </c>
      <c r="B2" s="21"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",IF(Schedule!M3,LOOKUP(Schedule!B3,Notebooks!A:A,Notebooks!G:G),"*None*"))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2" s="37"/>
    </row>
    <row r="3" spans="1:7" ht="15" customHeight="1">
      <c r="A3" s="42" t="str">
        <f>IF(ISBLANK(Schedule!B4),"",CONCATENATE("session",Schedule!B4))</f>
        <v/>
      </c>
      <c r="B3" s="21" t="str">
        <f t="shared" ref="B3:B5" si="0">CONCATENATE(D3,E3)</f>
        <v>&lt;h1 style="font-family: Verdana, Geneva, sans-serif; text-align:center"&gt;Labor Day - no classes (Tuesday follows Monday schedule)&lt;/h1&gt;
---
### Description
*None*
### Learning Objectives
*None*
### Readings
*None*
### Notebooks
*None*</v>
      </c>
      <c r="C3" s="12" t="s">
        <v>18</v>
      </c>
      <c r="D3" s="42"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",IF(Schedule!M4,LOOKUP(Schedule!B4,Notebooks!A:A,Notebooks!G:G),"*None*"))</f>
        <v xml:space="preserve">
### Description
*None*
### Learning Objectives
*None*
### Readings
*None*
### Notebooks
*None*</v>
      </c>
    </row>
    <row r="4" spans="1:7" ht="14.7" customHeight="1">
      <c r="A4" s="42" t="str">
        <f>IF(ISBLANK(Schedule!B5),"",CONCATENATE("session",Schedule!B5))</f>
        <v>session2</v>
      </c>
      <c r="B4" s="21"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C4" s="12" t="s">
        <v>18</v>
      </c>
      <c r="D4" s="42"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",IF(Schedule!M5,LOOKUP(Schedule!B5,Notebooks!A:A,Notebooks!G:G),"*None*"))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F4" s="42"/>
    </row>
    <row r="5" spans="1:7" ht="15" customHeight="1">
      <c r="A5" s="42" t="str">
        <f>IF(ISBLANK(Schedule!B6),"",CONCATENATE("session",Schedule!B6))</f>
        <v>session3</v>
      </c>
      <c r="B5" s="21" t="str">
        <f t="shared" si="0"/>
        <v>&lt;h1 style="font-family: Verdana, Geneva, sans-serif; text-align:center"&gt;Python Basics&lt;/h1&gt;
---
### Description
Lab/homework
### Learning Objectives
*None*
### Readings
*None*
### Notebooks
*None*</v>
      </c>
      <c r="C5" s="12" t="s">
        <v>18</v>
      </c>
      <c r="D5" s="42"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",IF(Schedule!M6,LOOKUP(Schedule!B6,Notebooks!A:A,Notebooks!G:G),"*None*"))</f>
        <v xml:space="preserve">
### Description
Lab/homework
### Learning Objectives
*None*
### Readings
*None*
### Notebooks
*None*</v>
      </c>
    </row>
    <row r="6" spans="1:7" ht="15" customHeight="1">
      <c r="A6" s="42" t="str">
        <f>IF(ISBLANK(Schedule!B7),"",CONCATENATE("session",Schedule!B7))</f>
        <v>session4</v>
      </c>
      <c r="B6" s="21"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C6" s="12" t="s">
        <v>18</v>
      </c>
      <c r="D6" s="42"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",IF(Schedule!M7,LOOKUP(Schedule!B7,Notebooks!A:A,Notebooks!G:G),"*None*"))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row>
    <row r="7" spans="1:7" ht="15" customHeight="1">
      <c r="A7" s="42" t="str">
        <f>IF(ISBLANK(Schedule!B8),"",CONCATENATE("session",Schedule!B8))</f>
        <v>session5</v>
      </c>
      <c r="B7" s="21" t="str">
        <f t="shared" si="1"/>
        <v>&lt;h1 style="font-family: Verdana, Geneva, sans-serif; text-align:center"&gt;Python conditionals, loops, functions, aggregating (continued) &lt;/h1&gt;
---
### Description
Lab/homework
### Learning Objectives
*None*
### Readings
*None*
### Notebooks
*None*</v>
      </c>
      <c r="C7" s="12" t="s">
        <v>18</v>
      </c>
      <c r="D7" s="42"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",IF(Schedule!M8,LOOKUP(Schedule!B8,Notebooks!A:A,Notebooks!G:G),"*None*"))</f>
        <v xml:space="preserve">
### Description
Lab/homework
### Learning Objectives
*None*
### Readings
*None*
### Notebooks
*None*</v>
      </c>
    </row>
    <row r="8" spans="1:7" ht="15" customHeight="1">
      <c r="A8" s="42" t="str">
        <f>IF(ISBLANK(Schedule!B9),"",CONCATENATE("session",Schedule!B9))</f>
        <v>session6</v>
      </c>
      <c r="B8" s="21"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C8" s="12" t="s">
        <v>18</v>
      </c>
      <c r="D8" s="42"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",IF(Schedule!M9,LOOKUP(Schedule!B9,Notebooks!A:A,Notebooks!G:G),"*None*"))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row>
    <row r="9" spans="1:7" ht="15" customHeight="1">
      <c r="A9" s="42" t="str">
        <f>IF(ISBLANK(Schedule!B10),"",CONCATENATE("session",Schedule!B10))</f>
        <v>session7</v>
      </c>
      <c r="B9" s="21" t="str">
        <f t="shared" si="1"/>
        <v>&lt;h1 style="font-family: Verdana, Geneva, sans-serif; text-align:center"&gt;Python visualization, data manipulation , and feature creation (continued)&lt;/h1&gt;
---
### Description
Lab/homework
### Learning Objectives
*None*
### Readings
*None*
### Notebooks
*None*</v>
      </c>
      <c r="C9" s="12" t="s">
        <v>18</v>
      </c>
      <c r="D9" s="42"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",IF(Schedule!M10,LOOKUP(Schedule!B10,Notebooks!A:A,Notebooks!G:G),"*None*"))</f>
        <v xml:space="preserve">
### Description
Lab/homework
### Learning Objectives
*None*
### Readings
*None*
### Notebooks
*None*</v>
      </c>
    </row>
    <row r="10" spans="1:7" ht="15" customHeight="1">
      <c r="A10" s="42" t="str">
        <f>IF(ISBLANK(Schedule!B11),"",CONCATENATE("session",Schedule!B11))</f>
        <v>session8</v>
      </c>
      <c r="B10" s="21" t="str">
        <f t="shared" si="1"/>
        <v>&lt;h1 style="font-family: Verdana, Geneva, sans-serif; text-align:center"&gt;Visualization with Tableau&lt;/h1&gt;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42"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",IF(Schedule!L11,LOOKUP(Schedule!B11,Readings!A:A,Readings!F:F),"*None*"),"
### Notebooks
",IF(Schedule!M11,LOOKUP(Schedule!B11,Notebooks!A:A,Notebooks!G:G),"*None*"))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42" t="str">
        <f>IF(ISBLANK(Schedule!B12),"",CONCATENATE("session",Schedule!B12))</f>
        <v>session9</v>
      </c>
      <c r="B11" s="21" t="str">
        <f t="shared" si="1"/>
        <v>&lt;h1 style="font-family: Verdana, Geneva, sans-serif; text-align:center"&gt;Visualization with Tableau&lt;/h1&gt;
---
### Description
Lab/homework
### Learning Objectives
*None*
### Readings
*None*
### Notebooks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C11" s="12" t="s">
        <v>18</v>
      </c>
      <c r="D11" s="42"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",IF(Schedule!L12,LOOKUP(Schedule!B12,Readings!A:A,Readings!F:F),"*None*"),"
### Notebooks
",IF(Schedule!M12,LOOKUP(Schedule!B12,Notebooks!A:A,Notebooks!G:G),"*None*"))</f>
        <v xml:space="preserve">
### Description
Lab/homework
### Learning Objectives
*None*
### Readings
*None*
### Notebooks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row>
    <row r="12" spans="1:7" ht="15" customHeight="1">
      <c r="A12" s="42" t="str">
        <f>IF(ISBLANK(Schedule!B13),"",CONCATENATE("session",Schedule!B13))</f>
        <v>session10</v>
      </c>
      <c r="B12" s="21"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42"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",IF(Schedule!M13,LOOKUP(Schedule!B13,Notebooks!A:A,Notebooks!G:G),"*None*"))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42" t="str">
        <f>IF(ISBLANK(Schedule!B14),"",CONCATENATE("session",Schedule!B14))</f>
        <v>session11</v>
      </c>
      <c r="B13" s="21" t="str">
        <f t="shared" si="1"/>
        <v>&lt;h1 style="font-family: Verdana, Geneva, sans-serif; text-align:center"&gt;Introduction to R&lt;/h1&gt;
---
### Description
Lab/homework
### Learning Objectives
*None*
### Readings
*None*
### Notebooks
*None*</v>
      </c>
      <c r="C13" s="12" t="s">
        <v>18</v>
      </c>
      <c r="D13" s="42"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",IF(Schedule!M14,LOOKUP(Schedule!B14,Notebooks!A:A,Notebooks!G:G),"*None*"))</f>
        <v xml:space="preserve">
### Description
Lab/homework
### Learning Objectives
*None*
### Readings
*None*
### Notebooks
*None*</v>
      </c>
    </row>
    <row r="14" spans="1:7" ht="15" customHeight="1">
      <c r="A14" s="42" t="str">
        <f>IF(ISBLANK(Schedule!B15),"",CONCATENATE("session",Schedule!B15))</f>
        <v>session12</v>
      </c>
      <c r="B14" s="21"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42"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",IF(Schedule!M15,LOOKUP(Schedule!B15,Notebooks!A:A,Notebooks!G:G),"*None*"))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42" t="str">
        <f>IF(ISBLANK(Schedule!B16),"",CONCATENATE("session",Schedule!B16))</f>
        <v>session13</v>
      </c>
      <c r="B15" s="21" t="str">
        <f t="shared" si="1"/>
        <v>&lt;h1 style="font-family: Verdana, Geneva, sans-serif; text-align:center"&gt;Overview of Modeling&lt;/h1&gt;
---
### Description
Lab/homework
### Learning Objectives
*None*
### Readings
*None*
### Notebooks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C15" s="12" t="s">
        <v>18</v>
      </c>
      <c r="D15" s="42"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",IF(Schedule!M16,LOOKUP(Schedule!B16,Notebooks!A:A,Notebooks!G:G),"*None*"))</f>
        <v xml:space="preserve">
### Description
Lab/homework
### Learning Objectives
*None*
### Readings
*None*
### Notebooks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row>
    <row r="16" spans="1:7" ht="15" customHeight="1">
      <c r="A16" s="42" t="str">
        <f>IF(ISBLANK(Schedule!B17),"",CONCATENATE("session",Schedule!B17))</f>
        <v>session14</v>
      </c>
      <c r="B16" s="21" t="str">
        <f t="shared" si="1"/>
        <v>&lt;h1 style="font-family: Verdana, Geneva, sans-serif; text-align:center"&gt;Review/Kaggle Project Introduction &lt;/h1&gt;
---
### Description
*None*
### Learning Objectives
*None*
### Readings
*None*
### Notebooks
*None*</v>
      </c>
      <c r="C16" s="12" t="s">
        <v>18</v>
      </c>
      <c r="D16" s="42"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",IF(Schedule!M17,LOOKUP(Schedule!B17,Notebooks!A:A,Notebooks!G:G),"*None*"))</f>
        <v xml:space="preserve">
### Description
*None*
### Learning Objectives
*None*
### Readings
*None*
### Notebooks
*None*</v>
      </c>
    </row>
    <row r="17" spans="1:5" ht="15" customHeight="1">
      <c r="A17" s="42" t="str">
        <f>IF(ISBLANK(Schedule!B18),"",CONCATENATE("session",Schedule!B18))</f>
        <v>session15</v>
      </c>
      <c r="B17" s="21" t="str">
        <f t="shared" si="1"/>
        <v>&lt;h1 style="font-family: Verdana, Geneva, sans-serif; text-align:center"&gt;Midterm &lt;/h1&gt;
---
### Description
*None*
### Learning Objectives
*None*
### Readings
*None*
### Notebooks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C17" s="12" t="s">
        <v>18</v>
      </c>
      <c r="D17" s="42"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",IF(Schedule!M18,LOOKUP(Schedule!B18,Notebooks!A:A,Notebooks!G:G),"*None*"))</f>
        <v xml:space="preserve">
### Description
*None*
### Learning Objectives
*None*
### Readings
*None*
### Notebooks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row>
    <row r="18" spans="1:5" ht="15" customHeight="1">
      <c r="A18" s="42" t="str">
        <f>IF(ISBLANK(Schedule!B19),"",CONCATENATE("session",Schedule!B19))</f>
        <v>session16</v>
      </c>
      <c r="B18" s="21"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42"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",IF(Schedule!M19,LOOKUP(Schedule!B19,Notebooks!A:A,Notebooks!G:G),"*None*"))</f>
        <v xml:space="preserve">
### Description
Classifcation is one of the critical machine learning applications.  In this class we review a variety of different approaches. 
### Learning Objectives
*None*
### Readings
*None*
### Notebooks
*None*</v>
      </c>
    </row>
    <row r="19" spans="1:5" ht="15" customHeight="1">
      <c r="A19" s="42" t="str">
        <f>IF(ISBLANK(Schedule!B20),"",CONCATENATE("session",Schedule!B20))</f>
        <v>session17</v>
      </c>
      <c r="B19" s="21" t="str">
        <f t="shared" si="1"/>
        <v>&lt;h1 style="font-family: Verdana, Geneva, sans-serif; text-align:center"&gt;Classification&lt;/h1&gt;
---
### Description
Lab/homework
### Learning Objectives
*None*
### Readings
*None*
### Notebooks
*None*</v>
      </c>
      <c r="C19" s="12" t="s">
        <v>18</v>
      </c>
      <c r="D19" s="42"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",IF(Schedule!M20,LOOKUP(Schedule!B20,Notebooks!A:A,Notebooks!G:G),"*None*"))</f>
        <v xml:space="preserve">
### Description
Lab/homework
### Learning Objectives
*None*
### Readings
*None*
### Notebooks
*None*</v>
      </c>
    </row>
    <row r="20" spans="1:5" ht="15" customHeight="1">
      <c r="A20" s="42" t="str">
        <f>IF(ISBLANK(Schedule!B21),"",CONCATENATE("session",Schedule!B21))</f>
        <v>session18</v>
      </c>
      <c r="B20" s="21"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42"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",IF(Schedule!M21,LOOKUP(Schedule!B21,Notebooks!A:A,Notebooks!G:G),"*None*"))</f>
        <v xml:space="preserve">
### Description
Regression models similarly a a major type of machine learning application.  In this 
### Learning Objectives
*None*
### Readings
*None*
### Notebooks
*None*</v>
      </c>
    </row>
    <row r="21" spans="1:5" ht="15" customHeight="1">
      <c r="A21" s="42" t="str">
        <f>IF(ISBLANK(Schedule!B22),"",CONCATENATE("session",Schedule!B22))</f>
        <v>session19</v>
      </c>
      <c r="B21" s="21" t="str">
        <f t="shared" si="1"/>
        <v>&lt;h1 style="font-family: Verdana, Geneva, sans-serif; text-align:center"&gt;Regression&lt;/h1&gt;
---
### Description
Lab/homework
### Learning Objectives
*None*
### Readings
*None*
### Notebooks
*None*</v>
      </c>
      <c r="C21" s="12" t="s">
        <v>18</v>
      </c>
      <c r="D21" s="42"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",IF(Schedule!M22,LOOKUP(Schedule!B22,Notebooks!A:A,Notebooks!G:G),"*None*"))</f>
        <v xml:space="preserve">
### Description
Lab/homework
### Learning Objectives
*None*
### Readings
*None*
### Notebooks
*None*</v>
      </c>
    </row>
    <row r="22" spans="1:5" ht="15" customHeight="1">
      <c r="A22" s="42" t="str">
        <f>IF(ISBLANK(Schedule!B23),"",CONCATENATE("session",Schedule!B23))</f>
        <v>session20</v>
      </c>
      <c r="B22" s="21"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42"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",IF(Schedule!M23,LOOKUP(Schedule!B23,Notebooks!A:A,Notebooks!G:G),"*None*"))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42" t="str">
        <f>IF(ISBLANK(Schedule!B24),"",CONCATENATE("session",Schedule!B24))</f>
        <v>session21</v>
      </c>
      <c r="B23" s="21" t="str">
        <f t="shared" si="1"/>
        <v>&lt;h1 style="font-family: Verdana, Geneva, sans-serif; text-align:center"&gt;Text and NLP&lt;/h1&gt;
---
### Description
Lab/homework
### Learning Objectives
*None*
### Readings
*None*
### Notebooks
*None*</v>
      </c>
      <c r="C23" s="12" t="s">
        <v>18</v>
      </c>
      <c r="D23" s="42"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",IF(Schedule!M24,LOOKUP(Schedule!B24,Notebooks!A:A,Notebooks!G:G),"*None*"))</f>
        <v xml:space="preserve">
### Description
Lab/homework
### Learning Objectives
*None*
### Readings
*None*
### Notebooks
*None*</v>
      </c>
    </row>
    <row r="24" spans="1:5" ht="15" customHeight="1">
      <c r="A24" s="42" t="str">
        <f>IF(ISBLANK(Schedule!B25),"",CONCATENATE("session",Schedule!B25))</f>
        <v>session22</v>
      </c>
      <c r="B24" s="21"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42"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",IF(Schedule!M25,LOOKUP(Schedule!B25,Notebooks!A:A,Notebooks!G:G),"*None*"))</f>
        <v xml:space="preserve">
### Description
The goal here is to provide an overview of how data processes can be scaled with Spark.
### Learning Objectives
*None*
### Readings
*None*
### Notebooks
*None*</v>
      </c>
    </row>
    <row r="25" spans="1:5" ht="15" customHeight="1">
      <c r="A25" s="42" t="str">
        <f>IF(ISBLANK(Schedule!B26),"",CONCATENATE("session",Schedule!B26))</f>
        <v>session23</v>
      </c>
      <c r="B25" s="21"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42"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",IF(Schedule!M26,LOOKUP(Schedule!B26,Notebooks!A:A,Notebooks!G:G),"*None*"))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42" t="str">
        <f>IF(ISBLANK(Schedule!B27),"",CONCATENATE("session",Schedule!B27))</f>
        <v>session24</v>
      </c>
      <c r="B26" s="21"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42"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",IF(Schedule!M27,LOOKUP(Schedule!B27,Notebooks!A:A,Notebooks!G:G),"*None*"))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42" t="str">
        <f>IF(ISBLANK(Schedule!B28),"",CONCATENATE("session",Schedule!B28))</f>
        <v>session25</v>
      </c>
      <c r="B27" s="21" t="str">
        <f t="shared" si="1"/>
        <v>&lt;h1 style="font-family: Verdana, Geneva, sans-serif; text-align:center"&gt;Image Data and Deep Learning&lt;/h1&gt;
---
### Description
Lab/homework
### Learning Objectives
*None*
### Readings
*None*
### Notebooks
*None*</v>
      </c>
      <c r="C27" s="12" t="s">
        <v>18</v>
      </c>
      <c r="D27" s="42"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",IF(Schedule!M28,LOOKUP(Schedule!B28,Notebooks!A:A,Notebooks!G:G),"*None*"))</f>
        <v xml:space="preserve">
### Description
Lab/homework
### Learning Objectives
*None*
### Readings
*None*
### Notebooks
*None*</v>
      </c>
    </row>
    <row r="28" spans="1:5" ht="15" customHeight="1">
      <c r="A28" s="42" t="str">
        <f>IF(ISBLANK(Schedule!B29),"",CONCATENATE("session",Schedule!B29))</f>
        <v>session26</v>
      </c>
      <c r="B28" s="21"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42"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",IF(Schedule!M29,LOOKUP(Schedule!B29,Notebooks!A:A,Notebooks!G:G),"*None*"))</f>
        <v xml:space="preserve">
### Description
Increasingly there are tools to automate the process of selecting models. 
### Learning Objectives
*None*
### Readings
*None*
### Notebooks
*None*</v>
      </c>
    </row>
    <row r="29" spans="1:5" ht="15" customHeight="1">
      <c r="A29" s="42" t="str">
        <f>IF(ISBLANK(Schedule!B30),"",CONCATENATE("session",Schedule!B30))</f>
        <v/>
      </c>
      <c r="B29" s="21" t="str">
        <f t="shared" si="1"/>
        <v>&lt;h1 style="font-family: Verdana, Geneva, sans-serif; text-align:center"&gt;Thanksgiving&lt;/h1&gt;
---
### Description
*None*
### Learning Objectives
*None*
### Readings
*None*
### Notebooks
*None*</v>
      </c>
      <c r="C29" s="12" t="s">
        <v>18</v>
      </c>
      <c r="D29" s="42"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",IF(Schedule!M30,LOOKUP(Schedule!B30,Notebooks!A:A,Notebooks!G:G),"*None*"))</f>
        <v xml:space="preserve">
### Description
*None*
### Learning Objectives
*None*
### Readings
*None*
### Notebooks
*None*</v>
      </c>
    </row>
    <row r="30" spans="1:5" ht="15" customHeight="1">
      <c r="A30" s="42" t="str">
        <f>IF(ISBLANK(Schedule!B31),"",CONCATENATE("session",Schedule!B31))</f>
        <v>session27</v>
      </c>
      <c r="B30" s="21" t="str">
        <f t="shared" si="1"/>
        <v>&lt;h1 style="font-family: Verdana, Geneva, sans-serif; text-align:center"&gt;Automl and Model Search&lt;/h1&gt;
---
### Description
Lab/homework
### Learning Objectives
*None*
### Readings
*None*
### Notebooks
*None*</v>
      </c>
      <c r="C30" s="12" t="s">
        <v>18</v>
      </c>
      <c r="D30" s="42"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",IF(Schedule!M31,LOOKUP(Schedule!B31,Notebooks!A:A,Notebooks!G:G),"*None*"))</f>
        <v xml:space="preserve">
### Description
Lab/homework
### Learning Objectives
*None*
### Readings
*None*
### Notebooks
*None*</v>
      </c>
    </row>
    <row r="31" spans="1:5" ht="15" customHeight="1">
      <c r="A31" s="42" t="str">
        <f>IF(ISBLANK(Schedule!B32),"",CONCATENATE("session",Schedule!B32))</f>
        <v>session28</v>
      </c>
      <c r="B31" s="21" t="str">
        <f t="shared" si="1"/>
        <v>&lt;h1 style="font-family: Verdana, Geneva, sans-serif; text-align:center"&gt;Final Presentations&lt;/h1&gt;
---
### Description
*None*
### Learning Objectives
*None*
### Readings
*None*
### Notebooks
*None*</v>
      </c>
      <c r="C31" s="12" t="s">
        <v>18</v>
      </c>
      <c r="D31" s="42"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",IF(Schedule!M32,LOOKUP(Schedule!B32,Notebooks!A:A,Notebooks!G:G),"*None*"))</f>
        <v xml:space="preserve">
### Description
*None*
### Learning Objectives
*None*
### Readings
*None*
### Notebooks
*None*</v>
      </c>
    </row>
    <row r="32" spans="1:5" ht="15" customHeight="1">
      <c r="A32" s="42" t="str">
        <f>IF(ISBLANK(Schedule!B33),"",CONCATENATE("session",Schedule!B33))</f>
        <v>session29</v>
      </c>
      <c r="B32" s="21" t="str">
        <f t="shared" si="1"/>
        <v>&lt;h1 style="font-family: Verdana, Geneva, sans-serif; text-align:center"&gt;Final Presentations&lt;/h1&gt;
---
### Description
*None*
### Learning Objectives
*None*
### Readings
*None*
### Notebooks
*None*</v>
      </c>
      <c r="C32" s="12" t="s">
        <v>18</v>
      </c>
      <c r="D32" s="42"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",IF(Schedule!M33,LOOKUP(Schedule!B33,Notebooks!A:A,Notebooks!G:G),"*None*"))</f>
        <v xml:space="preserve">
### Description
*None*
### Learning Objectives
*None*
### Readings
*None*
### Notebooks
*None*</v>
      </c>
    </row>
    <row r="33" spans="1:5" ht="15" customHeight="1">
      <c r="A33" s="42" t="str">
        <f>IF(ISBLANK(Schedule!B34),"",CONCATENATE("session",Schedule!B34))</f>
        <v/>
      </c>
      <c r="B33" s="21" t="str">
        <f t="shared" si="1"/>
        <v>&lt;h1 style="font-family: Verdana, Geneva, sans-serif; text-align:center"&gt;Final Exam&lt;/h1&gt;
---
### Description
*None*
### Learning Objectives
*None*
### Readings
*None*
### Notebooks
*None*</v>
      </c>
      <c r="C33" s="12" t="s">
        <v>18</v>
      </c>
      <c r="D33" s="42"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",IF(Schedule!M34,LOOKUP(Schedule!B34,Notebooks!A:A,Notebooks!G:G),"*None*"))</f>
        <v xml:space="preserve">
### Description
*None*
### Learning Objectives
*None*
### Readings
*None*
### Notebooks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90" zoomScaleNormal="90" workbookViewId="0">
      <selection activeCell="C17" sqref="C17"/>
    </sheetView>
  </sheetViews>
  <sheetFormatPr defaultColWidth="11.09765625" defaultRowHeight="15" customHeight="1"/>
  <cols>
    <col min="1" max="1" width="11.09765625" style="42"/>
    <col min="2" max="4" width="45" style="42" customWidth="1"/>
    <col min="5" max="16384" width="11.09765625" style="42"/>
  </cols>
  <sheetData>
    <row r="1" spans="1:6" ht="15.6">
      <c r="B1" s="11"/>
      <c r="C1" s="11" t="s">
        <v>15</v>
      </c>
      <c r="D1" s="11" t="s">
        <v>16</v>
      </c>
    </row>
    <row r="2" spans="1:6" ht="15" customHeight="1">
      <c r="A2" s="41" t="str">
        <f>IF(ISBLANK(Schedule!H3),"",CONCATENATE("assign",Schedule!H3))</f>
        <v/>
      </c>
      <c r="B2" s="21" t="str">
        <f>CONCATENATE(C2,D2)</f>
        <v/>
      </c>
      <c r="C2" s="42"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
### Link
",IF(ISBLANK(Schedule!K8),"*None*",Schedule!R8)))</f>
        <v/>
      </c>
      <c r="F2" s="41"/>
    </row>
    <row r="3" spans="1:6" ht="15" customHeight="1">
      <c r="A3" s="41" t="str">
        <f>IF(ISBLANK(Schedule!H4),"",CONCATENATE("assign",Schedule!H4))</f>
        <v/>
      </c>
      <c r="B3" s="21" t="str">
        <f>CONCATENATE(C3,D3)</f>
        <v/>
      </c>
      <c r="C3" s="42"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
### Link
",IF(ISBLANK(Schedule!K9),"*None*",Schedule!R9)))</f>
        <v/>
      </c>
    </row>
    <row r="4" spans="1:6" ht="15" customHeight="1">
      <c r="A4" s="41" t="str">
        <f>IF(ISBLANK(Schedule!H5),"",CONCATENATE("assign",Schedule!H5))</f>
        <v>assign1</v>
      </c>
      <c r="B4" s="21" t="str">
        <f>CONCATENATE(C4,D4)</f>
        <v>&lt;h1 style="font-family: Verdana, Geneva, sans-serif; text-align:center"&gt;Assignment 1&lt;/h1&gt;
---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c r="C4" s="42"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
### Link
",IF(ISBLANK(Schedule!K10),"*None*",Schedule!R10)))</f>
        <v xml:space="preserve">
### Description
This introductory assignment introduces the basics of loading files from a variety of formats. 
### Instructions
*None*
### Link
[![Open In Colab](https://colab.research.google.com/assets/colab-badge.svg)](https://colab.research.google.com/github/rpi-techfundamentals/spring2019-materials/blob/master/04-viz-api-scraper/hm-03/hm03.ipynb)</v>
      </c>
    </row>
    <row r="5" spans="1:6" ht="15" customHeight="1">
      <c r="A5" s="41" t="str">
        <f>IF(ISBLANK(Schedule!H6),"",CONCATENATE("assign",Schedule!H6))</f>
        <v/>
      </c>
      <c r="B5" s="21" t="str">
        <f t="shared" ref="B5:B24" si="0">CONCATENATE(C5,D5)</f>
        <v/>
      </c>
      <c r="C5" s="42"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
### Link
",IF(ISBLANK(Schedule!K11),"*None*",Schedule!R11)))</f>
        <v/>
      </c>
    </row>
    <row r="6" spans="1:6" ht="15" customHeight="1">
      <c r="A6" s="41" t="str">
        <f>IF(ISBLANK(Schedule!H7),"",CONCATENATE("assign",Schedule!H7))</f>
        <v/>
      </c>
      <c r="B6" s="21" t="str">
        <f t="shared" si="0"/>
        <v/>
      </c>
      <c r="C6" s="42"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
### Link
",IF(ISBLANK(Schedule!K12),"*None*",Schedule!R12)))</f>
        <v/>
      </c>
    </row>
    <row r="7" spans="1:6" ht="15" customHeight="1">
      <c r="A7" s="41" t="str">
        <f>IF(ISBLANK(Schedule!H8),"",CONCATENATE("assign",Schedule!H8))</f>
        <v>assign2</v>
      </c>
      <c r="B7" s="21" t="str">
        <f t="shared" si="0"/>
        <v>&lt;h1 style="font-family: Verdana, Geneva, sans-serif; text-align:center"&gt;Assignment 2&lt;/h1&gt;
---
### Description
*None*
### Instructions
*None*
### Link
*None*</v>
      </c>
      <c r="C7" s="42"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
### Link
",IF(ISBLANK(Schedule!K13),"*None*",Schedule!R13)))</f>
        <v xml:space="preserve">
### Description
*None*
### Instructions
*None*
### Link
*None*</v>
      </c>
    </row>
    <row r="8" spans="1:6" ht="15" customHeight="1">
      <c r="A8" s="41" t="str">
        <f>IF(ISBLANK(Schedule!H9),"",CONCATENATE("assign",Schedule!H9))</f>
        <v/>
      </c>
      <c r="B8" s="21" t="str">
        <f t="shared" si="0"/>
        <v/>
      </c>
      <c r="C8" s="42"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
### Link
",IF(ISBLANK(Schedule!K14),"*None*",Schedule!R14)))</f>
        <v/>
      </c>
    </row>
    <row r="9" spans="1:6" ht="15" customHeight="1">
      <c r="A9" s="41" t="str">
        <f>IF(ISBLANK(Schedule!H10),"",CONCATENATE("assign",Schedule!H10))</f>
        <v/>
      </c>
      <c r="B9" s="21" t="str">
        <f t="shared" si="0"/>
        <v/>
      </c>
      <c r="C9" s="42" t="str">
        <f>IF(ISBLANK(Schedule!H10),"",CONCATENATE("&lt;h1 style="&amp;CHAR(34)&amp;"font-family: Verdana, Geneva, sans-serif; text-align:center"&amp;CHAR(34)&amp;"&gt;Assignment ",Schedule!H10,"&lt;/h1&gt;
---"))</f>
        <v/>
      </c>
      <c r="D9" s="11" t="str">
        <f>IF(ISBLANK(Schedule!H10),"",CONCATENATE("
### Description
",IF(ISBLANK(Schedule!I10),"*None*",Schedule!I10),"
### Instructions
",IF(ISBLANK(Schedule!J10),"*None*",Schedule!J10),"
### Link
",IF(ISBLANK(Schedule!K15),"*None*",Schedule!R15)))</f>
        <v/>
      </c>
    </row>
    <row r="10" spans="1:6" ht="15" customHeight="1">
      <c r="A10" s="41" t="str">
        <f>IF(ISBLANK(Schedule!H11),"",CONCATENATE("assign",Schedule!H11))</f>
        <v/>
      </c>
      <c r="B10" s="21" t="str">
        <f t="shared" si="0"/>
        <v/>
      </c>
      <c r="C10" s="42"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
### Link
",IF(ISBLANK(Schedule!K16),"*None*",Schedule!R16)))</f>
        <v/>
      </c>
    </row>
    <row r="11" spans="1:6" ht="15" customHeight="1">
      <c r="A11" s="41" t="str">
        <f>IF(ISBLANK(Schedule!H12),"",CONCATENATE("assign",Schedule!H12))</f>
        <v/>
      </c>
      <c r="B11" s="21" t="str">
        <f t="shared" si="0"/>
        <v/>
      </c>
      <c r="C11" s="42" t="str">
        <f>IF(ISBLANK(Schedule!H12),"",CONCATENATE("&lt;h1 style="&amp;CHAR(34)&amp;"font-family: Verdana, Geneva, sans-serif; text-align:center"&amp;CHAR(34)&amp;"&gt;Assignment ",Schedule!H12,"&lt;/h1&gt;
---"))</f>
        <v/>
      </c>
      <c r="D11" s="11" t="str">
        <f>IF(ISBLANK(Schedule!H12),"",CONCATENATE("
### Description
",IF(ISBLANK(Schedule!I12),"*None*",Schedule!I12),"
### Instructions
",IF(ISBLANK(Schedule!J12),"*None*",Schedule!J12),"
### Link
",IF(ISBLANK(Schedule!K17),"*None*",Schedule!R17)))</f>
        <v/>
      </c>
    </row>
    <row r="12" spans="1:6" ht="15" customHeight="1">
      <c r="A12" s="41" t="str">
        <f>IF(ISBLANK(Schedule!H13),"",CONCATENATE("assign",Schedule!H13))</f>
        <v/>
      </c>
      <c r="B12" s="21" t="str">
        <f t="shared" si="0"/>
        <v/>
      </c>
      <c r="C12" s="42"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
### Link
",IF(ISBLANK(Schedule!K18),"*None*",Schedule!R18)))</f>
        <v/>
      </c>
    </row>
    <row r="13" spans="1:6" ht="15" customHeight="1">
      <c r="A13" s="41" t="str">
        <f>IF(ISBLANK(Schedule!H14),"",CONCATENATE("assign",Schedule!H14))</f>
        <v/>
      </c>
      <c r="B13" s="21" t="str">
        <f t="shared" si="0"/>
        <v/>
      </c>
      <c r="C13" s="42" t="str">
        <f>IF(ISBLANK(Schedule!H14),"",CONCATENATE("&lt;h1 style="&amp;CHAR(34)&amp;"font-family: Verdana, Geneva, sans-serif; text-align:center"&amp;CHAR(34)&amp;"&gt;Assignment ",Schedule!H14,"&lt;/h1&gt;
---"))</f>
        <v/>
      </c>
      <c r="D13" s="11" t="str">
        <f>IF(ISBLANK(Schedule!H14),"",CONCATENATE("
### Description
",IF(ISBLANK(Schedule!I14),"*None*",Schedule!I14),"
### Instructions
",IF(ISBLANK(Schedule!J14),"*None*",Schedule!J14),"
### Link
",IF(ISBLANK(Schedule!K19),"*None*",Schedule!R19)))</f>
        <v/>
      </c>
    </row>
    <row r="14" spans="1:6" ht="15" customHeight="1">
      <c r="A14" s="41" t="str">
        <f>IF(ISBLANK(Schedule!H15),"",CONCATENATE("assign",Schedule!H15))</f>
        <v/>
      </c>
      <c r="B14" s="21" t="str">
        <f t="shared" si="0"/>
        <v/>
      </c>
      <c r="C14" s="42"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
### Link
",IF(ISBLANK(Schedule!K20),"*None*",Schedule!R20)))</f>
        <v/>
      </c>
    </row>
    <row r="15" spans="1:6" ht="15" customHeight="1">
      <c r="A15" s="41" t="str">
        <f>IF(ISBLANK(Schedule!H16),"",CONCATENATE("assign",Schedule!H16))</f>
        <v/>
      </c>
      <c r="B15" s="21" t="str">
        <f t="shared" si="0"/>
        <v/>
      </c>
      <c r="C15" s="42" t="str">
        <f>IF(ISBLANK(Schedule!H16),"",CONCATENATE("&lt;h1 style="&amp;CHAR(34)&amp;"font-family: Verdana, Geneva, sans-serif; text-align:center"&amp;CHAR(34)&amp;"&gt;Assignment ",Schedule!H16,"&lt;/h1&gt;
---"))</f>
        <v/>
      </c>
      <c r="D15" s="11" t="str">
        <f>IF(ISBLANK(Schedule!H16),"",CONCATENATE("
### Description
",IF(ISBLANK(Schedule!I16),"*None*",Schedule!I16),"
### Instructions
",IF(ISBLANK(Schedule!J16),"*None*",Schedule!J16),"
### Link
",IF(ISBLANK(Schedule!K21),"*None*",Schedule!R21)))</f>
        <v/>
      </c>
    </row>
    <row r="16" spans="1:6" ht="15" customHeight="1">
      <c r="A16" s="41" t="str">
        <f>IF(ISBLANK(Schedule!H17),"",CONCATENATE("assign",Schedule!H17))</f>
        <v/>
      </c>
      <c r="B16" s="21" t="str">
        <f t="shared" si="0"/>
        <v/>
      </c>
      <c r="C16" s="42"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
### Link
",IF(ISBLANK(Schedule!K22),"*None*",Schedule!R22)))</f>
        <v/>
      </c>
    </row>
    <row r="17" spans="1:4" ht="15" customHeight="1">
      <c r="A17" s="41" t="str">
        <f>IF(ISBLANK(Schedule!H18),"",CONCATENATE("assign",Schedule!H18))</f>
        <v/>
      </c>
      <c r="B17" s="21" t="str">
        <f t="shared" si="0"/>
        <v/>
      </c>
      <c r="C17" s="42" t="str">
        <f>IF(ISBLANK(Schedule!H18),"",CONCATENATE("&lt;h1 style="&amp;CHAR(34)&amp;"font-family: Verdana, Geneva, sans-serif; text-align:center"&amp;CHAR(34)&amp;"&gt;Assignment ",Schedule!H18,"&lt;/h1&gt;
---"))</f>
        <v/>
      </c>
      <c r="D17" s="11" t="str">
        <f>IF(ISBLANK(Schedule!H18),"",CONCATENATE("
### Description
",IF(ISBLANK(Schedule!I18),"*None*",Schedule!I18),"
### Instructions
",IF(ISBLANK(Schedule!J18),"*None*",Schedule!J18),"
### Link
",IF(ISBLANK(Schedule!K23),"*None*",Schedule!R23)))</f>
        <v/>
      </c>
    </row>
    <row r="18" spans="1:4" ht="15" customHeight="1">
      <c r="A18" s="41" t="str">
        <f>IF(ISBLANK(Schedule!H19),"",CONCATENATE("assign",Schedule!H19))</f>
        <v/>
      </c>
      <c r="B18" s="21" t="str">
        <f t="shared" si="0"/>
        <v/>
      </c>
      <c r="C18" s="42"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
### Link
",IF(ISBLANK(Schedule!K24),"*None*",Schedule!R24)))</f>
        <v/>
      </c>
    </row>
    <row r="19" spans="1:4" ht="15" customHeight="1">
      <c r="A19" s="41" t="str">
        <f>IF(ISBLANK(Schedule!H20),"",CONCATENATE("assign",Schedule!H20))</f>
        <v/>
      </c>
      <c r="B19" s="21" t="str">
        <f t="shared" si="0"/>
        <v/>
      </c>
      <c r="C19" s="42"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
### Link
",IF(ISBLANK(Schedule!K25),"*None*",Schedule!R25)))</f>
        <v/>
      </c>
    </row>
    <row r="20" spans="1:4" ht="15" customHeight="1">
      <c r="A20" s="41" t="str">
        <f>IF(ISBLANK(Schedule!H21),"",CONCATENATE("assign",Schedule!H21))</f>
        <v/>
      </c>
      <c r="B20" s="21" t="str">
        <f t="shared" si="0"/>
        <v/>
      </c>
      <c r="C20" s="42"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
### Link
",IF(ISBLANK(Schedule!K26),"*None*",Schedule!R26)))</f>
        <v/>
      </c>
    </row>
    <row r="21" spans="1:4" ht="15" customHeight="1">
      <c r="A21" s="41" t="str">
        <f>IF(ISBLANK(Schedule!H22),"",CONCATENATE("assign",Schedule!H22))</f>
        <v/>
      </c>
      <c r="B21" s="21" t="str">
        <f t="shared" si="0"/>
        <v/>
      </c>
      <c r="C21" s="42"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
### Link
",IF(ISBLANK(Schedule!K27),"*None*",Schedule!R27)))</f>
        <v/>
      </c>
    </row>
    <row r="22" spans="1:4" ht="15" customHeight="1">
      <c r="A22" s="41" t="str">
        <f>IF(ISBLANK(Schedule!H23),"",CONCATENATE("assign",Schedule!H23))</f>
        <v/>
      </c>
      <c r="B22" s="21" t="str">
        <f t="shared" si="0"/>
        <v/>
      </c>
      <c r="C22" s="42"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
### Link
",IF(ISBLANK(Schedule!K28),"*None*",Schedule!R28)))</f>
        <v/>
      </c>
    </row>
    <row r="23" spans="1:4" ht="15" customHeight="1">
      <c r="A23" s="41" t="str">
        <f>IF(ISBLANK(Schedule!H24),"",CONCATENATE("assign",Schedule!H24))</f>
        <v/>
      </c>
      <c r="B23" s="21" t="str">
        <f t="shared" si="0"/>
        <v/>
      </c>
      <c r="C23" s="42"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
### Link
",IF(ISBLANK(Schedule!K29),"*None*",Schedule!R29)))</f>
        <v/>
      </c>
    </row>
    <row r="24" spans="1:4" ht="15" customHeight="1">
      <c r="A24" s="41" t="str">
        <f>IF(ISBLANK(Schedule!H25),"",CONCATENATE("assign",Schedule!H25))</f>
        <v/>
      </c>
      <c r="B24" s="21" t="str">
        <f t="shared" si="0"/>
        <v/>
      </c>
      <c r="C24" s="42" t="str">
        <f>IF(ISBLANK(Schedule!H25),"",CONCATENATE("&lt;h1 style="&amp;CHAR(34)&amp;"font-family: Verdana, Geneva, sans-serif; text-align:center"&amp;CHAR(34)&amp;"&gt;Assignment ",Schedule!H25,"&lt;/h1&gt;
---"))</f>
        <v/>
      </c>
      <c r="D24" s="11" t="str">
        <f>IF(ISBLANK(Schedule!H25),"",CONCATENATE("
### Description
",IF(ISBLANK(Schedule!I25),"*None*",Schedule!I25),"
### Instructions
",IF(ISBLANK(Schedule!J25),"*None*",Schedule!J25),"
### Link
",IF(ISBLANK(Schedule!K30),"*None*",Schedule!R30)))</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RowHeight="15.6"/>
  <cols>
    <col min="1" max="1" width="96.19921875" customWidth="1"/>
  </cols>
  <sheetData>
    <row r="1" spans="1:1" ht="46.8">
      <c r="A1" s="10" t="s">
        <v>742</v>
      </c>
    </row>
    <row r="2" spans="1:1">
      <c r="A2" s="9" t="s">
        <v>726</v>
      </c>
    </row>
    <row r="3" spans="1:1">
      <c r="A3" s="9" t="s">
        <v>725</v>
      </c>
    </row>
    <row r="4" spans="1:1">
      <c r="A4" t="str">
        <f>IF(ISBLANK(Configuration!A43),"",CONCATENATE("| ",Configuration!A43," | ",Configuration!B43," |"))</f>
        <v>| Homework and Labs | 25% |</v>
      </c>
    </row>
    <row r="5" spans="1:1">
      <c r="A5" s="4" t="str">
        <f>IF(ISBLANK(Configuration!A44),"",CONCATENATE("| ",Configuration!A44," | ",Configuration!B44," |"))</f>
        <v>| Projects | 25% |</v>
      </c>
    </row>
    <row r="6" spans="1:1">
      <c r="A6" s="4" t="str">
        <f>IF(ISBLANK(Configuration!A45),"",CONCATENATE("| ",Configuration!A45," | ",Configuration!B45," |"))</f>
        <v>| Midterm (7th class) | 25% |</v>
      </c>
    </row>
    <row r="7" spans="1:1">
      <c r="A7" s="4" t="str">
        <f>IF(ISBLANK(Configuration!A46),"",CONCATENATE("| ",Configuration!A46," | ",Configuration!B46," |"))</f>
        <v>| Final Exam | 25% |</v>
      </c>
    </row>
    <row r="8" spans="1:1">
      <c r="A8" s="4" t="str">
        <f>IF(ISBLANK(Configuration!A47),"",CONCATENATE("| ",Configuration!A47," | ",Configuration!B47," |"))</f>
        <v/>
      </c>
    </row>
    <row r="9" spans="1:1">
      <c r="A9" s="4" t="str">
        <f>IF(ISBLANK(Configuration!A48),"",CONCATENATE("| ",Configuration!A48," | ",Configuration!B48," |"))</f>
        <v/>
      </c>
    </row>
    <row r="10" spans="1:1">
      <c r="A10" s="4" t="str">
        <f>IF(ISBLANK(Configuration!A49),"",CONCATENATE("| ",Configuration!A49," | ",Configuration!B49," |"))</f>
        <v/>
      </c>
    </row>
    <row r="11" spans="1:1">
      <c r="A11" s="4" t="str">
        <f>IF(ISBLANK(Configuration!A50),"",CONCATENATE("| ",Configuration!A50," | ",Configuration!B50," |"))</f>
        <v/>
      </c>
    </row>
    <row r="12" spans="1:1">
      <c r="A12" s="4" t="str">
        <f>IF(ISBLANK(Configuration!A51),"",CONCATENATE("| ",Configuration!A51," | ",Configuration!B51," |"))</f>
        <v/>
      </c>
    </row>
    <row r="13" spans="1:1">
      <c r="A13" s="4" t="str">
        <f>IF(ISBLANK(Configuration!A52),"",CONCATENATE("| ",Configuration!A52," | ",Configuration!B52," |"))</f>
        <v/>
      </c>
    </row>
    <row r="14" spans="1:1">
      <c r="A14" s="4" t="str">
        <f>IF(ISBLANK(Configuration!A53),"",CONCATENATE("| ",Configuration!A53," | ",Configuration!B53," |"))</f>
        <v/>
      </c>
    </row>
    <row r="15" spans="1:1">
      <c r="A15" s="4" t="str">
        <f>IF(ISBLANK(Configuration!A54),"",CONCATENATE("| ",Configuration!A54," | ",Configuration!B54," |"))</f>
        <v/>
      </c>
    </row>
    <row r="16" spans="1:1">
      <c r="A16" s="4" t="str">
        <f>IF(ISBLANK(Configuration!A55),"",CONCATENATE("| ",Configuration!A55," | ",Configuration!B55," |"))</f>
        <v/>
      </c>
    </row>
    <row r="17" spans="1:1">
      <c r="A17" s="4" t="str">
        <f>IF(ISBLANK(Configuration!A56),"",CONCATENATE("| ",Configuration!A56," | ",Configuration!B56," |"))</f>
        <v/>
      </c>
    </row>
    <row r="18" spans="1:1">
      <c r="A18" s="4" t="str">
        <f>IF(ISBLANK(Configuration!A57),"",CONCATENATE("| ",Configuration!A57," | ",Configuration!B57," |"))</f>
        <v/>
      </c>
    </row>
    <row r="19" spans="1:1">
      <c r="A19" s="4" t="str">
        <f>IF(ISBLANK(Configuration!A58),"",CONCATENATE("| ",Configuration!A58," | ",Configuration!B58," |"))</f>
        <v/>
      </c>
    </row>
    <row r="20" spans="1:1">
      <c r="A20" s="4" t="str">
        <f>IF(ISBLANK(Configuration!A59),"",CONCATENATE("| ",Configuration!A59," | ",Configuration!B59," |"))</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F3" sqref="F3"/>
    </sheetView>
  </sheetViews>
  <sheetFormatPr defaultColWidth="11.09765625" defaultRowHeight="15.6"/>
  <cols>
    <col min="1" max="1" width="4.34765625" style="53" customWidth="1"/>
    <col min="2" max="2" width="3.84765625" style="55" customWidth="1"/>
    <col min="3" max="3" width="4.69921875" style="55" bestFit="1" customWidth="1"/>
    <col min="4" max="4" width="6" style="55" customWidth="1"/>
    <col min="5" max="5" width="24.09765625" style="57" customWidth="1"/>
    <col min="6" max="7" width="36" style="49" customWidth="1"/>
    <col min="8" max="8" width="6" style="53" customWidth="1"/>
    <col min="9" max="10" width="36" style="49" customWidth="1"/>
    <col min="11" max="11" width="36" style="50" customWidth="1"/>
    <col min="12" max="12" width="11.34765625" style="50" customWidth="1"/>
    <col min="13" max="13" width="13.44921875" style="74" customWidth="1"/>
    <col min="14" max="14" width="15.44921875" style="72" hidden="1" customWidth="1"/>
    <col min="15" max="15" width="13.19921875" style="67" hidden="1" customWidth="1"/>
    <col min="16" max="16" width="27.046875" style="67" hidden="1" customWidth="1"/>
    <col min="17" max="17" width="15.296875" style="67" hidden="1" customWidth="1"/>
    <col min="18" max="18" width="12.296875" style="67" hidden="1" customWidth="1"/>
    <col min="19" max="19" width="12.34765625" style="67" hidden="1" customWidth="1"/>
    <col min="20" max="20" width="23.69921875" style="67" hidden="1" customWidth="1"/>
    <col min="21" max="21" width="19.296875" style="67" hidden="1" customWidth="1"/>
    <col min="22" max="22" width="23.44921875" style="67" hidden="1" customWidth="1"/>
    <col min="23" max="26" width="10.5" customWidth="1"/>
  </cols>
  <sheetData>
    <row r="1" spans="1:22" s="43" customFormat="1" ht="18.3" customHeight="1" thickBot="1">
      <c r="A1" s="105" t="s">
        <v>0</v>
      </c>
      <c r="B1" s="103" t="s">
        <v>713</v>
      </c>
      <c r="C1" s="103" t="s">
        <v>1</v>
      </c>
      <c r="D1" s="94" t="s">
        <v>2</v>
      </c>
      <c r="E1" s="92" t="s">
        <v>3</v>
      </c>
      <c r="F1" s="96" t="s">
        <v>855</v>
      </c>
      <c r="G1" s="97"/>
      <c r="H1" s="98" t="s">
        <v>865</v>
      </c>
      <c r="I1" s="99"/>
      <c r="J1" s="99"/>
      <c r="K1" s="100"/>
      <c r="L1" s="101" t="s">
        <v>863</v>
      </c>
      <c r="M1" s="101" t="s">
        <v>864</v>
      </c>
      <c r="N1" s="107" t="s">
        <v>895</v>
      </c>
      <c r="O1" s="108" t="s">
        <v>896</v>
      </c>
      <c r="P1" s="91" t="s">
        <v>897</v>
      </c>
      <c r="Q1" s="91" t="s">
        <v>898</v>
      </c>
      <c r="R1" s="91" t="s">
        <v>899</v>
      </c>
      <c r="S1" s="91" t="s">
        <v>893</v>
      </c>
      <c r="T1" s="91" t="s">
        <v>894</v>
      </c>
      <c r="U1" s="91" t="s">
        <v>900</v>
      </c>
      <c r="V1" s="91" t="s">
        <v>901</v>
      </c>
    </row>
    <row r="2" spans="1:22" s="43" customFormat="1" ht="18.899999999999999" thickTop="1" thickBot="1">
      <c r="A2" s="106"/>
      <c r="B2" s="104"/>
      <c r="C2" s="104"/>
      <c r="D2" s="95"/>
      <c r="E2" s="93"/>
      <c r="F2" s="83" t="s">
        <v>4</v>
      </c>
      <c r="G2" s="84" t="s">
        <v>5</v>
      </c>
      <c r="H2" s="85" t="s">
        <v>8</v>
      </c>
      <c r="I2" s="86" t="s">
        <v>7</v>
      </c>
      <c r="J2" s="87" t="s">
        <v>862</v>
      </c>
      <c r="K2" s="88" t="s">
        <v>866</v>
      </c>
      <c r="L2" s="102"/>
      <c r="M2" s="102"/>
      <c r="N2" s="107"/>
      <c r="O2" s="108"/>
      <c r="P2" s="91"/>
      <c r="Q2" s="91"/>
      <c r="R2" s="91"/>
      <c r="S2" s="91"/>
      <c r="T2" s="91"/>
      <c r="U2" s="91"/>
      <c r="V2" s="91"/>
    </row>
    <row r="3" spans="1:22" ht="62.4">
      <c r="A3" s="53">
        <v>1</v>
      </c>
      <c r="B3" s="54">
        <v>1</v>
      </c>
      <c r="C3" s="55" t="s">
        <v>10</v>
      </c>
      <c r="D3" s="56">
        <v>43706</v>
      </c>
      <c r="E3" s="57" t="s">
        <v>11</v>
      </c>
      <c r="F3" s="58" t="s">
        <v>101</v>
      </c>
      <c r="G3" s="59" t="s">
        <v>740</v>
      </c>
      <c r="L3" s="50" t="b">
        <v>0</v>
      </c>
      <c r="M3" s="74" t="b">
        <v>1</v>
      </c>
      <c r="N3" s="72" t="str">
        <f>IF(ISBLANK(H3),"",CONCATENATE("Assignment ",H3," due ", TEXT(D3+Configuration!$B$6, "mm/dd")))</f>
        <v/>
      </c>
      <c r="O3" s="67" t="str">
        <f>IF(B3&gt;0,CONCATENATE("[more](",Configuration!B$25,Configuration!B$24,"/sessions/session",B3,".html)"),"")</f>
        <v>[more](https://rpi-data.github.io/course-intro-ml-app/sessions/session1.html)</v>
      </c>
      <c r="P3" s="67" t="str">
        <f>IF(ISBLANK(H3),"",CONCATENATE(" &lt;br&gt; *",N3,"* &lt;br&gt;"))</f>
        <v/>
      </c>
      <c r="Q3" s="67" t="str">
        <f t="shared" ref="Q3:Q34" si="0">CONCATENATE("**",TRIM(E3),"** &lt;br&gt; ", O3, P3)</f>
        <v>**Course Overview &amp; Introduction to the Data Science Lifecycle** &lt;br&gt; [more](https://rpi-data.github.io/course-intro-ml-app/sessions/session1.html)</v>
      </c>
      <c r="R3" s="67" t="str">
        <f>CONCATENATE("[![Open In Colab](https://colab.research.google.com/assets/colab-badge.svg)](",K3,")")</f>
        <v>[![Open In Colab](https://colab.research.google.com/assets/colab-badge.svg)]()</v>
      </c>
      <c r="S3" s="67" t="str">
        <f>IF(ISBLANK(B3),"",CONCATENATE("  - title: Session ",B3,"
    url: /sessions/session",B3,"
    not_numbered: true"))</f>
        <v xml:space="preserve">  - title: Session 1
    url: /sessions/session1
    not_numbered: true</v>
      </c>
      <c r="T3" s="67" t="str">
        <f>T2&amp;"
"&amp;S3</f>
        <v xml:space="preserve">
  - title: Session 1
    url: /sessions/session1
    not_numbered: true</v>
      </c>
      <c r="U3" s="67" t="str">
        <f>IF(ISBLANK(H3),"",CONCATENATE("  - title: Assignment ",H3,"
    url: /assignments/assign",H3,"
    not_numbered: true"))</f>
        <v/>
      </c>
      <c r="V3" s="67" t="str">
        <f>V2&amp;"
"&amp;U3</f>
        <v xml:space="preserve">
</v>
      </c>
    </row>
    <row r="4" spans="1:22" ht="15.6" customHeight="1">
      <c r="A4" s="53">
        <v>2</v>
      </c>
      <c r="C4" s="55" t="s">
        <v>12</v>
      </c>
      <c r="D4" s="56">
        <f>D3+4</f>
        <v>43710</v>
      </c>
      <c r="E4" s="60" t="s">
        <v>696</v>
      </c>
      <c r="F4" s="57"/>
      <c r="G4" s="57"/>
      <c r="L4" s="50" t="b">
        <v>0</v>
      </c>
      <c r="M4" s="74" t="b">
        <v>0</v>
      </c>
      <c r="N4" s="72" t="str">
        <f>IF(ISBLANK(H4),"",CONCATENATE("Assignment ",H4," due ", TEXT(D4+Configuration!$B$6, "mm/dd")))</f>
        <v/>
      </c>
      <c r="O4" s="67" t="str">
        <f>IF(B4&gt;0,CONCATENATE("[more](",Configuration!B$25,Configuration!B$24,"/sessions/session",B4,".html)"),"")</f>
        <v/>
      </c>
      <c r="P4" s="67" t="str">
        <f t="shared" ref="P4:P35" si="1">IF(ISBLANK(H4),"",CONCATENATE(" &lt;br&gt; *",N4,"* &lt;br&gt;"))</f>
        <v/>
      </c>
      <c r="Q4" s="67" t="str">
        <f t="shared" si="0"/>
        <v xml:space="preserve">**Labor Day - no classes (Tuesday follows Monday schedule)** &lt;br&gt; </v>
      </c>
      <c r="R4" s="67" t="str">
        <f t="shared" ref="R4:R34" si="2">CONCATENATE("[![Open In Colab](https://colab.research.google.com/assets/colab-badge.svg)](",K4,")")</f>
        <v>[![Open In Colab](https://colab.research.google.com/assets/colab-badge.svg)]()</v>
      </c>
      <c r="S4" s="67" t="str">
        <f t="shared" ref="S4:S36" si="3">IF(ISBLANK(B4),"",CONCATENATE("  - title: Session ",B4,"
    url: /sessions/session",B4,"
    not_numbered: true"))</f>
        <v/>
      </c>
      <c r="T4" s="67" t="str">
        <f t="shared" ref="T4:T36" si="4">T3&amp;"
"&amp;S4</f>
        <v xml:space="preserve">
  - title: Session 1
    url: /sessions/session1
    not_numbered: true
</v>
      </c>
      <c r="U4" s="67" t="str">
        <f t="shared" ref="U4:U36" si="5">IF(ISBLANK(H4),"",CONCATENATE("  - title: Assignment ",H4,"
    url: /assignments/assign",H4,"
    not_numbered: true"))</f>
        <v/>
      </c>
      <c r="V4" s="67" t="str">
        <f t="shared" ref="V4:V36" si="6">V3&amp;"
"&amp;U4</f>
        <v xml:space="preserve">
</v>
      </c>
    </row>
    <row r="5" spans="1:22" ht="124.8">
      <c r="A5" s="61">
        <v>2</v>
      </c>
      <c r="B5" s="54">
        <f>B3+1</f>
        <v>2</v>
      </c>
      <c r="C5" s="54" t="s">
        <v>17</v>
      </c>
      <c r="D5" s="56">
        <v>43711</v>
      </c>
      <c r="E5" s="58" t="s">
        <v>102</v>
      </c>
      <c r="F5" s="58" t="s">
        <v>100</v>
      </c>
      <c r="G5" s="62" t="s">
        <v>739</v>
      </c>
      <c r="H5" s="53">
        <v>1</v>
      </c>
      <c r="I5" s="58" t="s">
        <v>98</v>
      </c>
      <c r="J5" s="58"/>
      <c r="K5" s="78" t="s">
        <v>753</v>
      </c>
      <c r="L5" s="71" t="b">
        <v>1</v>
      </c>
      <c r="M5" s="75" t="b">
        <v>1</v>
      </c>
      <c r="N5" s="72" t="str">
        <f>IF(ISBLANK(H5),"",CONCATENATE("Assignment ",H5," due ", TEXT(D5+Configuration!$B$6, "mm/dd")))</f>
        <v>Assignment 1 due 09/17</v>
      </c>
      <c r="O5" s="67" t="str">
        <f>IF(B5&gt;0,CONCATENATE("[more](",Configuration!B$25,Configuration!B$24,"/sessions/session",B5,".html)"),"")</f>
        <v>[more](https://rpi-data.github.io/course-intro-ml-app/sessions/session2.html)</v>
      </c>
      <c r="P5" s="67" t="str">
        <f t="shared" si="1"/>
        <v xml:space="preserve"> &lt;br&gt; *Assignment 1 due 09/17* &lt;br&gt;</v>
      </c>
      <c r="Q5" s="67" t="str">
        <f t="shared" si="0"/>
        <v>**Python Basics** &lt;br&gt; [more](https://rpi-data.github.io/course-intro-ml-app/sessions/session2.html) &lt;br&gt; *Assignment 1 due 09/17* &lt;br&gt;</v>
      </c>
      <c r="R5" s="67" t="str">
        <f t="shared" si="2"/>
        <v>[![Open In Colab](https://colab.research.google.com/assets/colab-badge.svg)](https://colab.research.google.com/github/rpi-techfundamentals/spring2019-materials/blob/master/02-intro-python/hm-01/hm01.ipynb)</v>
      </c>
      <c r="S5" s="67" t="str">
        <f t="shared" si="3"/>
        <v xml:space="preserve">  - title: Session 2
    url: /sessions/session2
    not_numbered: true</v>
      </c>
      <c r="T5" s="67" t="str">
        <f t="shared" si="4"/>
        <v xml:space="preserve">
  - title: Session 1
    url: /sessions/session1
    not_numbered: true
  - title: Session 2
    url: /sessions/session2
    not_numbered: true</v>
      </c>
      <c r="U5" s="67" t="str">
        <f t="shared" si="5"/>
        <v xml:space="preserve">  - title: Assignment 1
    url: /assignments/assign1
    not_numbered: true</v>
      </c>
      <c r="V5" s="67" t="str">
        <f t="shared" si="6"/>
        <v xml:space="preserve">
  - title: Assignment 1
    url: /assignments/assign1
    not_numbered: true</v>
      </c>
    </row>
    <row r="6" spans="1:22">
      <c r="A6" s="53">
        <v>2</v>
      </c>
      <c r="B6" s="55">
        <f t="shared" ref="B6:B29" si="7">B5+1</f>
        <v>3</v>
      </c>
      <c r="C6" s="55" t="s">
        <v>10</v>
      </c>
      <c r="D6" s="56">
        <f>D3+7</f>
        <v>43713</v>
      </c>
      <c r="E6" s="58" t="s">
        <v>102</v>
      </c>
      <c r="F6" s="58" t="s">
        <v>99</v>
      </c>
      <c r="G6" s="57"/>
      <c r="L6" s="50" t="b">
        <v>0</v>
      </c>
      <c r="M6" s="74" t="b">
        <v>0</v>
      </c>
      <c r="N6" s="72" t="str">
        <f>IF(ISBLANK(H6),"",CONCATENATE("Assignment ",H6," due ", TEXT(D6+Configuration!$B$6, "mm/dd")))</f>
        <v/>
      </c>
      <c r="O6" s="67" t="str">
        <f>IF(B6&gt;0,CONCATENATE("[more](",Configuration!B$25,Configuration!B$24,"/sessions/session",B6,".html)"),"")</f>
        <v>[more](https://rpi-data.github.io/course-intro-ml-app/sessions/session3.html)</v>
      </c>
      <c r="P6" s="67" t="str">
        <f t="shared" si="1"/>
        <v/>
      </c>
      <c r="Q6" s="67" t="str">
        <f t="shared" si="0"/>
        <v>**Python Basics** &lt;br&gt; [more](https://rpi-data.github.io/course-intro-ml-app/sessions/session3.html)</v>
      </c>
      <c r="R6" s="67" t="str">
        <f t="shared" si="2"/>
        <v>[![Open In Colab](https://colab.research.google.com/assets/colab-badge.svg)]()</v>
      </c>
      <c r="S6" s="67" t="str">
        <f t="shared" si="3"/>
        <v xml:space="preserve">  - title: Session 3
    url: /sessions/session3
    not_numbered: true</v>
      </c>
      <c r="T6" s="67" t="str">
        <f t="shared" si="4"/>
        <v xml:space="preserve">
  - title: Session 1
    url: /sessions/session1
    not_numbered: true
  - title: Session 2
    url: /sessions/session2
    not_numbered: true
  - title: Session 3
    url: /sessions/session3
    not_numbered: true</v>
      </c>
      <c r="U6" s="67" t="str">
        <f t="shared" si="5"/>
        <v/>
      </c>
      <c r="V6" s="67" t="str">
        <f t="shared" si="6"/>
        <v xml:space="preserve">
  - title: Assignment 1
    url: /assignments/assign1
    not_numbered: true
</v>
      </c>
    </row>
    <row r="7" spans="1:22" ht="140.4">
      <c r="A7" s="53">
        <f>A4+1</f>
        <v>3</v>
      </c>
      <c r="B7" s="55">
        <f t="shared" si="7"/>
        <v>4</v>
      </c>
      <c r="C7" s="55" t="s">
        <v>12</v>
      </c>
      <c r="D7" s="56">
        <f>D4+7</f>
        <v>43717</v>
      </c>
      <c r="E7" s="58" t="s">
        <v>103</v>
      </c>
      <c r="F7" s="63" t="s">
        <v>104</v>
      </c>
      <c r="G7" s="64"/>
      <c r="L7" s="50" t="b">
        <v>1</v>
      </c>
      <c r="M7" s="74" t="b">
        <v>1</v>
      </c>
      <c r="N7" s="72" t="str">
        <f>IF(ISBLANK(H7),"",CONCATENATE("Assignment ",H7," due ", TEXT(D7+Configuration!$B$6, "mm/dd")))</f>
        <v/>
      </c>
      <c r="O7" s="67" t="str">
        <f>IF(B7&gt;0,CONCATENATE("[more](",Configuration!B$25,Configuration!B$24,"/sessions/session",B7,".html)"),"")</f>
        <v>[more](https://rpi-data.github.io/course-intro-ml-app/sessions/session4.html)</v>
      </c>
      <c r="P7" s="67" t="str">
        <f t="shared" si="1"/>
        <v/>
      </c>
      <c r="Q7" s="67" t="str">
        <f t="shared" si="0"/>
        <v>**Python conditionals, loops, functions, aggregating.** &lt;br&gt; [more](https://rpi-data.github.io/course-intro-ml-app/sessions/session4.html)</v>
      </c>
      <c r="R7" s="67" t="str">
        <f t="shared" si="2"/>
        <v>[![Open In Colab](https://colab.research.google.com/assets/colab-badge.svg)]()</v>
      </c>
      <c r="S7" s="67" t="str">
        <f t="shared" si="3"/>
        <v xml:space="preserve">  - title: Session 4
    url: /sessions/session4
    not_numbered: true</v>
      </c>
      <c r="T7" s="67" t="str">
        <f t="shared" si="4"/>
        <v xml:space="preserve">
  - title: Session 1
    url: /sessions/session1
    not_numbered: true
  - title: Session 2
    url: /sessions/session2
    not_numbered: true
  - title: Session 3
    url: /sessions/session3
    not_numbered: true
  - title: Session 4
    url: /sessions/session4
    not_numbered: true</v>
      </c>
      <c r="U7" s="67" t="str">
        <f t="shared" si="5"/>
        <v/>
      </c>
      <c r="V7" s="67" t="str">
        <f t="shared" si="6"/>
        <v xml:space="preserve">
  - title: Assignment 1
    url: /assignments/assign1
    not_numbered: true
</v>
      </c>
    </row>
    <row r="8" spans="1:22" ht="46.8">
      <c r="A8" s="53">
        <f t="shared" ref="A8:A13" si="8">A6+1</f>
        <v>3</v>
      </c>
      <c r="B8" s="55">
        <f t="shared" si="7"/>
        <v>5</v>
      </c>
      <c r="C8" s="55" t="s">
        <v>10</v>
      </c>
      <c r="D8" s="56">
        <f t="shared" ref="D8:D33" si="9">D6+7</f>
        <v>43720</v>
      </c>
      <c r="E8" s="58" t="s">
        <v>632</v>
      </c>
      <c r="F8" s="58" t="s">
        <v>99</v>
      </c>
      <c r="G8" s="57"/>
      <c r="H8" s="53">
        <v>2</v>
      </c>
      <c r="K8" s="78" t="s">
        <v>818</v>
      </c>
      <c r="L8" s="50" t="b">
        <v>0</v>
      </c>
      <c r="M8" s="74" t="b">
        <v>0</v>
      </c>
      <c r="N8" s="72" t="str">
        <f>IF(ISBLANK(H8),"",CONCATENATE("Assignment ",H8," due ", TEXT(D8+Configuration!$B$6, "mm/dd")))</f>
        <v>Assignment 2 due 09/26</v>
      </c>
      <c r="O8" s="67" t="str">
        <f>IF(B8&gt;0,CONCATENATE("[more](",Configuration!B$25,Configuration!B$24,"/sessions/session",B8,".html)"),"")</f>
        <v>[more](https://rpi-data.github.io/course-intro-ml-app/sessions/session5.html)</v>
      </c>
      <c r="P8" s="67" t="str">
        <f t="shared" si="1"/>
        <v xml:space="preserve"> &lt;br&gt; *Assignment 2 due 09/26* &lt;br&gt;</v>
      </c>
      <c r="Q8" s="67" t="str">
        <f t="shared" si="0"/>
        <v>**Python conditionals, loops, functions, aggregating (continued)** &lt;br&gt; [more](https://rpi-data.github.io/course-intro-ml-app/sessions/session5.html) &lt;br&gt; *Assignment 2 due 09/26* &lt;br&gt;</v>
      </c>
      <c r="R8" s="67" t="str">
        <f t="shared" si="2"/>
        <v>[![Open In Colab](https://colab.research.google.com/assets/colab-badge.svg)](https://colab.research.google.com/github/rpi-techfundamentals/spring2019-materials/blob/master/03-python/hm-02/hm02.ipynb)</v>
      </c>
      <c r="S8" s="67" t="str">
        <f t="shared" si="3"/>
        <v xml:space="preserve">  - title: Session 5
    url: /sessions/session5
    not_numbered: true</v>
      </c>
      <c r="T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67" t="str">
        <f t="shared" si="5"/>
        <v xml:space="preserve">  - title: Assignment 2
    url: /assignments/assign2
    not_numbered: true</v>
      </c>
      <c r="V8" s="67" t="str">
        <f t="shared" si="6"/>
        <v xml:space="preserve">
  - title: Assignment 1
    url: /assignments/assign1
    not_numbered: true
  - title: Assignment 2
    url: /assignments/assign2
    not_numbered: true</v>
      </c>
    </row>
    <row r="9" spans="1:22" ht="93.6">
      <c r="A9" s="53">
        <f t="shared" si="8"/>
        <v>4</v>
      </c>
      <c r="B9" s="55">
        <f t="shared" si="7"/>
        <v>6</v>
      </c>
      <c r="C9" s="55" t="s">
        <v>12</v>
      </c>
      <c r="D9" s="56">
        <f t="shared" si="9"/>
        <v>43724</v>
      </c>
      <c r="E9" s="57" t="s">
        <v>633</v>
      </c>
      <c r="F9" s="58" t="s">
        <v>635</v>
      </c>
      <c r="G9" s="57"/>
      <c r="L9" s="50" t="b">
        <v>1</v>
      </c>
      <c r="M9" s="74" t="b">
        <v>1</v>
      </c>
      <c r="N9" s="72" t="str">
        <f>IF(ISBLANK(H9),"",CONCATENATE("Assignment ",H9," due ", TEXT(D9+Configuration!$B$6, "mm/dd")))</f>
        <v/>
      </c>
      <c r="O9" s="67" t="str">
        <f>IF(B9&gt;0,CONCATENATE("[more](",Configuration!B$25,Configuration!B$24,"/sessions/session",B9,".html)"),"")</f>
        <v>[more](https://rpi-data.github.io/course-intro-ml-app/sessions/session6.html)</v>
      </c>
      <c r="P9" s="67" t="str">
        <f t="shared" si="1"/>
        <v/>
      </c>
      <c r="Q9" s="67" t="str">
        <f t="shared" si="0"/>
        <v>**Python visualization, data manipulation , and feature creation.** &lt;br&gt; [more](https://rpi-data.github.io/course-intro-ml-app/sessions/session6.html)</v>
      </c>
      <c r="R9" s="67" t="str">
        <f t="shared" si="2"/>
        <v>[![Open In Colab](https://colab.research.google.com/assets/colab-badge.svg)]()</v>
      </c>
      <c r="S9" s="67" t="str">
        <f t="shared" si="3"/>
        <v xml:space="preserve">  - title: Session 6
    url: /sessions/session6
    not_numbered: true</v>
      </c>
      <c r="T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67" t="str">
        <f t="shared" si="5"/>
        <v/>
      </c>
      <c r="V9" s="67" t="str">
        <f t="shared" si="6"/>
        <v xml:space="preserve">
  - title: Assignment 1
    url: /assignments/assign1
    not_numbered: true
  - title: Assignment 2
    url: /assignments/assign2
    not_numbered: true
</v>
      </c>
    </row>
    <row r="10" spans="1:22" ht="46.8">
      <c r="A10" s="53">
        <f t="shared" si="8"/>
        <v>4</v>
      </c>
      <c r="B10" s="55">
        <f t="shared" si="7"/>
        <v>7</v>
      </c>
      <c r="C10" s="55" t="s">
        <v>10</v>
      </c>
      <c r="D10" s="56">
        <f t="shared" si="9"/>
        <v>43727</v>
      </c>
      <c r="E10" s="58" t="s">
        <v>634</v>
      </c>
      <c r="F10" s="58" t="s">
        <v>99</v>
      </c>
      <c r="G10" s="57"/>
      <c r="K10" s="78" t="s">
        <v>830</v>
      </c>
      <c r="L10" s="50" t="b">
        <v>0</v>
      </c>
      <c r="M10" s="74" t="b">
        <v>0</v>
      </c>
      <c r="N10" s="72" t="str">
        <f>IF(ISBLANK(H10),"",CONCATENATE("Assignment ",H10," due ", TEXT(D10+Configuration!$B$6, "mm/dd")))</f>
        <v/>
      </c>
      <c r="O10" s="67" t="str">
        <f>IF(B10&gt;0,CONCATENATE("[more](",Configuration!B$25,Configuration!B$24,"/sessions/session",B10,".html)"),"")</f>
        <v>[more](https://rpi-data.github.io/course-intro-ml-app/sessions/session7.html)</v>
      </c>
      <c r="P10" s="67" t="str">
        <f t="shared" si="1"/>
        <v/>
      </c>
      <c r="Q10" s="67" t="str">
        <f t="shared" si="0"/>
        <v>**Python visualization, data manipulation , and feature creation (continued)** &lt;br&gt; [more](https://rpi-data.github.io/course-intro-ml-app/sessions/session7.html)</v>
      </c>
      <c r="R10" s="67" t="str">
        <f t="shared" si="2"/>
        <v>[![Open In Colab](https://colab.research.google.com/assets/colab-badge.svg)](https://colab.research.google.com/github/rpi-techfundamentals/spring2019-materials/blob/master/04-viz-api-scraper/hm-03/hm03.ipynb)</v>
      </c>
      <c r="S10" s="67" t="str">
        <f t="shared" si="3"/>
        <v xml:space="preserve">  - title: Session 7
    url: /sessions/session7
    not_numbered: true</v>
      </c>
      <c r="T1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67" t="str">
        <f t="shared" si="5"/>
        <v/>
      </c>
      <c r="V10" s="67" t="str">
        <f t="shared" si="6"/>
        <v xml:space="preserve">
  - title: Assignment 1
    url: /assignments/assign1
    not_numbered: true
  - title: Assignment 2
    url: /assignments/assign2
    not_numbered: true
</v>
      </c>
    </row>
    <row r="11" spans="1:22" ht="31.2">
      <c r="A11" s="53">
        <f t="shared" si="8"/>
        <v>5</v>
      </c>
      <c r="B11" s="55">
        <f t="shared" si="7"/>
        <v>8</v>
      </c>
      <c r="C11" s="55" t="s">
        <v>12</v>
      </c>
      <c r="D11" s="56">
        <f t="shared" si="9"/>
        <v>43731</v>
      </c>
      <c r="E11" s="58" t="s">
        <v>636</v>
      </c>
      <c r="F11" s="58" t="s">
        <v>637</v>
      </c>
      <c r="G11" s="57"/>
      <c r="L11" s="50" t="b">
        <v>1</v>
      </c>
      <c r="M11" s="74" t="b">
        <v>0</v>
      </c>
      <c r="N11" s="72" t="str">
        <f>IF(ISBLANK(H11),"",CONCATENATE("Assignment ",H11," due ", TEXT(D11+Configuration!$B$6, "mm/dd")))</f>
        <v/>
      </c>
      <c r="O11" s="67" t="str">
        <f>IF(B11&gt;0,CONCATENATE("[more](",Configuration!B$25,Configuration!B$24,"/sessions/session",B11,".html)"),"")</f>
        <v>[more](https://rpi-data.github.io/course-intro-ml-app/sessions/session8.html)</v>
      </c>
      <c r="P11" s="67" t="str">
        <f t="shared" si="1"/>
        <v/>
      </c>
      <c r="Q11" s="67" t="str">
        <f t="shared" si="0"/>
        <v>**Visualization with Tableau** &lt;br&gt; [more](https://rpi-data.github.io/course-intro-ml-app/sessions/session8.html)</v>
      </c>
      <c r="R11" s="67" t="str">
        <f t="shared" si="2"/>
        <v>[![Open In Colab](https://colab.research.google.com/assets/colab-badge.svg)]()</v>
      </c>
      <c r="S11" s="67" t="str">
        <f t="shared" si="3"/>
        <v xml:space="preserve">  - title: Session 8
    url: /sessions/session8
    not_numbered: true</v>
      </c>
      <c r="T1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67" t="str">
        <f t="shared" si="5"/>
        <v/>
      </c>
      <c r="V11" s="67" t="str">
        <f t="shared" si="6"/>
        <v xml:space="preserve">
  - title: Assignment 1
    url: /assignments/assign1
    not_numbered: true
  - title: Assignment 2
    url: /assignments/assign2
    not_numbered: true
</v>
      </c>
    </row>
    <row r="12" spans="1:22">
      <c r="A12" s="53">
        <f t="shared" si="8"/>
        <v>5</v>
      </c>
      <c r="B12" s="55">
        <f t="shared" si="7"/>
        <v>9</v>
      </c>
      <c r="C12" s="55" t="s">
        <v>10</v>
      </c>
      <c r="D12" s="56">
        <f t="shared" si="9"/>
        <v>43734</v>
      </c>
      <c r="E12" s="58" t="s">
        <v>636</v>
      </c>
      <c r="F12" s="58" t="s">
        <v>99</v>
      </c>
      <c r="G12" s="57"/>
      <c r="L12" s="50" t="b">
        <v>0</v>
      </c>
      <c r="M12" s="74" t="b">
        <v>1</v>
      </c>
      <c r="N12" s="72" t="str">
        <f>IF(ISBLANK(H12),"",CONCATENATE("Assignment ",H12," due ", TEXT(D12+Configuration!$B$6, "mm/dd")))</f>
        <v/>
      </c>
      <c r="O12" s="67" t="str">
        <f>IF(B12&gt;0,CONCATENATE("[more](",Configuration!B$25,Configuration!B$24,"/sessions/session",B12,".html)"),"")</f>
        <v>[more](https://rpi-data.github.io/course-intro-ml-app/sessions/session9.html)</v>
      </c>
      <c r="P12" s="67" t="str">
        <f t="shared" si="1"/>
        <v/>
      </c>
      <c r="Q12" s="67" t="str">
        <f t="shared" si="0"/>
        <v>**Visualization with Tableau** &lt;br&gt; [more](https://rpi-data.github.io/course-intro-ml-app/sessions/session9.html)</v>
      </c>
      <c r="R12" s="67" t="str">
        <f t="shared" si="2"/>
        <v>[![Open In Colab](https://colab.research.google.com/assets/colab-badge.svg)]()</v>
      </c>
      <c r="S12" s="67" t="str">
        <f t="shared" si="3"/>
        <v xml:space="preserve">  - title: Session 9
    url: /sessions/session9
    not_numbered: true</v>
      </c>
      <c r="T1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67" t="str">
        <f t="shared" si="5"/>
        <v/>
      </c>
      <c r="V12" s="67" t="str">
        <f t="shared" si="6"/>
        <v xml:space="preserve">
  - title: Assignment 1
    url: /assignments/assign1
    not_numbered: true
  - title: Assignment 2
    url: /assignments/assign2
    not_numbered: true
</v>
      </c>
    </row>
    <row r="13" spans="1:22" ht="93.6">
      <c r="A13" s="53">
        <f t="shared" si="8"/>
        <v>6</v>
      </c>
      <c r="B13" s="55">
        <f t="shared" si="7"/>
        <v>10</v>
      </c>
      <c r="C13" s="55" t="s">
        <v>12</v>
      </c>
      <c r="D13" s="56">
        <f t="shared" si="9"/>
        <v>43738</v>
      </c>
      <c r="E13" s="57" t="s">
        <v>19</v>
      </c>
      <c r="F13" s="58" t="s">
        <v>649</v>
      </c>
      <c r="G13" s="57"/>
      <c r="L13" s="50" t="b">
        <v>1</v>
      </c>
      <c r="M13" s="74" t="b">
        <v>0</v>
      </c>
      <c r="N13" s="72" t="str">
        <f>IF(ISBLANK(H13),"",CONCATENATE("Assignment ",H13," due ", TEXT(D13+Configuration!$B$6, "mm/dd")))</f>
        <v/>
      </c>
      <c r="O13" s="67" t="str">
        <f>IF(B13&gt;0,CONCATENATE("[more](",Configuration!B$25,Configuration!B$24,"/sessions/session",B13,".html)"),"")</f>
        <v>[more](https://rpi-data.github.io/course-intro-ml-app/sessions/session10.html)</v>
      </c>
      <c r="P13" s="67" t="str">
        <f t="shared" si="1"/>
        <v/>
      </c>
      <c r="Q13" s="67" t="str">
        <f t="shared" si="0"/>
        <v>**Introduction to R** &lt;br&gt; [more](https://rpi-data.github.io/course-intro-ml-app/sessions/session10.html)</v>
      </c>
      <c r="R13" s="67" t="str">
        <f t="shared" si="2"/>
        <v>[![Open In Colab](https://colab.research.google.com/assets/colab-badge.svg)]()</v>
      </c>
      <c r="S13" s="67" t="str">
        <f t="shared" si="3"/>
        <v xml:space="preserve">  - title: Session 10
    url: /sessions/session10
    not_numbered: true</v>
      </c>
      <c r="T1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67" t="str">
        <f t="shared" si="5"/>
        <v/>
      </c>
      <c r="V13" s="67" t="str">
        <f t="shared" si="6"/>
        <v xml:space="preserve">
  - title: Assignment 1
    url: /assignments/assign1
    not_numbered: true
  - title: Assignment 2
    url: /assignments/assign2
    not_numbered: true
</v>
      </c>
    </row>
    <row r="14" spans="1:22">
      <c r="A14" s="53">
        <v>6</v>
      </c>
      <c r="B14" s="55">
        <f t="shared" si="7"/>
        <v>11</v>
      </c>
      <c r="C14" s="55" t="s">
        <v>10</v>
      </c>
      <c r="D14" s="56">
        <f t="shared" si="9"/>
        <v>43741</v>
      </c>
      <c r="E14" s="57" t="s">
        <v>19</v>
      </c>
      <c r="F14" s="58" t="s">
        <v>99</v>
      </c>
      <c r="G14" s="57"/>
      <c r="L14" s="50" t="b">
        <v>0</v>
      </c>
      <c r="M14" s="74" t="b">
        <v>0</v>
      </c>
      <c r="N14" s="72" t="str">
        <f>IF(ISBLANK(H14),"",CONCATENATE("Assignment ",H14," due ", TEXT(D14+Configuration!$B$6, "mm/dd")))</f>
        <v/>
      </c>
      <c r="O14" s="67" t="str">
        <f>IF(B14&gt;0,CONCATENATE("[more](",Configuration!B$25,Configuration!B$24,"/sessions/session",B14,".html)"),"")</f>
        <v>[more](https://rpi-data.github.io/course-intro-ml-app/sessions/session11.html)</v>
      </c>
      <c r="P14" s="67" t="str">
        <f t="shared" si="1"/>
        <v/>
      </c>
      <c r="Q14" s="67" t="str">
        <f t="shared" si="0"/>
        <v>**Introduction to R** &lt;br&gt; [more](https://rpi-data.github.io/course-intro-ml-app/sessions/session11.html)</v>
      </c>
      <c r="R14" s="67" t="str">
        <f t="shared" si="2"/>
        <v>[![Open In Colab](https://colab.research.google.com/assets/colab-badge.svg)]()</v>
      </c>
      <c r="S14" s="67" t="str">
        <f t="shared" si="3"/>
        <v xml:space="preserve">  - title: Session 11
    url: /sessions/session11
    not_numbered: true</v>
      </c>
      <c r="T1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67" t="str">
        <f t="shared" si="5"/>
        <v/>
      </c>
      <c r="V14" s="67" t="str">
        <f t="shared" si="6"/>
        <v xml:space="preserve">
  - title: Assignment 1
    url: /assignments/assign1
    not_numbered: true
  - title: Assignment 2
    url: /assignments/assign2
    not_numbered: true
</v>
      </c>
    </row>
    <row r="15" spans="1:22" ht="93.6">
      <c r="A15" s="53">
        <f>A13+1</f>
        <v>7</v>
      </c>
      <c r="B15" s="55">
        <f t="shared" si="7"/>
        <v>12</v>
      </c>
      <c r="C15" s="55" t="s">
        <v>12</v>
      </c>
      <c r="D15" s="56">
        <f t="shared" si="9"/>
        <v>43745</v>
      </c>
      <c r="E15" s="58" t="s">
        <v>639</v>
      </c>
      <c r="F15" s="63" t="s">
        <v>638</v>
      </c>
      <c r="G15" s="64"/>
      <c r="L15" s="77" t="b">
        <v>1</v>
      </c>
      <c r="M15" s="74" t="b">
        <v>0</v>
      </c>
      <c r="N15" s="72" t="str">
        <f>IF(ISBLANK(H15),"",CONCATENATE("Assignment ",H15," due ", TEXT(D15+Configuration!$B$6, "mm/dd")))</f>
        <v/>
      </c>
      <c r="O15" s="67" t="str">
        <f>IF(B15&gt;0,CONCATENATE("[more](",Configuration!B$25,Configuration!B$24,"/sessions/session",B15,".html)"),"")</f>
        <v>[more](https://rpi-data.github.io/course-intro-ml-app/sessions/session12.html)</v>
      </c>
      <c r="P15" s="67" t="str">
        <f t="shared" si="1"/>
        <v/>
      </c>
      <c r="Q15" s="67" t="str">
        <f t="shared" si="0"/>
        <v>**Overview of Modeling** &lt;br&gt; [more](https://rpi-data.github.io/course-intro-ml-app/sessions/session12.html)</v>
      </c>
      <c r="R15" s="67" t="str">
        <f t="shared" si="2"/>
        <v>[![Open In Colab](https://colab.research.google.com/assets/colab-badge.svg)]()</v>
      </c>
      <c r="S15" s="67" t="str">
        <f t="shared" si="3"/>
        <v xml:space="preserve">  - title: Session 12
    url: /sessions/session12
    not_numbered: true</v>
      </c>
      <c r="T1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67" t="str">
        <f t="shared" si="5"/>
        <v/>
      </c>
      <c r="V15" s="67" t="str">
        <f t="shared" si="6"/>
        <v xml:space="preserve">
  - title: Assignment 1
    url: /assignments/assign1
    not_numbered: true
  - title: Assignment 2
    url: /assignments/assign2
    not_numbered: true
</v>
      </c>
    </row>
    <row r="16" spans="1:22">
      <c r="A16" s="53">
        <v>7</v>
      </c>
      <c r="B16" s="55">
        <f t="shared" si="7"/>
        <v>13</v>
      </c>
      <c r="C16" s="55" t="s">
        <v>10</v>
      </c>
      <c r="D16" s="56">
        <f t="shared" si="9"/>
        <v>43748</v>
      </c>
      <c r="E16" s="58" t="s">
        <v>639</v>
      </c>
      <c r="F16" s="58" t="s">
        <v>99</v>
      </c>
      <c r="G16" s="57"/>
      <c r="L16" s="50" t="b">
        <v>0</v>
      </c>
      <c r="M16" s="74" t="b">
        <v>1</v>
      </c>
      <c r="N16" s="72" t="str">
        <f>IF(ISBLANK(H16),"",CONCATENATE("Assignment ",H16," due ", TEXT(D16+Configuration!$B$6, "mm/dd")))</f>
        <v/>
      </c>
      <c r="O16" s="67" t="str">
        <f>IF(B16&gt;0,CONCATENATE("[more](",Configuration!B$25,Configuration!B$24,"/sessions/session",B16,".html)"),"")</f>
        <v>[more](https://rpi-data.github.io/course-intro-ml-app/sessions/session13.html)</v>
      </c>
      <c r="P16" s="67" t="str">
        <f t="shared" si="1"/>
        <v/>
      </c>
      <c r="Q16" s="67" t="str">
        <f t="shared" si="0"/>
        <v>**Overview of Modeling** &lt;br&gt; [more](https://rpi-data.github.io/course-intro-ml-app/sessions/session13.html)</v>
      </c>
      <c r="R16" s="67" t="str">
        <f t="shared" si="2"/>
        <v>[![Open In Colab](https://colab.research.google.com/assets/colab-badge.svg)]()</v>
      </c>
      <c r="S16" s="67" t="str">
        <f t="shared" si="3"/>
        <v xml:space="preserve">  - title: Session 13
    url: /sessions/session13
    not_numbered: true</v>
      </c>
      <c r="T1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67" t="str">
        <f t="shared" si="5"/>
        <v/>
      </c>
      <c r="V16" s="67" t="str">
        <f t="shared" si="6"/>
        <v xml:space="preserve">
  - title: Assignment 1
    url: /assignments/assign1
    not_numbered: true
  - title: Assignment 2
    url: /assignments/assign2
    not_numbered: true
</v>
      </c>
    </row>
    <row r="17" spans="1:22" ht="31.2">
      <c r="A17" s="53">
        <f>A15+1</f>
        <v>8</v>
      </c>
      <c r="B17" s="55">
        <f t="shared" si="7"/>
        <v>14</v>
      </c>
      <c r="C17" s="55" t="s">
        <v>12</v>
      </c>
      <c r="D17" s="56">
        <f t="shared" si="9"/>
        <v>43752</v>
      </c>
      <c r="E17" s="58" t="s">
        <v>640</v>
      </c>
      <c r="F17" s="57"/>
      <c r="G17" s="57"/>
      <c r="L17" s="50" t="b">
        <v>0</v>
      </c>
      <c r="M17" s="74" t="b">
        <v>0</v>
      </c>
      <c r="N17" s="72" t="str">
        <f>IF(ISBLANK(H17),"",CONCATENATE("Assignment ",H17," due ", TEXT(D17+Configuration!$B$6, "mm/dd")))</f>
        <v/>
      </c>
      <c r="O17" s="67" t="str">
        <f>IF(B17&gt;0,CONCATENATE("[more](",Configuration!B$25,Configuration!B$24,"/sessions/session",B17,".html)"),"")</f>
        <v>[more](https://rpi-data.github.io/course-intro-ml-app/sessions/session14.html)</v>
      </c>
      <c r="P17" s="67" t="str">
        <f t="shared" si="1"/>
        <v/>
      </c>
      <c r="Q17" s="67" t="str">
        <f t="shared" si="0"/>
        <v>**Review/Kaggle Project Introduction** &lt;br&gt; [more](https://rpi-data.github.io/course-intro-ml-app/sessions/session14.html)</v>
      </c>
      <c r="R17" s="67" t="str">
        <f t="shared" si="2"/>
        <v>[![Open In Colab](https://colab.research.google.com/assets/colab-badge.svg)]()</v>
      </c>
      <c r="S17" s="67" t="str">
        <f t="shared" si="3"/>
        <v xml:space="preserve">  - title: Session 14
    url: /sessions/session14
    not_numbered: true</v>
      </c>
      <c r="T17"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67" t="str">
        <f t="shared" si="5"/>
        <v/>
      </c>
      <c r="V17" s="67" t="str">
        <f t="shared" si="6"/>
        <v xml:space="preserve">
  - title: Assignment 1
    url: /assignments/assign1
    not_numbered: true
  - title: Assignment 2
    url: /assignments/assign2
    not_numbered: true
</v>
      </c>
    </row>
    <row r="18" spans="1:22">
      <c r="A18" s="61">
        <v>8</v>
      </c>
      <c r="B18" s="55">
        <f t="shared" si="7"/>
        <v>15</v>
      </c>
      <c r="C18" s="55" t="s">
        <v>10</v>
      </c>
      <c r="D18" s="56">
        <f t="shared" si="9"/>
        <v>43755</v>
      </c>
      <c r="E18" s="57" t="s">
        <v>21</v>
      </c>
      <c r="G18" s="57"/>
      <c r="L18" s="50" t="b">
        <v>0</v>
      </c>
      <c r="M18" s="74" t="b">
        <v>1</v>
      </c>
      <c r="N18" s="72" t="str">
        <f>IF(ISBLANK(H18),"",CONCATENATE("Assignment ",H18," due ", TEXT(D18+Configuration!$B$6, "mm/dd")))</f>
        <v/>
      </c>
      <c r="O18" s="67" t="str">
        <f>IF(B18&gt;0,CONCATENATE("[more](",Configuration!B$25,Configuration!B$24,"/sessions/session",B18,".html)"),"")</f>
        <v>[more](https://rpi-data.github.io/course-intro-ml-app/sessions/session15.html)</v>
      </c>
      <c r="P18" s="67" t="str">
        <f t="shared" si="1"/>
        <v/>
      </c>
      <c r="Q18" s="67" t="str">
        <f t="shared" si="0"/>
        <v>**Midterm** &lt;br&gt; [more](https://rpi-data.github.io/course-intro-ml-app/sessions/session15.html)</v>
      </c>
      <c r="R18" s="67" t="str">
        <f t="shared" si="2"/>
        <v>[![Open In Colab](https://colab.research.google.com/assets/colab-badge.svg)]()</v>
      </c>
      <c r="S18" s="67" t="str">
        <f t="shared" si="3"/>
        <v xml:space="preserve">  - title: Session 15
    url: /sessions/session15
    not_numbered: true</v>
      </c>
      <c r="T1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67" t="str">
        <f t="shared" si="5"/>
        <v/>
      </c>
      <c r="V18" s="67" t="str">
        <f t="shared" si="6"/>
        <v xml:space="preserve">
  - title: Assignment 1
    url: /assignments/assign1
    not_numbered: true
  - title: Assignment 2
    url: /assignments/assign2
    not_numbered: true
</v>
      </c>
    </row>
    <row r="19" spans="1:22" ht="46.8">
      <c r="A19" s="53">
        <f t="shared" ref="A19:A32" si="10">A17+1</f>
        <v>9</v>
      </c>
      <c r="B19" s="55">
        <f t="shared" si="7"/>
        <v>16</v>
      </c>
      <c r="C19" s="55" t="s">
        <v>12</v>
      </c>
      <c r="D19" s="56">
        <f t="shared" si="9"/>
        <v>43759</v>
      </c>
      <c r="E19" s="58" t="s">
        <v>641</v>
      </c>
      <c r="F19" s="58" t="s">
        <v>654</v>
      </c>
      <c r="G19" s="57"/>
      <c r="L19" s="50" t="b">
        <v>0</v>
      </c>
      <c r="M19" s="74" t="b">
        <v>0</v>
      </c>
      <c r="N19" s="72" t="str">
        <f>IF(ISBLANK(H19),"",CONCATENATE("Assignment ",H19," due ", TEXT(D19+Configuration!$B$6, "mm/dd")))</f>
        <v/>
      </c>
      <c r="O19" s="67" t="str">
        <f>IF(B19&gt;0,CONCATENATE("[more](",Configuration!B$25,Configuration!B$24,"/sessions/session",B19,".html)"),"")</f>
        <v>[more](https://rpi-data.github.io/course-intro-ml-app/sessions/session16.html)</v>
      </c>
      <c r="P19" s="67" t="str">
        <f t="shared" si="1"/>
        <v/>
      </c>
      <c r="Q19" s="67" t="str">
        <f t="shared" si="0"/>
        <v>**Classification** &lt;br&gt; [more](https://rpi-data.github.io/course-intro-ml-app/sessions/session16.html)</v>
      </c>
      <c r="R19" s="67" t="str">
        <f t="shared" si="2"/>
        <v>[![Open In Colab](https://colab.research.google.com/assets/colab-badge.svg)]()</v>
      </c>
      <c r="S19" s="67" t="str">
        <f t="shared" si="3"/>
        <v xml:space="preserve">  - title: Session 16
    url: /sessions/session16
    not_numbered: true</v>
      </c>
      <c r="T1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67" t="str">
        <f t="shared" si="5"/>
        <v/>
      </c>
      <c r="V19" s="67" t="str">
        <f t="shared" si="6"/>
        <v xml:space="preserve">
  - title: Assignment 1
    url: /assignments/assign1
    not_numbered: true
  - title: Assignment 2
    url: /assignments/assign2
    not_numbered: true
</v>
      </c>
    </row>
    <row r="20" spans="1:22">
      <c r="A20" s="53">
        <f t="shared" si="10"/>
        <v>9</v>
      </c>
      <c r="B20" s="55">
        <f t="shared" si="7"/>
        <v>17</v>
      </c>
      <c r="C20" s="55" t="s">
        <v>10</v>
      </c>
      <c r="D20" s="56">
        <f t="shared" si="9"/>
        <v>43762</v>
      </c>
      <c r="E20" s="58" t="s">
        <v>641</v>
      </c>
      <c r="F20" s="58" t="s">
        <v>99</v>
      </c>
      <c r="G20" s="64"/>
      <c r="L20" s="50" t="b">
        <v>0</v>
      </c>
      <c r="M20" s="74" t="b">
        <v>0</v>
      </c>
      <c r="N20" s="72" t="str">
        <f>IF(ISBLANK(H20),"",CONCATENATE("Assignment ",H20," due ", TEXT(D20+Configuration!$B$6, "mm/dd")))</f>
        <v/>
      </c>
      <c r="O20" s="67" t="str">
        <f>IF(B20&gt;0,CONCATENATE("[more](",Configuration!B$25,Configuration!B$24,"/sessions/session",B20,".html)"),"")</f>
        <v>[more](https://rpi-data.github.io/course-intro-ml-app/sessions/session17.html)</v>
      </c>
      <c r="P20" s="67" t="str">
        <f t="shared" si="1"/>
        <v/>
      </c>
      <c r="Q20" s="67" t="str">
        <f t="shared" si="0"/>
        <v>**Classification** &lt;br&gt; [more](https://rpi-data.github.io/course-intro-ml-app/sessions/session17.html)</v>
      </c>
      <c r="R20" s="67" t="str">
        <f t="shared" si="2"/>
        <v>[![Open In Colab](https://colab.research.google.com/assets/colab-badge.svg)]()</v>
      </c>
      <c r="S20" s="67" t="str">
        <f t="shared" si="3"/>
        <v xml:space="preserve">  - title: Session 17
    url: /sessions/session17
    not_numbered: true</v>
      </c>
      <c r="T2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67" t="str">
        <f t="shared" si="5"/>
        <v/>
      </c>
      <c r="V20" s="67" t="str">
        <f t="shared" si="6"/>
        <v xml:space="preserve">
  - title: Assignment 1
    url: /assignments/assign1
    not_numbered: true
  - title: Assignment 2
    url: /assignments/assign2
    not_numbered: true
</v>
      </c>
    </row>
    <row r="21" spans="1:22" ht="31.2">
      <c r="A21" s="53">
        <f t="shared" si="10"/>
        <v>10</v>
      </c>
      <c r="B21" s="55">
        <f t="shared" si="7"/>
        <v>18</v>
      </c>
      <c r="C21" s="55" t="s">
        <v>12</v>
      </c>
      <c r="D21" s="56">
        <f t="shared" si="9"/>
        <v>43766</v>
      </c>
      <c r="E21" s="58" t="s">
        <v>642</v>
      </c>
      <c r="F21" s="63" t="s">
        <v>655</v>
      </c>
      <c r="G21" s="64"/>
      <c r="L21" s="50" t="b">
        <v>0</v>
      </c>
      <c r="M21" s="74" t="b">
        <v>0</v>
      </c>
      <c r="N21" s="72" t="str">
        <f>IF(ISBLANK(H21),"",CONCATENATE("Assignment ",H21," due ", TEXT(D21+Configuration!$B$6, "mm/dd")))</f>
        <v/>
      </c>
      <c r="O21" s="67" t="str">
        <f>IF(B21&gt;0,CONCATENATE("[more](",Configuration!B$25,Configuration!B$24,"/sessions/session",B21,".html)"),"")</f>
        <v>[more](https://rpi-data.github.io/course-intro-ml-app/sessions/session18.html)</v>
      </c>
      <c r="P21" s="67" t="str">
        <f t="shared" si="1"/>
        <v/>
      </c>
      <c r="Q21" s="67" t="str">
        <f t="shared" si="0"/>
        <v>**Regression** &lt;br&gt; [more](https://rpi-data.github.io/course-intro-ml-app/sessions/session18.html)</v>
      </c>
      <c r="R21" s="67" t="str">
        <f t="shared" si="2"/>
        <v>[![Open In Colab](https://colab.research.google.com/assets/colab-badge.svg)]()</v>
      </c>
      <c r="S21" s="67" t="str">
        <f t="shared" si="3"/>
        <v xml:space="preserve">  - title: Session 18
    url: /sessions/session18
    not_numbered: true</v>
      </c>
      <c r="T2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67" t="str">
        <f t="shared" si="5"/>
        <v/>
      </c>
      <c r="V21" s="67" t="str">
        <f t="shared" si="6"/>
        <v xml:space="preserve">
  - title: Assignment 1
    url: /assignments/assign1
    not_numbered: true
  - title: Assignment 2
    url: /assignments/assign2
    not_numbered: true
</v>
      </c>
    </row>
    <row r="22" spans="1:22">
      <c r="A22" s="53">
        <f t="shared" si="10"/>
        <v>10</v>
      </c>
      <c r="B22" s="55">
        <f t="shared" si="7"/>
        <v>19</v>
      </c>
      <c r="C22" s="55" t="s">
        <v>10</v>
      </c>
      <c r="D22" s="56">
        <f t="shared" si="9"/>
        <v>43769</v>
      </c>
      <c r="E22" s="63" t="s">
        <v>642</v>
      </c>
      <c r="F22" s="58" t="s">
        <v>99</v>
      </c>
      <c r="G22" s="57"/>
      <c r="L22" s="50" t="b">
        <v>0</v>
      </c>
      <c r="M22" s="74" t="b">
        <v>0</v>
      </c>
      <c r="N22" s="72" t="str">
        <f>IF(ISBLANK(H22),"",CONCATENATE("Assignment ",H22," due ", TEXT(D22+Configuration!$B$6, "mm/dd")))</f>
        <v/>
      </c>
      <c r="O22" s="67" t="str">
        <f>IF(B22&gt;0,CONCATENATE("[more](",Configuration!B$25,Configuration!B$24,"/sessions/session",B22,".html)"),"")</f>
        <v>[more](https://rpi-data.github.io/course-intro-ml-app/sessions/session19.html)</v>
      </c>
      <c r="P22" s="67" t="str">
        <f t="shared" si="1"/>
        <v/>
      </c>
      <c r="Q22" s="67" t="str">
        <f t="shared" si="0"/>
        <v>**Regression** &lt;br&gt; [more](https://rpi-data.github.io/course-intro-ml-app/sessions/session19.html)</v>
      </c>
      <c r="R22" s="67" t="str">
        <f t="shared" si="2"/>
        <v>[![Open In Colab](https://colab.research.google.com/assets/colab-badge.svg)]()</v>
      </c>
      <c r="S22" s="67" t="str">
        <f t="shared" si="3"/>
        <v xml:space="preserve">  - title: Session 19
    url: /sessions/session19
    not_numbered: true</v>
      </c>
      <c r="T2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67" t="str">
        <f t="shared" si="5"/>
        <v/>
      </c>
      <c r="V22" s="67" t="str">
        <f t="shared" si="6"/>
        <v xml:space="preserve">
  - title: Assignment 1
    url: /assignments/assign1
    not_numbered: true
  - title: Assignment 2
    url: /assignments/assign2
    not_numbered: true
</v>
      </c>
    </row>
    <row r="23" spans="1:22" ht="31.2">
      <c r="A23" s="53">
        <f t="shared" si="10"/>
        <v>11</v>
      </c>
      <c r="B23" s="55">
        <f t="shared" si="7"/>
        <v>20</v>
      </c>
      <c r="C23" s="55" t="s">
        <v>12</v>
      </c>
      <c r="D23" s="56">
        <f t="shared" si="9"/>
        <v>43773</v>
      </c>
      <c r="E23" s="63" t="s">
        <v>643</v>
      </c>
      <c r="F23" s="58" t="s">
        <v>650</v>
      </c>
      <c r="G23" s="57"/>
      <c r="L23" s="50" t="b">
        <v>1</v>
      </c>
      <c r="M23" s="74" t="b">
        <v>0</v>
      </c>
      <c r="N23" s="72" t="str">
        <f>IF(ISBLANK(H23),"",CONCATENATE("Assignment ",H23," due ", TEXT(D23+Configuration!$B$6, "mm/dd")))</f>
        <v/>
      </c>
      <c r="O23" s="67" t="str">
        <f>IF(B23&gt;0,CONCATENATE("[more](",Configuration!B$25,Configuration!B$24,"/sessions/session",B23,".html)"),"")</f>
        <v>[more](https://rpi-data.github.io/course-intro-ml-app/sessions/session20.html)</v>
      </c>
      <c r="P23" s="67" t="str">
        <f t="shared" si="1"/>
        <v/>
      </c>
      <c r="Q23" s="67" t="str">
        <f t="shared" si="0"/>
        <v>**Text and NLP** &lt;br&gt; [more](https://rpi-data.github.io/course-intro-ml-app/sessions/session20.html)</v>
      </c>
      <c r="R23" s="67" t="str">
        <f t="shared" si="2"/>
        <v>[![Open In Colab](https://colab.research.google.com/assets/colab-badge.svg)]()</v>
      </c>
      <c r="S23" s="67" t="str">
        <f t="shared" si="3"/>
        <v xml:space="preserve">  - title: Session 20
    url: /sessions/session20
    not_numbered: true</v>
      </c>
      <c r="T2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67" t="str">
        <f t="shared" si="5"/>
        <v/>
      </c>
      <c r="V23" s="67" t="str">
        <f t="shared" si="6"/>
        <v xml:space="preserve">
  - title: Assignment 1
    url: /assignments/assign1
    not_numbered: true
  - title: Assignment 2
    url: /assignments/assign2
    not_numbered: true
</v>
      </c>
    </row>
    <row r="24" spans="1:22">
      <c r="A24" s="53">
        <f t="shared" si="10"/>
        <v>11</v>
      </c>
      <c r="B24" s="55">
        <f t="shared" si="7"/>
        <v>21</v>
      </c>
      <c r="C24" s="55" t="s">
        <v>10</v>
      </c>
      <c r="D24" s="56">
        <f t="shared" si="9"/>
        <v>43776</v>
      </c>
      <c r="E24" s="63" t="s">
        <v>643</v>
      </c>
      <c r="F24" s="58" t="s">
        <v>99</v>
      </c>
      <c r="G24" s="57"/>
      <c r="L24" s="50" t="b">
        <v>0</v>
      </c>
      <c r="M24" s="74" t="b">
        <v>0</v>
      </c>
      <c r="N24" s="72" t="str">
        <f>IF(ISBLANK(H24),"",CONCATENATE("Assignment ",H24," due ", TEXT(D24+Configuration!$B$6, "mm/dd")))</f>
        <v/>
      </c>
      <c r="O24" s="67" t="str">
        <f>IF(B24&gt;0,CONCATENATE("[more](",Configuration!B$25,Configuration!B$24,"/sessions/session",B24,".html)"),"")</f>
        <v>[more](https://rpi-data.github.io/course-intro-ml-app/sessions/session21.html)</v>
      </c>
      <c r="P24" s="67" t="str">
        <f t="shared" si="1"/>
        <v/>
      </c>
      <c r="Q24" s="67" t="str">
        <f t="shared" si="0"/>
        <v>**Text and NLP** &lt;br&gt; [more](https://rpi-data.github.io/course-intro-ml-app/sessions/session21.html)</v>
      </c>
      <c r="R24" s="67" t="str">
        <f t="shared" si="2"/>
        <v>[![Open In Colab](https://colab.research.google.com/assets/colab-badge.svg)]()</v>
      </c>
      <c r="S24" s="67" t="str">
        <f t="shared" si="3"/>
        <v xml:space="preserve">  - title: Session 21
    url: /sessions/session21
    not_numbered: true</v>
      </c>
      <c r="T2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67" t="str">
        <f t="shared" si="5"/>
        <v/>
      </c>
      <c r="V24" s="67" t="str">
        <f t="shared" si="6"/>
        <v xml:space="preserve">
  - title: Assignment 1
    url: /assignments/assign1
    not_numbered: true
  - title: Assignment 2
    url: /assignments/assign2
    not_numbered: true
</v>
      </c>
    </row>
    <row r="25" spans="1:22" ht="46.8">
      <c r="A25" s="53">
        <f t="shared" si="10"/>
        <v>12</v>
      </c>
      <c r="B25" s="55">
        <f t="shared" si="7"/>
        <v>22</v>
      </c>
      <c r="C25" s="55" t="s">
        <v>12</v>
      </c>
      <c r="D25" s="56">
        <f t="shared" si="9"/>
        <v>43780</v>
      </c>
      <c r="E25" s="57" t="s">
        <v>24</v>
      </c>
      <c r="F25" s="63" t="s">
        <v>651</v>
      </c>
      <c r="G25" s="64"/>
      <c r="L25" s="50" t="b">
        <v>0</v>
      </c>
      <c r="M25" s="74" t="b">
        <v>0</v>
      </c>
      <c r="N25" s="72" t="str">
        <f>IF(ISBLANK(H25),"",CONCATENATE("Assignment ",H25," due ", TEXT(D25+Configuration!$B$6, "mm/dd")))</f>
        <v/>
      </c>
      <c r="O25" s="67" t="str">
        <f>IF(B25&gt;0,CONCATENATE("[more](",Configuration!B$25,Configuration!B$24,"/sessions/session",B25,".html)"),"")</f>
        <v>[more](https://rpi-data.github.io/course-intro-ml-app/sessions/session22.html)</v>
      </c>
      <c r="P25" s="67" t="str">
        <f t="shared" si="1"/>
        <v/>
      </c>
      <c r="Q25" s="67" t="str">
        <f t="shared" si="0"/>
        <v>**Introduction to Big Data** &lt;br&gt; [more](https://rpi-data.github.io/course-intro-ml-app/sessions/session22.html)</v>
      </c>
      <c r="R25" s="67" t="str">
        <f t="shared" si="2"/>
        <v>[![Open In Colab](https://colab.research.google.com/assets/colab-badge.svg)]()</v>
      </c>
      <c r="S25" s="67" t="str">
        <f t="shared" si="3"/>
        <v xml:space="preserve">  - title: Session 22
    url: /sessions/session22
    not_numbered: true</v>
      </c>
      <c r="T2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67" t="str">
        <f t="shared" si="5"/>
        <v/>
      </c>
      <c r="V25" s="67" t="str">
        <f t="shared" si="6"/>
        <v xml:space="preserve">
  - title: Assignment 1
    url: /assignments/assign1
    not_numbered: true
  - title: Assignment 2
    url: /assignments/assign2
    not_numbered: true
</v>
      </c>
    </row>
    <row r="26" spans="1:22" ht="46.8">
      <c r="A26" s="53">
        <f t="shared" si="10"/>
        <v>12</v>
      </c>
      <c r="B26" s="55">
        <f t="shared" si="7"/>
        <v>23</v>
      </c>
      <c r="C26" s="55" t="s">
        <v>10</v>
      </c>
      <c r="D26" s="56">
        <f t="shared" si="9"/>
        <v>43783</v>
      </c>
      <c r="E26" s="58" t="s">
        <v>646</v>
      </c>
      <c r="F26" s="63" t="s">
        <v>652</v>
      </c>
      <c r="G26" s="65"/>
      <c r="L26" s="50" t="b">
        <v>1</v>
      </c>
      <c r="M26" s="74" t="b">
        <v>0</v>
      </c>
      <c r="N26" s="72" t="str">
        <f>IF(ISBLANK(H26),"",CONCATENATE("Assignment ",H26," due ", TEXT(D26+Configuration!$B$6, "mm/dd")))</f>
        <v/>
      </c>
      <c r="O26" s="67" t="str">
        <f>IF(B26&gt;0,CONCATENATE("[more](",Configuration!B$25,Configuration!B$24,"/sessions/session",B26,".html)"),"")</f>
        <v>[more](https://rpi-data.github.io/course-intro-ml-app/sessions/session23.html)</v>
      </c>
      <c r="P26" s="67" t="str">
        <f t="shared" si="1"/>
        <v/>
      </c>
      <c r="Q26" s="67" t="str">
        <f t="shared" si="0"/>
        <v>**Time Series Analysis** &lt;br&gt; [more](https://rpi-data.github.io/course-intro-ml-app/sessions/session23.html)</v>
      </c>
      <c r="R26" s="67" t="str">
        <f t="shared" si="2"/>
        <v>[![Open In Colab](https://colab.research.google.com/assets/colab-badge.svg)]()</v>
      </c>
      <c r="S26" s="67" t="str">
        <f t="shared" si="3"/>
        <v xml:space="preserve">  - title: Session 23
    url: /sessions/session23
    not_numbered: true</v>
      </c>
      <c r="T2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67" t="str">
        <f t="shared" si="5"/>
        <v/>
      </c>
      <c r="V26" s="67" t="str">
        <f t="shared" si="6"/>
        <v xml:space="preserve">
  - title: Assignment 1
    url: /assignments/assign1
    not_numbered: true
  - title: Assignment 2
    url: /assignments/assign2
    not_numbered: true
</v>
      </c>
    </row>
    <row r="27" spans="1:22" ht="78">
      <c r="A27" s="53">
        <f t="shared" si="10"/>
        <v>13</v>
      </c>
      <c r="B27" s="55">
        <f t="shared" si="7"/>
        <v>24</v>
      </c>
      <c r="C27" s="55" t="s">
        <v>12</v>
      </c>
      <c r="D27" s="56">
        <f t="shared" si="9"/>
        <v>43787</v>
      </c>
      <c r="E27" s="58" t="s">
        <v>644</v>
      </c>
      <c r="F27" s="63" t="s">
        <v>653</v>
      </c>
      <c r="G27" s="64"/>
      <c r="L27" s="50" t="b">
        <v>0</v>
      </c>
      <c r="M27" s="74" t="b">
        <v>0</v>
      </c>
      <c r="N27" s="72" t="str">
        <f>IF(ISBLANK(H27),"",CONCATENATE("Assignment ",H27," due ", TEXT(D27+Configuration!$B$6, "mm/dd")))</f>
        <v/>
      </c>
      <c r="O27" s="67" t="str">
        <f>IF(B27&gt;0,CONCATENATE("[more](",Configuration!B$25,Configuration!B$24,"/sessions/session",B27,".html)"),"")</f>
        <v>[more](https://rpi-data.github.io/course-intro-ml-app/sessions/session24.html)</v>
      </c>
      <c r="P27" s="67" t="str">
        <f t="shared" si="1"/>
        <v/>
      </c>
      <c r="Q27" s="67" t="str">
        <f t="shared" si="0"/>
        <v>**Image Data and Deep Learning** &lt;br&gt; [more](https://rpi-data.github.io/course-intro-ml-app/sessions/session24.html)</v>
      </c>
      <c r="R27" s="67" t="str">
        <f t="shared" si="2"/>
        <v>[![Open In Colab](https://colab.research.google.com/assets/colab-badge.svg)]()</v>
      </c>
      <c r="S27" s="67" t="str">
        <f t="shared" si="3"/>
        <v xml:space="preserve">  - title: Session 24
    url: /sessions/session24
    not_numbered: true</v>
      </c>
      <c r="T27"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67" t="str">
        <f t="shared" si="5"/>
        <v/>
      </c>
      <c r="V27" s="67" t="str">
        <f t="shared" si="6"/>
        <v xml:space="preserve">
  - title: Assignment 1
    url: /assignments/assign1
    not_numbered: true
  - title: Assignment 2
    url: /assignments/assign2
    not_numbered: true
</v>
      </c>
    </row>
    <row r="28" spans="1:22" ht="31.2">
      <c r="A28" s="53">
        <f t="shared" si="10"/>
        <v>13</v>
      </c>
      <c r="B28" s="55">
        <f t="shared" si="7"/>
        <v>25</v>
      </c>
      <c r="C28" s="55" t="s">
        <v>10</v>
      </c>
      <c r="D28" s="56">
        <f t="shared" si="9"/>
        <v>43790</v>
      </c>
      <c r="E28" s="58" t="s">
        <v>644</v>
      </c>
      <c r="F28" s="58" t="s">
        <v>99</v>
      </c>
      <c r="G28" s="57"/>
      <c r="L28" s="50" t="b">
        <v>0</v>
      </c>
      <c r="M28" s="74" t="b">
        <v>0</v>
      </c>
      <c r="N28" s="72" t="str">
        <f>IF(ISBLANK(H28),"",CONCATENATE("Assignment ",H28," due ", TEXT(D28+Configuration!$B$6, "mm/dd")))</f>
        <v/>
      </c>
      <c r="O28" s="67" t="str">
        <f>IF(B28&gt;0,CONCATENATE("[more](",Configuration!B$25,Configuration!B$24,"/sessions/session",B28,".html)"),"")</f>
        <v>[more](https://rpi-data.github.io/course-intro-ml-app/sessions/session25.html)</v>
      </c>
      <c r="P28" s="67" t="str">
        <f t="shared" si="1"/>
        <v/>
      </c>
      <c r="Q28" s="67" t="str">
        <f t="shared" si="0"/>
        <v>**Image Data and Deep Learning** &lt;br&gt; [more](https://rpi-data.github.io/course-intro-ml-app/sessions/session25.html)</v>
      </c>
      <c r="R28" s="67" t="str">
        <f t="shared" si="2"/>
        <v>[![Open In Colab](https://colab.research.google.com/assets/colab-badge.svg)]()</v>
      </c>
      <c r="S28" s="67" t="str">
        <f t="shared" si="3"/>
        <v xml:space="preserve">  - title: Session 25
    url: /sessions/session25
    not_numbered: true</v>
      </c>
      <c r="T28"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67" t="str">
        <f t="shared" si="5"/>
        <v/>
      </c>
      <c r="V28" s="67" t="str">
        <f t="shared" si="6"/>
        <v xml:space="preserve">
  - title: Assignment 1
    url: /assignments/assign1
    not_numbered: true
  - title: Assignment 2
    url: /assignments/assign2
    not_numbered: true
</v>
      </c>
    </row>
    <row r="29" spans="1:22" ht="31.2">
      <c r="A29" s="53">
        <f t="shared" si="10"/>
        <v>14</v>
      </c>
      <c r="B29" s="55">
        <f t="shared" si="7"/>
        <v>26</v>
      </c>
      <c r="C29" s="55" t="s">
        <v>12</v>
      </c>
      <c r="D29" s="56">
        <f t="shared" si="9"/>
        <v>43794</v>
      </c>
      <c r="E29" s="58" t="s">
        <v>647</v>
      </c>
      <c r="F29" s="58" t="s">
        <v>648</v>
      </c>
      <c r="G29" s="57"/>
      <c r="L29" s="50" t="b">
        <v>0</v>
      </c>
      <c r="M29" s="74" t="b">
        <v>0</v>
      </c>
      <c r="N29" s="72" t="str">
        <f>IF(ISBLANK(H29),"",CONCATENATE("Assignment ",H29," due ", TEXT(D29+Configuration!$B$6, "mm/dd")))</f>
        <v/>
      </c>
      <c r="O29" s="67" t="str">
        <f>IF(B29&gt;0,CONCATENATE("[more](",Configuration!B$25,Configuration!B$24,"/sessions/session",B29,".html)"),"")</f>
        <v>[more](https://rpi-data.github.io/course-intro-ml-app/sessions/session26.html)</v>
      </c>
      <c r="P29" s="67" t="str">
        <f t="shared" si="1"/>
        <v/>
      </c>
      <c r="Q29" s="67" t="str">
        <f t="shared" si="0"/>
        <v>**Automl and Modeling Packages** &lt;br&gt; [more](https://rpi-data.github.io/course-intro-ml-app/sessions/session26.html)</v>
      </c>
      <c r="R29" s="67" t="str">
        <f t="shared" si="2"/>
        <v>[![Open In Colab](https://colab.research.google.com/assets/colab-badge.svg)]()</v>
      </c>
      <c r="S29" s="67" t="str">
        <f t="shared" si="3"/>
        <v xml:space="preserve">  - title: Session 26
    url: /sessions/session26
    not_numbered: true</v>
      </c>
      <c r="T29"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67" t="str">
        <f t="shared" si="5"/>
        <v/>
      </c>
      <c r="V29" s="67" t="str">
        <f t="shared" si="6"/>
        <v xml:space="preserve">
  - title: Assignment 1
    url: /assignments/assign1
    not_numbered: true
  - title: Assignment 2
    url: /assignments/assign2
    not_numbered: true
</v>
      </c>
    </row>
    <row r="30" spans="1:22">
      <c r="A30" s="53">
        <f t="shared" si="10"/>
        <v>14</v>
      </c>
      <c r="C30" s="55" t="s">
        <v>10</v>
      </c>
      <c r="D30" s="56">
        <f t="shared" si="9"/>
        <v>43797</v>
      </c>
      <c r="E30" s="60" t="s">
        <v>27</v>
      </c>
      <c r="F30" s="57"/>
      <c r="G30" s="57"/>
      <c r="L30" s="50" t="b">
        <v>0</v>
      </c>
      <c r="M30" s="74" t="b">
        <v>0</v>
      </c>
      <c r="N30" s="72" t="str">
        <f>IF(ISBLANK(H30),"",CONCATENATE("Assignment ",H30," due ", TEXT(D30+Configuration!$B$6, "mm/dd")))</f>
        <v/>
      </c>
      <c r="O30" s="67" t="str">
        <f>IF(B30&gt;0,CONCATENATE("[more](",Configuration!B$25,Configuration!B$24,"/sessions/session",B30,".html)"),"")</f>
        <v/>
      </c>
      <c r="P30" s="67" t="str">
        <f t="shared" si="1"/>
        <v/>
      </c>
      <c r="Q30" s="67" t="str">
        <f t="shared" si="0"/>
        <v xml:space="preserve">**Thanksgiving** &lt;br&gt; </v>
      </c>
      <c r="R30" s="67" t="str">
        <f t="shared" si="2"/>
        <v>[![Open In Colab](https://colab.research.google.com/assets/colab-badge.svg)]()</v>
      </c>
      <c r="S30" s="67" t="str">
        <f t="shared" si="3"/>
        <v/>
      </c>
      <c r="T30"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67" t="str">
        <f t="shared" si="5"/>
        <v/>
      </c>
      <c r="V30" s="67" t="str">
        <f t="shared" si="6"/>
        <v xml:space="preserve">
  - title: Assignment 1
    url: /assignments/assign1
    not_numbered: true
  - title: Assignment 2
    url: /assignments/assign2
    not_numbered: true
</v>
      </c>
    </row>
    <row r="31" spans="1:22">
      <c r="A31" s="53">
        <f t="shared" si="10"/>
        <v>15</v>
      </c>
      <c r="B31" s="54">
        <v>27</v>
      </c>
      <c r="C31" s="55" t="s">
        <v>12</v>
      </c>
      <c r="D31" s="56">
        <f t="shared" si="9"/>
        <v>43801</v>
      </c>
      <c r="E31" s="58" t="s">
        <v>645</v>
      </c>
      <c r="F31" s="58" t="s">
        <v>99</v>
      </c>
      <c r="G31" s="57"/>
      <c r="L31" s="50" t="b">
        <v>0</v>
      </c>
      <c r="M31" s="74" t="b">
        <v>0</v>
      </c>
      <c r="N31" s="72" t="str">
        <f>IF(ISBLANK(H31),"",CONCATENATE("Assignment ",H31," due ", TEXT(D31+Configuration!$B$6, "mm/dd")))</f>
        <v/>
      </c>
      <c r="O31" s="67" t="str">
        <f>IF(B31&gt;0,CONCATENATE("[more](",Configuration!B$25,Configuration!B$24,"/sessions/session",B31,".html)"),"")</f>
        <v>[more](https://rpi-data.github.io/course-intro-ml-app/sessions/session27.html)</v>
      </c>
      <c r="P31" s="67" t="str">
        <f t="shared" si="1"/>
        <v/>
      </c>
      <c r="Q31" s="67" t="str">
        <f t="shared" si="0"/>
        <v>**Automl and Model Search** &lt;br&gt; [more](https://rpi-data.github.io/course-intro-ml-app/sessions/session27.html)</v>
      </c>
      <c r="R31" s="67" t="str">
        <f t="shared" si="2"/>
        <v>[![Open In Colab](https://colab.research.google.com/assets/colab-badge.svg)]()</v>
      </c>
      <c r="S31" s="67" t="str">
        <f t="shared" si="3"/>
        <v xml:space="preserve">  - title: Session 27
    url: /sessions/session27
    not_numbered: true</v>
      </c>
      <c r="T31"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67" t="str">
        <f t="shared" si="5"/>
        <v/>
      </c>
      <c r="V31" s="67" t="str">
        <f t="shared" si="6"/>
        <v xml:space="preserve">
  - title: Assignment 1
    url: /assignments/assign1
    not_numbered: true
  - title: Assignment 2
    url: /assignments/assign2
    not_numbered: true
</v>
      </c>
    </row>
    <row r="32" spans="1:22">
      <c r="A32" s="53">
        <f t="shared" si="10"/>
        <v>15</v>
      </c>
      <c r="B32" s="55">
        <f>B31+1</f>
        <v>28</v>
      </c>
      <c r="C32" s="55" t="s">
        <v>10</v>
      </c>
      <c r="D32" s="56">
        <f t="shared" si="9"/>
        <v>43804</v>
      </c>
      <c r="E32" s="57" t="s">
        <v>29</v>
      </c>
      <c r="F32" s="57"/>
      <c r="G32" s="57"/>
      <c r="L32" s="50" t="b">
        <v>0</v>
      </c>
      <c r="M32" s="74" t="b">
        <v>0</v>
      </c>
      <c r="N32" s="72" t="str">
        <f>IF(ISBLANK(H32),"",CONCATENATE("Assignment ",H32," due ", TEXT(D32+Configuration!$B$6, "mm/dd")))</f>
        <v/>
      </c>
      <c r="O32" s="67" t="str">
        <f>IF(B32&gt;0,CONCATENATE("[more](",Configuration!B$25,Configuration!B$24,"/sessions/session",B32,".html)"),"")</f>
        <v>[more](https://rpi-data.github.io/course-intro-ml-app/sessions/session28.html)</v>
      </c>
      <c r="P32" s="67" t="str">
        <f t="shared" si="1"/>
        <v/>
      </c>
      <c r="Q32" s="67" t="str">
        <f t="shared" si="0"/>
        <v>**Final Presentations** &lt;br&gt; [more](https://rpi-data.github.io/course-intro-ml-app/sessions/session28.html)</v>
      </c>
      <c r="R32" s="67" t="str">
        <f t="shared" si="2"/>
        <v>[![Open In Colab](https://colab.research.google.com/assets/colab-badge.svg)]()</v>
      </c>
      <c r="S32" s="67" t="str">
        <f t="shared" si="3"/>
        <v xml:space="preserve">  - title: Session 28
    url: /sessions/session28
    not_numbered: true</v>
      </c>
      <c r="T32"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67" t="str">
        <f t="shared" si="5"/>
        <v/>
      </c>
      <c r="V32" s="67" t="str">
        <f t="shared" si="6"/>
        <v xml:space="preserve">
  - title: Assignment 1
    url: /assignments/assign1
    not_numbered: true
  - title: Assignment 2
    url: /assignments/assign2
    not_numbered: true
</v>
      </c>
    </row>
    <row r="33" spans="1:22">
      <c r="A33" s="61">
        <v>16</v>
      </c>
      <c r="B33" s="55">
        <f>B32+1</f>
        <v>29</v>
      </c>
      <c r="C33" s="55" t="s">
        <v>12</v>
      </c>
      <c r="D33" s="56">
        <f t="shared" si="9"/>
        <v>43808</v>
      </c>
      <c r="E33" s="57" t="s">
        <v>29</v>
      </c>
      <c r="F33" s="57"/>
      <c r="G33" s="57"/>
      <c r="L33" s="50" t="b">
        <v>0</v>
      </c>
      <c r="M33" s="74" t="b">
        <v>0</v>
      </c>
      <c r="N33" s="72" t="str">
        <f>IF(ISBLANK(H33),"",CONCATENATE("Assignment ",H33," due ", TEXT(D33+Configuration!$B$6, "mm/dd")))</f>
        <v/>
      </c>
      <c r="O33" s="67" t="str">
        <f>IF(B33&gt;0,CONCATENATE("[more](",Configuration!B$25,Configuration!B$24,"/sessions/session",B33,".html)"),"")</f>
        <v>[more](https://rpi-data.github.io/course-intro-ml-app/sessions/session29.html)</v>
      </c>
      <c r="P33" s="67" t="str">
        <f t="shared" si="1"/>
        <v/>
      </c>
      <c r="Q33" s="67" t="str">
        <f t="shared" si="0"/>
        <v>**Final Presentations** &lt;br&gt; [more](https://rpi-data.github.io/course-intro-ml-app/sessions/session29.html)</v>
      </c>
      <c r="R33" s="67" t="str">
        <f t="shared" si="2"/>
        <v>[![Open In Colab](https://colab.research.google.com/assets/colab-badge.svg)]()</v>
      </c>
      <c r="S33" s="67" t="str">
        <f t="shared" si="3"/>
        <v xml:space="preserve">  - title: Session 29
    url: /sessions/session29
    not_numbered: true</v>
      </c>
      <c r="T33"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67" t="str">
        <f t="shared" si="5"/>
        <v/>
      </c>
      <c r="V33" s="67" t="str">
        <f t="shared" si="6"/>
        <v xml:space="preserve">
  - title: Assignment 1
    url: /assignments/assign1
    not_numbered: true
  - title: Assignment 2
    url: /assignments/assign2
    not_numbered: true
</v>
      </c>
    </row>
    <row r="34" spans="1:22">
      <c r="A34" s="53">
        <v>17</v>
      </c>
      <c r="C34" s="54" t="s">
        <v>30</v>
      </c>
      <c r="D34" s="55" t="s">
        <v>30</v>
      </c>
      <c r="E34" s="57" t="s">
        <v>31</v>
      </c>
      <c r="F34" s="57"/>
      <c r="G34" s="57"/>
      <c r="L34" s="50" t="b">
        <v>0</v>
      </c>
      <c r="M34" s="74" t="b">
        <v>0</v>
      </c>
      <c r="N34" s="72" t="str">
        <f>IF(ISBLANK(H34),"",CONCATENATE("Assignment ",H34," due ", TEXT(D34+Configuration!$B$6, "mm/dd")))</f>
        <v/>
      </c>
      <c r="O34" s="67" t="str">
        <f>IF(B34&gt;0,CONCATENATE("[more](",Configuration!B$25,Configuration!B$24,"/sessions/session",B34,".html)"),"")</f>
        <v/>
      </c>
      <c r="P34" s="67" t="str">
        <f t="shared" si="1"/>
        <v/>
      </c>
      <c r="Q34" s="67" t="str">
        <f t="shared" si="0"/>
        <v xml:space="preserve">**Final Exam** &lt;br&gt; </v>
      </c>
      <c r="R34" s="67" t="str">
        <f t="shared" si="2"/>
        <v>[![Open In Colab](https://colab.research.google.com/assets/colab-badge.svg)]()</v>
      </c>
      <c r="S34" s="67" t="str">
        <f t="shared" si="3"/>
        <v/>
      </c>
      <c r="T34"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67" t="str">
        <f t="shared" si="5"/>
        <v/>
      </c>
      <c r="V34" s="67" t="str">
        <f t="shared" si="6"/>
        <v xml:space="preserve">
  - title: Assignment 1
    url: /assignments/assign1
    not_numbered: true
  - title: Assignment 2
    url: /assignments/assign2
    not_numbered: true
</v>
      </c>
    </row>
    <row r="35" spans="1:22">
      <c r="D35" s="56"/>
      <c r="E35" s="64"/>
      <c r="F35" s="57"/>
      <c r="G35" s="57"/>
      <c r="O35" s="67" t="str">
        <f>IF(B35&gt;0,CONCATENATE("[more](",Configuration!B$25,Configuration!B$24,"/sessions/session",B35,".html)"),"")</f>
        <v/>
      </c>
      <c r="P35" s="67" t="str">
        <f t="shared" si="1"/>
        <v/>
      </c>
      <c r="S35" s="67" t="str">
        <f t="shared" si="3"/>
        <v/>
      </c>
      <c r="T35"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67" t="str">
        <f t="shared" si="5"/>
        <v/>
      </c>
      <c r="V35" s="67" t="str">
        <f t="shared" si="6"/>
        <v xml:space="preserve">
  - title: Assignment 1
    url: /assignments/assign1
    not_numbered: true
  - title: Assignment 2
    url: /assignments/assign2
    not_numbered: true
</v>
      </c>
    </row>
    <row r="36" spans="1:22">
      <c r="D36" s="56"/>
      <c r="E36" s="64"/>
      <c r="F36" s="57"/>
      <c r="G36" s="57"/>
      <c r="H36" s="68"/>
      <c r="I36" s="51"/>
      <c r="J36" s="51"/>
      <c r="K36" s="52"/>
      <c r="L36" s="52"/>
      <c r="M36" s="76"/>
      <c r="N36" s="73"/>
      <c r="O36" s="67" t="str">
        <f>IF(B36&gt;0,CONCATENATE("[more](",Configuration!B$25,Configuration!B$24,"/sessions/session",B36,".html)"),"")</f>
        <v/>
      </c>
      <c r="S36" s="67" t="str">
        <f t="shared" si="3"/>
        <v/>
      </c>
      <c r="T36" s="67"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67" t="str">
        <f t="shared" si="5"/>
        <v/>
      </c>
      <c r="V36" s="67" t="str">
        <f t="shared" si="6"/>
        <v xml:space="preserve">
  - title: Assignment 1
    url: /assignments/assign1
    not_numbered: true
  - title: Assignment 2
    url: /assignments/assign2
    not_numbered: true
</v>
      </c>
    </row>
    <row r="37" spans="1:22">
      <c r="D37" s="56"/>
      <c r="E37" s="64"/>
      <c r="F37" s="64"/>
      <c r="G37" s="64"/>
      <c r="H37" s="68"/>
      <c r="I37" s="51"/>
      <c r="J37" s="51"/>
      <c r="K37" s="52"/>
      <c r="L37" s="52"/>
      <c r="M37" s="76"/>
      <c r="N37" s="73"/>
      <c r="O37" s="69"/>
      <c r="P37" s="69"/>
    </row>
    <row r="38" spans="1:22">
      <c r="D38" s="56"/>
      <c r="E38" s="64"/>
      <c r="F38" s="64"/>
      <c r="G38" s="64"/>
      <c r="H38" s="68"/>
      <c r="I38" s="51"/>
      <c r="J38" s="51"/>
      <c r="K38" s="52"/>
      <c r="L38" s="52"/>
      <c r="M38" s="76"/>
      <c r="N38" s="73"/>
      <c r="O38" s="69"/>
      <c r="P38" s="69"/>
    </row>
    <row r="39" spans="1:22">
      <c r="D39" s="56"/>
      <c r="E39" s="64"/>
      <c r="F39" s="64"/>
      <c r="G39" s="64"/>
      <c r="H39" s="68"/>
      <c r="I39" s="51"/>
      <c r="J39" s="51"/>
      <c r="K39" s="52"/>
      <c r="L39" s="52"/>
      <c r="M39" s="76"/>
      <c r="N39" s="73"/>
      <c r="O39" s="69"/>
      <c r="P39" s="69"/>
    </row>
    <row r="40" spans="1:22">
      <c r="D40" s="56"/>
      <c r="E40" s="64"/>
      <c r="F40" s="64"/>
      <c r="G40" s="64"/>
      <c r="H40" s="68"/>
      <c r="I40" s="51"/>
      <c r="J40" s="51"/>
      <c r="K40" s="52"/>
      <c r="L40" s="52"/>
      <c r="M40" s="76"/>
      <c r="N40" s="73"/>
      <c r="O40" s="69"/>
      <c r="P40" s="69"/>
    </row>
    <row r="41" spans="1:22">
      <c r="D41" s="56"/>
      <c r="E41" s="64"/>
      <c r="F41" s="64"/>
      <c r="G41" s="64"/>
      <c r="H41" s="68"/>
      <c r="I41" s="51"/>
      <c r="J41" s="51"/>
      <c r="K41" s="52"/>
      <c r="L41" s="52"/>
      <c r="M41" s="76"/>
      <c r="N41" s="73"/>
      <c r="O41" s="69"/>
      <c r="P41" s="69"/>
    </row>
    <row r="42" spans="1:22">
      <c r="D42" s="56"/>
      <c r="E42" s="64"/>
      <c r="F42" s="64"/>
      <c r="G42" s="64"/>
      <c r="H42" s="68"/>
      <c r="I42" s="51"/>
      <c r="J42" s="51"/>
      <c r="K42" s="52"/>
      <c r="L42" s="52"/>
      <c r="M42" s="76"/>
      <c r="N42" s="73"/>
      <c r="O42" s="69"/>
      <c r="P42" s="69"/>
    </row>
    <row r="43" spans="1:22">
      <c r="D43" s="56"/>
      <c r="E43" s="64"/>
      <c r="F43" s="64"/>
      <c r="G43" s="64"/>
      <c r="H43" s="68"/>
      <c r="I43" s="51"/>
      <c r="J43" s="51"/>
      <c r="K43" s="52"/>
      <c r="L43" s="52"/>
      <c r="M43" s="76"/>
      <c r="N43" s="73"/>
      <c r="O43" s="69"/>
      <c r="P43" s="69"/>
    </row>
    <row r="44" spans="1:22">
      <c r="D44" s="56"/>
      <c r="E44" s="64"/>
      <c r="F44" s="64"/>
      <c r="G44" s="64"/>
      <c r="H44" s="68"/>
      <c r="I44" s="51"/>
      <c r="J44" s="51"/>
      <c r="K44" s="52"/>
      <c r="L44" s="52"/>
      <c r="M44" s="76"/>
      <c r="N44" s="73"/>
      <c r="O44" s="69"/>
      <c r="P44" s="69"/>
    </row>
    <row r="45" spans="1:22">
      <c r="D45" s="56"/>
      <c r="E45" s="64"/>
      <c r="F45" s="64"/>
      <c r="G45" s="64"/>
      <c r="H45" s="68"/>
      <c r="I45" s="51"/>
      <c r="J45" s="51"/>
      <c r="K45" s="52"/>
      <c r="L45" s="52"/>
      <c r="M45" s="76"/>
      <c r="N45" s="73"/>
      <c r="O45" s="69"/>
      <c r="P45" s="69"/>
    </row>
    <row r="46" spans="1:22">
      <c r="D46" s="56"/>
      <c r="E46" s="64"/>
      <c r="F46" s="64"/>
      <c r="G46" s="64"/>
      <c r="H46" s="68"/>
      <c r="I46" s="51"/>
      <c r="J46" s="51"/>
      <c r="K46" s="52"/>
      <c r="L46" s="52"/>
      <c r="M46" s="76"/>
      <c r="N46" s="73"/>
      <c r="O46" s="69"/>
      <c r="P46" s="69"/>
    </row>
    <row r="47" spans="1:22">
      <c r="D47" s="56"/>
      <c r="E47" s="64"/>
      <c r="F47" s="64"/>
      <c r="G47" s="64"/>
      <c r="H47" s="68"/>
      <c r="I47" s="51"/>
      <c r="J47" s="51"/>
      <c r="K47" s="52"/>
      <c r="L47" s="52"/>
      <c r="M47" s="76"/>
      <c r="N47" s="73"/>
      <c r="O47" s="69"/>
      <c r="P47" s="69"/>
    </row>
    <row r="48" spans="1:22">
      <c r="D48" s="56"/>
      <c r="E48" s="64"/>
      <c r="F48" s="64"/>
      <c r="G48" s="64"/>
      <c r="H48" s="68"/>
      <c r="I48" s="51"/>
      <c r="J48" s="51"/>
      <c r="K48" s="52"/>
      <c r="L48" s="52"/>
      <c r="M48" s="76"/>
      <c r="N48" s="73"/>
      <c r="O48" s="69"/>
      <c r="P48" s="69"/>
    </row>
    <row r="49" spans="4:16">
      <c r="D49" s="56"/>
      <c r="E49" s="64"/>
      <c r="F49" s="64"/>
      <c r="G49" s="64"/>
      <c r="H49" s="68"/>
      <c r="I49" s="51"/>
      <c r="J49" s="51"/>
      <c r="K49" s="52"/>
      <c r="L49" s="52"/>
      <c r="M49" s="76"/>
      <c r="N49" s="73"/>
      <c r="O49" s="69"/>
      <c r="P49" s="69"/>
    </row>
    <row r="50" spans="4:16">
      <c r="D50" s="56"/>
      <c r="E50" s="64"/>
      <c r="F50" s="64"/>
      <c r="G50" s="64"/>
      <c r="H50" s="68"/>
      <c r="I50" s="51"/>
      <c r="J50" s="51"/>
      <c r="K50" s="52"/>
      <c r="L50" s="52"/>
      <c r="M50" s="76"/>
      <c r="N50" s="73"/>
      <c r="O50" s="69"/>
      <c r="P50" s="69"/>
    </row>
    <row r="51" spans="4:16">
      <c r="D51" s="56"/>
      <c r="E51" s="64"/>
      <c r="F51" s="64"/>
      <c r="G51" s="64"/>
      <c r="H51" s="68"/>
      <c r="I51" s="51"/>
      <c r="J51" s="51"/>
      <c r="K51" s="52"/>
      <c r="L51" s="52"/>
      <c r="M51" s="76"/>
      <c r="N51" s="73"/>
      <c r="O51" s="69"/>
      <c r="P51" s="69"/>
    </row>
    <row r="52" spans="4:16">
      <c r="D52" s="56"/>
      <c r="E52" s="64"/>
      <c r="F52" s="64"/>
      <c r="G52" s="64"/>
      <c r="H52" s="68"/>
      <c r="I52" s="51"/>
      <c r="J52" s="51"/>
      <c r="K52" s="52"/>
      <c r="L52" s="52"/>
      <c r="M52" s="76"/>
      <c r="N52" s="73"/>
      <c r="O52" s="69"/>
      <c r="P52" s="69"/>
    </row>
    <row r="53" spans="4:16">
      <c r="D53" s="56"/>
      <c r="E53" s="64"/>
      <c r="F53" s="64"/>
      <c r="G53" s="64"/>
      <c r="H53" s="68"/>
      <c r="I53" s="51"/>
      <c r="J53" s="51"/>
      <c r="K53" s="52"/>
      <c r="L53" s="52"/>
      <c r="M53" s="76"/>
      <c r="N53" s="73"/>
      <c r="O53" s="69"/>
      <c r="P53" s="69"/>
    </row>
    <row r="54" spans="4:16">
      <c r="D54" s="56"/>
      <c r="E54" s="64"/>
      <c r="F54" s="64"/>
      <c r="G54" s="64"/>
      <c r="H54" s="68"/>
      <c r="I54" s="51"/>
      <c r="J54" s="51"/>
      <c r="K54" s="52"/>
      <c r="L54" s="52"/>
      <c r="M54" s="76"/>
      <c r="N54" s="73"/>
      <c r="O54" s="69"/>
      <c r="P54" s="69"/>
    </row>
    <row r="55" spans="4:16">
      <c r="D55" s="56"/>
      <c r="E55" s="64"/>
      <c r="F55" s="64"/>
      <c r="G55" s="64"/>
      <c r="H55" s="68"/>
      <c r="I55" s="51"/>
      <c r="J55" s="51"/>
      <c r="K55" s="52"/>
      <c r="L55" s="52"/>
      <c r="M55" s="76"/>
      <c r="N55" s="73"/>
      <c r="O55" s="69"/>
      <c r="P55" s="69"/>
    </row>
    <row r="56" spans="4:16">
      <c r="D56" s="56"/>
      <c r="E56" s="64"/>
      <c r="F56" s="64"/>
      <c r="G56" s="64"/>
      <c r="H56" s="68"/>
      <c r="I56" s="51"/>
      <c r="J56" s="51"/>
      <c r="K56" s="52"/>
      <c r="L56" s="52"/>
      <c r="M56" s="76"/>
      <c r="N56" s="73"/>
      <c r="O56" s="69"/>
      <c r="P56" s="69"/>
    </row>
    <row r="57" spans="4:16">
      <c r="D57" s="56"/>
      <c r="E57" s="64"/>
      <c r="F57" s="64"/>
      <c r="G57" s="64"/>
      <c r="H57" s="68"/>
      <c r="I57" s="51"/>
      <c r="J57" s="51"/>
      <c r="K57" s="52"/>
      <c r="L57" s="52"/>
      <c r="M57" s="76"/>
      <c r="N57" s="73"/>
      <c r="O57" s="69"/>
      <c r="P57" s="69"/>
    </row>
    <row r="58" spans="4:16">
      <c r="D58" s="56"/>
      <c r="E58" s="64"/>
      <c r="F58" s="64"/>
      <c r="G58" s="64"/>
      <c r="H58" s="68"/>
      <c r="I58" s="51"/>
      <c r="J58" s="51"/>
      <c r="K58" s="52"/>
      <c r="L58" s="52"/>
      <c r="M58" s="76"/>
      <c r="N58" s="73"/>
      <c r="O58" s="69"/>
      <c r="P58" s="69"/>
    </row>
    <row r="59" spans="4:16">
      <c r="D59" s="56"/>
      <c r="E59" s="64"/>
      <c r="F59" s="64"/>
      <c r="G59" s="64"/>
      <c r="H59" s="68"/>
      <c r="I59" s="51"/>
      <c r="J59" s="51"/>
      <c r="K59" s="52"/>
      <c r="L59" s="52"/>
      <c r="M59" s="76"/>
      <c r="N59" s="73"/>
      <c r="O59" s="69"/>
      <c r="P59" s="69"/>
    </row>
    <row r="60" spans="4:16">
      <c r="D60" s="56"/>
      <c r="E60" s="64"/>
      <c r="F60" s="64"/>
      <c r="G60" s="64"/>
      <c r="H60" s="68"/>
      <c r="I60" s="51"/>
      <c r="J60" s="51"/>
      <c r="K60" s="52"/>
      <c r="L60" s="52"/>
      <c r="M60" s="76"/>
      <c r="N60" s="73"/>
      <c r="O60" s="69"/>
      <c r="P60" s="69"/>
    </row>
    <row r="61" spans="4:16">
      <c r="D61" s="56"/>
      <c r="E61" s="64"/>
      <c r="F61" s="64"/>
      <c r="G61" s="64"/>
      <c r="H61" s="68"/>
      <c r="I61" s="51"/>
      <c r="J61" s="51"/>
      <c r="K61" s="52"/>
      <c r="L61" s="52"/>
      <c r="M61" s="76"/>
      <c r="N61" s="73"/>
      <c r="O61" s="69"/>
      <c r="P61" s="69"/>
    </row>
    <row r="62" spans="4:16">
      <c r="D62" s="56"/>
      <c r="E62" s="64"/>
      <c r="F62" s="64"/>
      <c r="G62" s="64"/>
      <c r="H62" s="68"/>
      <c r="I62" s="51"/>
      <c r="J62" s="51"/>
      <c r="K62" s="52"/>
      <c r="L62" s="52"/>
      <c r="M62" s="76"/>
      <c r="N62" s="73"/>
      <c r="O62" s="69"/>
      <c r="P62" s="69"/>
    </row>
    <row r="63" spans="4:16">
      <c r="D63" s="56"/>
      <c r="E63" s="64"/>
      <c r="F63" s="64"/>
      <c r="G63" s="64"/>
      <c r="H63" s="68"/>
      <c r="I63" s="51"/>
      <c r="J63" s="51"/>
      <c r="K63" s="52"/>
      <c r="L63" s="52"/>
      <c r="M63" s="76"/>
      <c r="N63" s="73"/>
      <c r="O63" s="69"/>
      <c r="P63" s="69"/>
    </row>
    <row r="64" spans="4:16">
      <c r="D64" s="56"/>
      <c r="E64" s="64"/>
      <c r="F64" s="64"/>
      <c r="G64" s="64"/>
      <c r="H64" s="68"/>
      <c r="I64" s="51"/>
      <c r="J64" s="51"/>
      <c r="K64" s="52"/>
      <c r="L64" s="52"/>
      <c r="M64" s="76"/>
      <c r="N64" s="73"/>
      <c r="O64" s="69"/>
      <c r="P64" s="69"/>
    </row>
    <row r="65" spans="4:16">
      <c r="D65" s="56"/>
      <c r="E65" s="64"/>
      <c r="F65" s="64"/>
      <c r="G65" s="64"/>
      <c r="H65" s="68"/>
      <c r="I65" s="51"/>
      <c r="J65" s="51"/>
      <c r="K65" s="52"/>
      <c r="L65" s="52"/>
      <c r="M65" s="76"/>
      <c r="N65" s="73"/>
      <c r="O65" s="69"/>
      <c r="P65" s="69"/>
    </row>
    <row r="66" spans="4:16">
      <c r="D66" s="56"/>
      <c r="E66" s="64"/>
      <c r="F66" s="64"/>
      <c r="G66" s="64"/>
      <c r="H66" s="68"/>
      <c r="I66" s="51"/>
      <c r="J66" s="51"/>
      <c r="K66" s="52"/>
      <c r="L66" s="52"/>
      <c r="M66" s="76"/>
      <c r="N66" s="73"/>
      <c r="O66" s="69"/>
      <c r="P66" s="69"/>
    </row>
    <row r="67" spans="4:16">
      <c r="D67" s="56"/>
      <c r="E67" s="64"/>
      <c r="F67" s="64"/>
      <c r="G67" s="64"/>
      <c r="H67" s="68"/>
      <c r="I67" s="51"/>
      <c r="J67" s="51"/>
      <c r="K67" s="52"/>
      <c r="L67" s="52"/>
      <c r="M67" s="76"/>
      <c r="N67" s="73"/>
      <c r="O67" s="69"/>
      <c r="P67" s="69"/>
    </row>
    <row r="68" spans="4:16">
      <c r="D68" s="56"/>
      <c r="E68" s="64"/>
      <c r="F68" s="64"/>
      <c r="G68" s="64"/>
      <c r="H68" s="68"/>
      <c r="I68" s="51"/>
      <c r="J68" s="51"/>
      <c r="K68" s="52"/>
      <c r="L68" s="52"/>
      <c r="M68" s="76"/>
      <c r="N68" s="73"/>
      <c r="O68" s="69"/>
      <c r="P68" s="69"/>
    </row>
    <row r="69" spans="4:16">
      <c r="D69" s="56"/>
      <c r="E69" s="64"/>
      <c r="F69" s="64"/>
      <c r="G69" s="64"/>
      <c r="H69" s="68"/>
      <c r="I69" s="51"/>
      <c r="J69" s="51"/>
      <c r="K69" s="52"/>
      <c r="L69" s="52"/>
      <c r="M69" s="76"/>
      <c r="N69" s="73"/>
      <c r="O69" s="69"/>
      <c r="P69" s="69"/>
    </row>
    <row r="70" spans="4:16">
      <c r="D70" s="56"/>
      <c r="E70" s="64"/>
      <c r="F70" s="64"/>
      <c r="G70" s="64"/>
      <c r="H70" s="68"/>
      <c r="I70" s="51"/>
      <c r="J70" s="51"/>
      <c r="K70" s="52"/>
      <c r="L70" s="52"/>
      <c r="M70" s="76"/>
      <c r="N70" s="73"/>
      <c r="O70" s="69"/>
      <c r="P70" s="69"/>
    </row>
    <row r="71" spans="4:16">
      <c r="D71" s="56"/>
      <c r="E71" s="64"/>
      <c r="F71" s="64"/>
      <c r="G71" s="64"/>
      <c r="H71" s="68"/>
      <c r="I71" s="51"/>
      <c r="J71" s="51"/>
      <c r="K71" s="52"/>
      <c r="L71" s="52"/>
      <c r="M71" s="76"/>
      <c r="N71" s="73"/>
      <c r="O71" s="69"/>
      <c r="P71" s="69"/>
    </row>
    <row r="72" spans="4:16">
      <c r="D72" s="56"/>
      <c r="E72" s="64"/>
      <c r="F72" s="64"/>
      <c r="G72" s="64"/>
      <c r="H72" s="68"/>
      <c r="I72" s="51"/>
      <c r="J72" s="51"/>
      <c r="K72" s="52"/>
      <c r="L72" s="52"/>
      <c r="M72" s="76"/>
      <c r="N72" s="73"/>
      <c r="O72" s="69"/>
      <c r="P72" s="69"/>
    </row>
    <row r="73" spans="4:16">
      <c r="D73" s="56"/>
      <c r="E73" s="64"/>
      <c r="F73" s="64"/>
      <c r="G73" s="64"/>
      <c r="H73" s="68"/>
      <c r="I73" s="51"/>
      <c r="J73" s="51"/>
      <c r="K73" s="52"/>
      <c r="L73" s="52"/>
      <c r="M73" s="76"/>
      <c r="N73" s="73"/>
      <c r="O73" s="69"/>
      <c r="P73" s="69"/>
    </row>
    <row r="74" spans="4:16">
      <c r="D74" s="56"/>
      <c r="E74" s="64"/>
      <c r="F74" s="64"/>
      <c r="G74" s="64"/>
      <c r="H74" s="68"/>
      <c r="I74" s="51"/>
      <c r="J74" s="51"/>
      <c r="K74" s="52"/>
      <c r="L74" s="52"/>
      <c r="M74" s="76"/>
      <c r="N74" s="73"/>
      <c r="O74" s="69"/>
      <c r="P74" s="69"/>
    </row>
    <row r="75" spans="4:16">
      <c r="D75" s="56"/>
      <c r="E75" s="64"/>
      <c r="F75" s="64"/>
      <c r="G75" s="64"/>
      <c r="H75" s="68"/>
      <c r="I75" s="51"/>
      <c r="J75" s="51"/>
      <c r="K75" s="52"/>
      <c r="L75" s="52"/>
      <c r="M75" s="76"/>
      <c r="N75" s="73"/>
      <c r="O75" s="69"/>
      <c r="P75" s="69"/>
    </row>
    <row r="76" spans="4:16">
      <c r="D76" s="56"/>
      <c r="E76" s="64"/>
      <c r="F76" s="64"/>
      <c r="G76" s="64"/>
      <c r="H76" s="68"/>
      <c r="I76" s="51"/>
      <c r="J76" s="51"/>
      <c r="K76" s="52"/>
      <c r="L76" s="52"/>
      <c r="M76" s="76"/>
      <c r="N76" s="73"/>
      <c r="O76" s="69"/>
      <c r="P76" s="69"/>
    </row>
    <row r="77" spans="4:16">
      <c r="D77" s="56"/>
      <c r="E77" s="64"/>
      <c r="F77" s="64"/>
      <c r="G77" s="64"/>
      <c r="H77" s="68"/>
      <c r="I77" s="51"/>
      <c r="J77" s="51"/>
      <c r="K77" s="52"/>
      <c r="L77" s="52"/>
      <c r="M77" s="76"/>
      <c r="N77" s="73"/>
      <c r="O77" s="69"/>
      <c r="P77" s="69"/>
    </row>
    <row r="78" spans="4:16">
      <c r="D78" s="56"/>
      <c r="E78" s="64"/>
      <c r="F78" s="64"/>
      <c r="G78" s="64"/>
      <c r="H78" s="68"/>
      <c r="I78" s="51"/>
      <c r="J78" s="51"/>
      <c r="K78" s="52"/>
      <c r="L78" s="52"/>
      <c r="M78" s="76"/>
      <c r="N78" s="73"/>
      <c r="O78" s="69"/>
      <c r="P78" s="69"/>
    </row>
    <row r="79" spans="4:16">
      <c r="D79" s="56"/>
      <c r="E79" s="64"/>
      <c r="F79" s="64"/>
      <c r="G79" s="64"/>
      <c r="H79" s="68"/>
      <c r="I79" s="51"/>
      <c r="J79" s="51"/>
      <c r="K79" s="52"/>
      <c r="L79" s="52"/>
      <c r="M79" s="76"/>
      <c r="N79" s="73"/>
      <c r="O79" s="69"/>
      <c r="P79" s="69"/>
    </row>
    <row r="80" spans="4:16">
      <c r="D80" s="56"/>
      <c r="E80" s="64"/>
      <c r="F80" s="64"/>
      <c r="G80" s="64"/>
      <c r="H80" s="68"/>
      <c r="I80" s="51"/>
      <c r="J80" s="51"/>
      <c r="K80" s="52"/>
      <c r="L80" s="52"/>
      <c r="M80" s="76"/>
      <c r="N80" s="73"/>
      <c r="O80" s="69"/>
      <c r="P80" s="69"/>
    </row>
    <row r="81" spans="4:16">
      <c r="D81" s="56"/>
      <c r="E81" s="64"/>
      <c r="F81" s="64"/>
      <c r="G81" s="64"/>
      <c r="H81" s="68"/>
      <c r="I81" s="51"/>
      <c r="J81" s="51"/>
      <c r="K81" s="52"/>
      <c r="L81" s="52"/>
      <c r="M81" s="76"/>
      <c r="N81" s="73"/>
      <c r="O81" s="69"/>
      <c r="P81" s="69"/>
    </row>
    <row r="82" spans="4:16">
      <c r="D82" s="56"/>
      <c r="E82" s="64"/>
      <c r="F82" s="64"/>
      <c r="G82" s="64"/>
      <c r="H82" s="68"/>
      <c r="I82" s="51"/>
      <c r="J82" s="51"/>
      <c r="K82" s="52"/>
      <c r="L82" s="52"/>
      <c r="M82" s="76"/>
      <c r="N82" s="73"/>
      <c r="O82" s="69"/>
      <c r="P82" s="69"/>
    </row>
    <row r="83" spans="4:16">
      <c r="D83" s="56"/>
      <c r="E83" s="64"/>
      <c r="F83" s="64"/>
      <c r="G83" s="64"/>
      <c r="H83" s="68"/>
      <c r="I83" s="51"/>
      <c r="J83" s="51"/>
      <c r="K83" s="52"/>
      <c r="L83" s="52"/>
      <c r="M83" s="76"/>
      <c r="N83" s="73"/>
      <c r="O83" s="69"/>
      <c r="P83" s="69"/>
    </row>
    <row r="84" spans="4:16">
      <c r="D84" s="56"/>
      <c r="E84" s="64"/>
      <c r="F84" s="64"/>
      <c r="G84" s="64"/>
      <c r="H84" s="68"/>
      <c r="I84" s="51"/>
      <c r="J84" s="51"/>
      <c r="K84" s="52"/>
      <c r="L84" s="52"/>
      <c r="M84" s="76"/>
      <c r="N84" s="73"/>
      <c r="O84" s="69"/>
      <c r="P84" s="69"/>
    </row>
    <row r="85" spans="4:16">
      <c r="D85" s="56"/>
      <c r="E85" s="64"/>
      <c r="F85" s="64"/>
      <c r="G85" s="64"/>
      <c r="H85" s="68"/>
      <c r="I85" s="51"/>
      <c r="J85" s="51"/>
      <c r="K85" s="52"/>
      <c r="L85" s="52"/>
      <c r="M85" s="76"/>
      <c r="N85" s="73"/>
      <c r="O85" s="69"/>
      <c r="P85" s="69"/>
    </row>
    <row r="86" spans="4:16">
      <c r="D86" s="56"/>
      <c r="E86" s="64"/>
      <c r="F86" s="64"/>
      <c r="G86" s="64"/>
      <c r="H86" s="68"/>
      <c r="I86" s="51"/>
      <c r="J86" s="51"/>
      <c r="K86" s="52"/>
      <c r="L86" s="52"/>
      <c r="M86" s="76"/>
      <c r="N86" s="73"/>
      <c r="O86" s="69"/>
      <c r="P86" s="69"/>
    </row>
    <row r="87" spans="4:16">
      <c r="D87" s="56"/>
      <c r="E87" s="64"/>
      <c r="F87" s="64"/>
      <c r="G87" s="64"/>
      <c r="H87" s="68"/>
      <c r="I87" s="51"/>
      <c r="J87" s="51"/>
      <c r="K87" s="52"/>
      <c r="L87" s="52"/>
      <c r="M87" s="76"/>
      <c r="N87" s="73"/>
      <c r="O87" s="69"/>
      <c r="P87" s="69"/>
    </row>
    <row r="88" spans="4:16">
      <c r="D88" s="56"/>
      <c r="E88" s="64"/>
      <c r="F88" s="64"/>
      <c r="G88" s="64"/>
      <c r="H88" s="68"/>
      <c r="I88" s="51"/>
      <c r="J88" s="51"/>
      <c r="K88" s="52"/>
      <c r="L88" s="52"/>
      <c r="M88" s="76"/>
      <c r="N88" s="73"/>
      <c r="O88" s="69"/>
      <c r="P88" s="69"/>
    </row>
    <row r="89" spans="4:16">
      <c r="D89" s="56"/>
      <c r="E89" s="64"/>
      <c r="F89" s="64"/>
      <c r="G89" s="64"/>
      <c r="H89" s="68"/>
      <c r="I89" s="51"/>
      <c r="J89" s="51"/>
      <c r="K89" s="52"/>
      <c r="L89" s="52"/>
      <c r="M89" s="76"/>
      <c r="N89" s="73"/>
      <c r="O89" s="69"/>
      <c r="P89" s="69"/>
    </row>
    <row r="90" spans="4:16">
      <c r="D90" s="56"/>
      <c r="E90" s="64"/>
      <c r="F90" s="64"/>
      <c r="G90" s="64"/>
      <c r="H90" s="68"/>
      <c r="I90" s="51"/>
      <c r="J90" s="51"/>
      <c r="K90" s="52"/>
      <c r="L90" s="52"/>
      <c r="M90" s="76"/>
      <c r="N90" s="73"/>
      <c r="O90" s="69"/>
      <c r="P90" s="69"/>
    </row>
    <row r="91" spans="4:16">
      <c r="D91" s="56"/>
      <c r="E91" s="64"/>
      <c r="F91" s="64"/>
      <c r="G91" s="64"/>
      <c r="H91" s="68"/>
      <c r="I91" s="51"/>
      <c r="J91" s="51"/>
      <c r="K91" s="52"/>
      <c r="L91" s="52"/>
      <c r="M91" s="76"/>
      <c r="N91" s="73"/>
      <c r="O91" s="69"/>
      <c r="P91" s="69"/>
    </row>
    <row r="92" spans="4:16">
      <c r="D92" s="56"/>
      <c r="E92" s="64"/>
      <c r="F92" s="64"/>
      <c r="G92" s="64"/>
      <c r="H92" s="68"/>
      <c r="I92" s="51"/>
      <c r="J92" s="51"/>
      <c r="K92" s="52"/>
      <c r="L92" s="52"/>
      <c r="M92" s="76"/>
      <c r="N92" s="73"/>
      <c r="O92" s="69"/>
      <c r="P92" s="69"/>
    </row>
    <row r="93" spans="4:16">
      <c r="D93" s="56"/>
      <c r="E93" s="64"/>
      <c r="F93" s="64"/>
      <c r="G93" s="64"/>
      <c r="H93" s="68"/>
      <c r="I93" s="51"/>
      <c r="J93" s="51"/>
      <c r="K93" s="52"/>
      <c r="L93" s="52"/>
      <c r="M93" s="76"/>
      <c r="N93" s="73"/>
      <c r="O93" s="69"/>
      <c r="P93" s="69"/>
    </row>
    <row r="94" spans="4:16">
      <c r="D94" s="56"/>
      <c r="E94" s="64"/>
      <c r="F94" s="64"/>
      <c r="G94" s="64"/>
      <c r="H94" s="68"/>
      <c r="I94" s="51"/>
      <c r="J94" s="51"/>
      <c r="K94" s="52"/>
      <c r="L94" s="52"/>
      <c r="M94" s="76"/>
      <c r="N94" s="73"/>
      <c r="O94" s="69"/>
      <c r="P94" s="69"/>
    </row>
    <row r="95" spans="4:16">
      <c r="D95" s="56"/>
      <c r="E95" s="64"/>
      <c r="F95" s="64"/>
      <c r="G95" s="64"/>
      <c r="H95" s="68"/>
      <c r="I95" s="51"/>
      <c r="J95" s="51"/>
      <c r="K95" s="52"/>
      <c r="L95" s="52"/>
      <c r="M95" s="76"/>
      <c r="N95" s="73"/>
      <c r="O95" s="69"/>
      <c r="P95" s="69"/>
    </row>
    <row r="96" spans="4:16">
      <c r="D96" s="56"/>
      <c r="E96" s="64"/>
      <c r="F96" s="64"/>
      <c r="G96" s="64"/>
      <c r="H96" s="68"/>
      <c r="I96" s="51"/>
      <c r="J96" s="51"/>
      <c r="K96" s="52"/>
      <c r="L96" s="52"/>
      <c r="M96" s="76"/>
      <c r="N96" s="73"/>
      <c r="O96" s="69"/>
      <c r="P96" s="69"/>
    </row>
    <row r="97" spans="4:16">
      <c r="D97" s="56"/>
      <c r="E97" s="64"/>
      <c r="F97" s="64"/>
      <c r="G97" s="64"/>
      <c r="H97" s="68"/>
      <c r="I97" s="51"/>
      <c r="J97" s="51"/>
      <c r="K97" s="52"/>
      <c r="L97" s="52"/>
      <c r="M97" s="76"/>
      <c r="N97" s="73"/>
      <c r="O97" s="69"/>
      <c r="P97" s="69"/>
    </row>
    <row r="98" spans="4:16">
      <c r="D98" s="56"/>
      <c r="E98" s="64"/>
      <c r="F98" s="64"/>
      <c r="G98" s="64"/>
      <c r="H98" s="68"/>
      <c r="I98" s="51"/>
      <c r="J98" s="51"/>
      <c r="K98" s="52"/>
      <c r="L98" s="52"/>
      <c r="M98" s="76"/>
      <c r="N98" s="73"/>
      <c r="O98" s="69"/>
      <c r="P98" s="69"/>
    </row>
    <row r="99" spans="4:16">
      <c r="D99" s="56"/>
      <c r="E99" s="64"/>
      <c r="F99" s="64"/>
      <c r="G99" s="64"/>
      <c r="H99" s="68"/>
      <c r="I99" s="51"/>
      <c r="J99" s="51"/>
      <c r="K99" s="52"/>
      <c r="L99" s="52"/>
      <c r="M99" s="76"/>
      <c r="N99" s="73"/>
      <c r="O99" s="69"/>
      <c r="P99" s="69"/>
    </row>
    <row r="100" spans="4:16">
      <c r="D100" s="56"/>
      <c r="E100" s="64"/>
      <c r="F100" s="64"/>
      <c r="G100" s="64"/>
      <c r="H100" s="68"/>
      <c r="I100" s="51"/>
      <c r="J100" s="51"/>
      <c r="K100" s="52"/>
      <c r="L100" s="52"/>
      <c r="M100" s="76"/>
      <c r="N100" s="73"/>
      <c r="O100" s="69"/>
      <c r="P100" s="69"/>
    </row>
    <row r="101" spans="4:16">
      <c r="D101" s="56"/>
      <c r="E101" s="64"/>
      <c r="F101" s="64"/>
      <c r="G101" s="64"/>
      <c r="H101" s="68"/>
      <c r="I101" s="51"/>
      <c r="J101" s="51"/>
      <c r="K101" s="52"/>
      <c r="L101" s="52"/>
      <c r="M101" s="76"/>
      <c r="N101" s="73"/>
      <c r="O101" s="69"/>
      <c r="P101" s="69"/>
    </row>
    <row r="102" spans="4:16">
      <c r="D102" s="56"/>
      <c r="E102" s="64"/>
      <c r="F102" s="64"/>
      <c r="G102" s="64"/>
      <c r="H102" s="68"/>
      <c r="I102" s="51"/>
      <c r="J102" s="51"/>
      <c r="K102" s="52"/>
      <c r="L102" s="52"/>
      <c r="M102" s="76"/>
      <c r="N102" s="73"/>
      <c r="O102" s="69"/>
      <c r="P102" s="69"/>
    </row>
    <row r="103" spans="4:16">
      <c r="D103" s="56"/>
      <c r="E103" s="64"/>
      <c r="F103" s="64"/>
      <c r="G103" s="64"/>
      <c r="H103" s="68"/>
      <c r="I103" s="51"/>
      <c r="J103" s="51"/>
      <c r="K103" s="52"/>
      <c r="L103" s="52"/>
      <c r="M103" s="76"/>
      <c r="N103" s="73"/>
      <c r="O103" s="69"/>
      <c r="P103" s="69"/>
    </row>
    <row r="104" spans="4:16">
      <c r="D104" s="56"/>
      <c r="E104" s="64"/>
      <c r="F104" s="64"/>
      <c r="G104" s="64"/>
      <c r="H104" s="68"/>
      <c r="I104" s="51"/>
      <c r="J104" s="51"/>
      <c r="K104" s="52"/>
      <c r="L104" s="52"/>
      <c r="M104" s="76"/>
      <c r="N104" s="73"/>
      <c r="O104" s="69"/>
      <c r="P104" s="69"/>
    </row>
    <row r="105" spans="4:16">
      <c r="D105" s="56"/>
      <c r="E105" s="64"/>
      <c r="F105" s="64"/>
      <c r="G105" s="64"/>
      <c r="H105" s="68"/>
      <c r="I105" s="51"/>
      <c r="J105" s="51"/>
      <c r="K105" s="52"/>
      <c r="L105" s="52"/>
      <c r="M105" s="76"/>
      <c r="N105" s="73"/>
      <c r="O105" s="69"/>
      <c r="P105" s="69"/>
    </row>
    <row r="106" spans="4:16">
      <c r="D106" s="56"/>
      <c r="E106" s="64"/>
      <c r="F106" s="64"/>
      <c r="G106" s="64"/>
      <c r="H106" s="68"/>
      <c r="I106" s="51"/>
      <c r="J106" s="51"/>
      <c r="K106" s="52"/>
      <c r="L106" s="52"/>
      <c r="M106" s="76"/>
      <c r="N106" s="73"/>
      <c r="O106" s="69"/>
      <c r="P106" s="69"/>
    </row>
    <row r="107" spans="4:16">
      <c r="D107" s="56"/>
      <c r="E107" s="64"/>
      <c r="F107" s="64"/>
      <c r="G107" s="64"/>
      <c r="H107" s="68"/>
      <c r="I107" s="51"/>
      <c r="J107" s="51"/>
      <c r="K107" s="52"/>
      <c r="L107" s="52"/>
      <c r="M107" s="76"/>
      <c r="N107" s="73"/>
      <c r="O107" s="69"/>
      <c r="P107" s="69"/>
    </row>
    <row r="108" spans="4:16">
      <c r="D108" s="56"/>
      <c r="E108" s="64"/>
      <c r="F108" s="64"/>
      <c r="G108" s="64"/>
      <c r="H108" s="68"/>
      <c r="I108" s="51"/>
      <c r="J108" s="51"/>
      <c r="K108" s="52"/>
      <c r="L108" s="52"/>
      <c r="M108" s="76"/>
      <c r="N108" s="73"/>
      <c r="O108" s="69"/>
      <c r="P108" s="69"/>
    </row>
    <row r="109" spans="4:16">
      <c r="D109" s="56"/>
      <c r="E109" s="64"/>
      <c r="F109" s="64"/>
      <c r="G109" s="64"/>
      <c r="H109" s="68"/>
      <c r="I109" s="51"/>
      <c r="J109" s="51"/>
      <c r="K109" s="52"/>
      <c r="L109" s="52"/>
      <c r="M109" s="76"/>
      <c r="N109" s="73"/>
      <c r="O109" s="69"/>
      <c r="P109" s="69"/>
    </row>
    <row r="110" spans="4:16">
      <c r="D110" s="56"/>
      <c r="E110" s="64"/>
      <c r="F110" s="64"/>
      <c r="G110" s="64"/>
      <c r="H110" s="68"/>
      <c r="I110" s="51"/>
      <c r="J110" s="51"/>
      <c r="K110" s="52"/>
      <c r="L110" s="52"/>
      <c r="M110" s="76"/>
      <c r="N110" s="73"/>
      <c r="O110" s="69"/>
      <c r="P110" s="69"/>
    </row>
    <row r="111" spans="4:16">
      <c r="D111" s="56"/>
      <c r="E111" s="64"/>
      <c r="F111" s="64"/>
      <c r="G111" s="64"/>
      <c r="H111" s="68"/>
      <c r="I111" s="51"/>
      <c r="J111" s="51"/>
      <c r="K111" s="52"/>
      <c r="L111" s="52"/>
      <c r="M111" s="76"/>
      <c r="N111" s="73"/>
      <c r="O111" s="69"/>
      <c r="P111" s="69"/>
    </row>
    <row r="112" spans="4:16">
      <c r="D112" s="56"/>
      <c r="E112" s="64"/>
      <c r="F112" s="64"/>
      <c r="G112" s="64"/>
      <c r="H112" s="68"/>
      <c r="I112" s="51"/>
      <c r="J112" s="51"/>
      <c r="K112" s="52"/>
      <c r="L112" s="52"/>
      <c r="M112" s="76"/>
      <c r="N112" s="73"/>
      <c r="O112" s="69"/>
      <c r="P112" s="69"/>
    </row>
    <row r="113" spans="4:16">
      <c r="D113" s="56"/>
      <c r="E113" s="64"/>
      <c r="F113" s="64"/>
      <c r="G113" s="64"/>
      <c r="H113" s="68"/>
      <c r="I113" s="51"/>
      <c r="J113" s="51"/>
      <c r="K113" s="52"/>
      <c r="L113" s="52"/>
      <c r="M113" s="76"/>
      <c r="N113" s="73"/>
      <c r="O113" s="69"/>
      <c r="P113" s="69"/>
    </row>
    <row r="114" spans="4:16">
      <c r="D114" s="56"/>
      <c r="E114" s="64"/>
      <c r="F114" s="64"/>
      <c r="G114" s="64"/>
      <c r="H114" s="68"/>
      <c r="I114" s="51"/>
      <c r="J114" s="51"/>
      <c r="K114" s="52"/>
      <c r="L114" s="52"/>
      <c r="M114" s="76"/>
      <c r="N114" s="73"/>
      <c r="O114" s="69"/>
      <c r="P114" s="69"/>
    </row>
    <row r="115" spans="4:16">
      <c r="D115" s="56"/>
      <c r="E115" s="64"/>
      <c r="F115" s="64"/>
      <c r="G115" s="64"/>
      <c r="H115" s="68"/>
      <c r="I115" s="51"/>
      <c r="J115" s="51"/>
      <c r="K115" s="52"/>
      <c r="L115" s="52"/>
      <c r="M115" s="76"/>
      <c r="N115" s="73"/>
      <c r="O115" s="69"/>
      <c r="P115" s="69"/>
    </row>
    <row r="116" spans="4:16">
      <c r="D116" s="56"/>
      <c r="E116" s="64"/>
      <c r="F116" s="64"/>
      <c r="G116" s="64"/>
      <c r="H116" s="68"/>
      <c r="I116" s="51"/>
      <c r="J116" s="51"/>
      <c r="K116" s="52"/>
      <c r="L116" s="52"/>
      <c r="M116" s="76"/>
      <c r="N116" s="73"/>
      <c r="O116" s="69"/>
      <c r="P116" s="69"/>
    </row>
    <row r="117" spans="4:16">
      <c r="D117" s="56"/>
      <c r="E117" s="64"/>
      <c r="F117" s="64"/>
      <c r="G117" s="64"/>
      <c r="H117" s="68"/>
      <c r="I117" s="51"/>
      <c r="J117" s="51"/>
      <c r="K117" s="52"/>
      <c r="L117" s="52"/>
      <c r="M117" s="76"/>
      <c r="N117" s="73"/>
      <c r="O117" s="69"/>
      <c r="P117" s="69"/>
    </row>
    <row r="118" spans="4:16">
      <c r="D118" s="56"/>
      <c r="E118" s="64"/>
      <c r="F118" s="64"/>
      <c r="G118" s="64"/>
      <c r="H118" s="68"/>
      <c r="I118" s="51"/>
      <c r="J118" s="51"/>
      <c r="K118" s="52"/>
      <c r="L118" s="52"/>
      <c r="M118" s="76"/>
      <c r="N118" s="73"/>
      <c r="O118" s="69"/>
      <c r="P118" s="69"/>
    </row>
    <row r="119" spans="4:16">
      <c r="D119" s="56"/>
      <c r="E119" s="64"/>
      <c r="F119" s="64"/>
      <c r="G119" s="64"/>
      <c r="H119" s="68"/>
      <c r="I119" s="51"/>
      <c r="J119" s="51"/>
      <c r="K119" s="52"/>
      <c r="L119" s="52"/>
      <c r="M119" s="76"/>
      <c r="N119" s="73"/>
      <c r="O119" s="69"/>
      <c r="P119" s="69"/>
    </row>
    <row r="120" spans="4:16">
      <c r="D120" s="56"/>
      <c r="E120" s="64"/>
      <c r="F120" s="64"/>
      <c r="G120" s="64"/>
      <c r="H120" s="68"/>
      <c r="I120" s="51"/>
      <c r="J120" s="51"/>
      <c r="K120" s="52"/>
      <c r="L120" s="52"/>
      <c r="M120" s="76"/>
      <c r="N120" s="73"/>
      <c r="O120" s="69"/>
      <c r="P120" s="69"/>
    </row>
    <row r="121" spans="4:16">
      <c r="D121" s="56"/>
      <c r="E121" s="64"/>
      <c r="F121" s="64"/>
      <c r="G121" s="64"/>
      <c r="H121" s="68"/>
      <c r="I121" s="51"/>
      <c r="J121" s="51"/>
      <c r="K121" s="52"/>
      <c r="L121" s="52"/>
      <c r="M121" s="76"/>
      <c r="N121" s="73"/>
      <c r="O121" s="69"/>
      <c r="P121" s="69"/>
    </row>
    <row r="122" spans="4:16">
      <c r="D122" s="56"/>
      <c r="E122" s="64"/>
      <c r="F122" s="64"/>
      <c r="G122" s="64"/>
      <c r="H122" s="68"/>
      <c r="I122" s="51"/>
      <c r="J122" s="51"/>
      <c r="K122" s="52"/>
      <c r="L122" s="52"/>
      <c r="M122" s="76"/>
      <c r="N122" s="73"/>
      <c r="O122" s="69"/>
      <c r="P122" s="69"/>
    </row>
    <row r="123" spans="4:16">
      <c r="D123" s="56"/>
      <c r="E123" s="64"/>
      <c r="F123" s="64"/>
      <c r="G123" s="64"/>
      <c r="H123" s="68"/>
      <c r="I123" s="51"/>
      <c r="J123" s="51"/>
      <c r="K123" s="52"/>
      <c r="L123" s="52"/>
      <c r="M123" s="76"/>
      <c r="N123" s="73"/>
      <c r="O123" s="69"/>
      <c r="P123" s="69"/>
    </row>
    <row r="124" spans="4:16">
      <c r="D124" s="56"/>
      <c r="E124" s="64"/>
      <c r="F124" s="64"/>
      <c r="G124" s="64"/>
      <c r="H124" s="68"/>
      <c r="I124" s="51"/>
      <c r="J124" s="51"/>
      <c r="K124" s="52"/>
      <c r="L124" s="52"/>
      <c r="M124" s="76"/>
      <c r="N124" s="73"/>
      <c r="O124" s="69"/>
      <c r="P124" s="69"/>
    </row>
    <row r="125" spans="4:16">
      <c r="D125" s="56"/>
      <c r="E125" s="64"/>
      <c r="F125" s="64"/>
      <c r="G125" s="64"/>
      <c r="H125" s="68"/>
      <c r="I125" s="51"/>
      <c r="J125" s="51"/>
      <c r="K125" s="52"/>
      <c r="L125" s="52"/>
      <c r="M125" s="76"/>
      <c r="N125" s="73"/>
      <c r="O125" s="69"/>
      <c r="P125" s="69"/>
    </row>
    <row r="126" spans="4:16">
      <c r="D126" s="56"/>
      <c r="E126" s="64"/>
      <c r="F126" s="64"/>
      <c r="G126" s="64"/>
      <c r="H126" s="68"/>
      <c r="I126" s="51"/>
      <c r="J126" s="51"/>
      <c r="K126" s="52"/>
      <c r="L126" s="52"/>
      <c r="M126" s="76"/>
      <c r="N126" s="73"/>
      <c r="O126" s="69"/>
      <c r="P126" s="69"/>
    </row>
    <row r="127" spans="4:16">
      <c r="D127" s="56"/>
      <c r="E127" s="64"/>
      <c r="F127" s="64"/>
      <c r="G127" s="64"/>
      <c r="H127" s="68"/>
      <c r="I127" s="51"/>
      <c r="J127" s="51"/>
      <c r="K127" s="52"/>
      <c r="L127" s="52"/>
      <c r="M127" s="76"/>
      <c r="N127" s="73"/>
      <c r="O127" s="69"/>
      <c r="P127" s="69"/>
    </row>
    <row r="128" spans="4:16">
      <c r="D128" s="56"/>
      <c r="E128" s="64"/>
      <c r="F128" s="64"/>
      <c r="G128" s="64"/>
      <c r="H128" s="68"/>
      <c r="I128" s="51"/>
      <c r="J128" s="51"/>
      <c r="K128" s="52"/>
      <c r="L128" s="52"/>
      <c r="M128" s="76"/>
      <c r="N128" s="73"/>
      <c r="O128" s="69"/>
      <c r="P128" s="69"/>
    </row>
    <row r="129" spans="4:16">
      <c r="D129" s="56"/>
      <c r="E129" s="64"/>
      <c r="F129" s="64"/>
      <c r="G129" s="64"/>
      <c r="H129" s="68"/>
      <c r="I129" s="51"/>
      <c r="J129" s="51"/>
      <c r="K129" s="52"/>
      <c r="L129" s="52"/>
      <c r="M129" s="76"/>
      <c r="N129" s="73"/>
      <c r="O129" s="69"/>
      <c r="P129" s="69"/>
    </row>
    <row r="130" spans="4:16">
      <c r="D130" s="56"/>
      <c r="E130" s="64"/>
      <c r="F130" s="64"/>
      <c r="G130" s="64"/>
      <c r="H130" s="68"/>
      <c r="I130" s="51"/>
      <c r="J130" s="51"/>
      <c r="K130" s="52"/>
      <c r="L130" s="52"/>
      <c r="M130" s="76"/>
      <c r="N130" s="73"/>
      <c r="O130" s="69"/>
      <c r="P130" s="69"/>
    </row>
    <row r="131" spans="4:16">
      <c r="D131" s="56"/>
      <c r="E131" s="64"/>
      <c r="F131" s="64"/>
      <c r="G131" s="64"/>
      <c r="H131" s="68"/>
      <c r="I131" s="51"/>
      <c r="J131" s="51"/>
      <c r="K131" s="52"/>
      <c r="L131" s="52"/>
      <c r="M131" s="76"/>
      <c r="N131" s="73"/>
      <c r="O131" s="69"/>
      <c r="P131" s="69"/>
    </row>
    <row r="132" spans="4:16">
      <c r="D132" s="56"/>
      <c r="E132" s="64"/>
      <c r="F132" s="64"/>
      <c r="G132" s="64"/>
      <c r="H132" s="68"/>
      <c r="I132" s="51"/>
      <c r="J132" s="51"/>
      <c r="K132" s="52"/>
      <c r="L132" s="52"/>
      <c r="M132" s="76"/>
      <c r="N132" s="73"/>
      <c r="O132" s="69"/>
      <c r="P132" s="69"/>
    </row>
    <row r="133" spans="4:16">
      <c r="D133" s="56"/>
      <c r="E133" s="64"/>
      <c r="F133" s="64"/>
      <c r="G133" s="64"/>
      <c r="H133" s="68"/>
      <c r="I133" s="51"/>
      <c r="J133" s="51"/>
      <c r="K133" s="52"/>
      <c r="L133" s="52"/>
      <c r="M133" s="76"/>
      <c r="N133" s="73"/>
      <c r="O133" s="69"/>
      <c r="P133" s="69"/>
    </row>
    <row r="134" spans="4:16">
      <c r="D134" s="56"/>
      <c r="E134" s="64"/>
      <c r="F134" s="64"/>
      <c r="G134" s="64"/>
      <c r="H134" s="68"/>
      <c r="I134" s="51"/>
      <c r="J134" s="51"/>
      <c r="K134" s="52"/>
      <c r="L134" s="52"/>
      <c r="M134" s="76"/>
      <c r="N134" s="73"/>
      <c r="O134" s="69"/>
      <c r="P134" s="69"/>
    </row>
    <row r="135" spans="4:16">
      <c r="D135" s="56"/>
      <c r="E135" s="64"/>
      <c r="F135" s="64"/>
      <c r="G135" s="64"/>
      <c r="H135" s="68"/>
      <c r="I135" s="51"/>
      <c r="J135" s="51"/>
      <c r="K135" s="52"/>
      <c r="L135" s="52"/>
      <c r="M135" s="76"/>
      <c r="N135" s="73"/>
      <c r="O135" s="69"/>
      <c r="P135" s="69"/>
    </row>
    <row r="136" spans="4:16">
      <c r="D136" s="56"/>
      <c r="E136" s="64"/>
      <c r="F136" s="64"/>
      <c r="G136" s="64"/>
      <c r="H136" s="68"/>
      <c r="I136" s="51"/>
      <c r="J136" s="51"/>
      <c r="K136" s="52"/>
      <c r="L136" s="52"/>
      <c r="M136" s="76"/>
      <c r="N136" s="73"/>
      <c r="O136" s="69"/>
      <c r="P136" s="69"/>
    </row>
    <row r="137" spans="4:16">
      <c r="D137" s="56"/>
      <c r="E137" s="64"/>
      <c r="F137" s="64"/>
      <c r="G137" s="64"/>
      <c r="H137" s="68"/>
      <c r="I137" s="51"/>
      <c r="J137" s="51"/>
      <c r="K137" s="52"/>
      <c r="L137" s="52"/>
      <c r="M137" s="76"/>
      <c r="N137" s="73"/>
      <c r="O137" s="69"/>
      <c r="P137" s="69"/>
    </row>
    <row r="138" spans="4:16">
      <c r="D138" s="56"/>
      <c r="E138" s="64"/>
      <c r="F138" s="64"/>
      <c r="G138" s="64"/>
      <c r="H138" s="68"/>
      <c r="I138" s="51"/>
      <c r="J138" s="51"/>
      <c r="K138" s="52"/>
      <c r="L138" s="52"/>
      <c r="M138" s="76"/>
      <c r="N138" s="73"/>
      <c r="O138" s="69"/>
      <c r="P138" s="69"/>
    </row>
    <row r="139" spans="4:16">
      <c r="D139" s="56"/>
      <c r="E139" s="64"/>
      <c r="F139" s="64"/>
      <c r="G139" s="64"/>
      <c r="H139" s="68"/>
      <c r="I139" s="51"/>
      <c r="J139" s="51"/>
      <c r="K139" s="52"/>
      <c r="L139" s="52"/>
      <c r="M139" s="76"/>
      <c r="N139" s="73"/>
      <c r="O139" s="69"/>
      <c r="P139" s="69"/>
    </row>
    <row r="140" spans="4:16">
      <c r="D140" s="56"/>
      <c r="E140" s="64"/>
      <c r="F140" s="64"/>
      <c r="G140" s="64"/>
      <c r="H140" s="68"/>
      <c r="I140" s="51"/>
      <c r="J140" s="51"/>
      <c r="K140" s="52"/>
      <c r="L140" s="52"/>
      <c r="M140" s="76"/>
      <c r="N140" s="73"/>
      <c r="O140" s="69"/>
      <c r="P140" s="69"/>
    </row>
    <row r="141" spans="4:16">
      <c r="D141" s="56"/>
      <c r="E141" s="64"/>
      <c r="F141" s="64"/>
      <c r="G141" s="64"/>
      <c r="H141" s="68"/>
      <c r="I141" s="51"/>
      <c r="J141" s="51"/>
      <c r="K141" s="52"/>
      <c r="L141" s="52"/>
      <c r="M141" s="76"/>
      <c r="N141" s="73"/>
      <c r="O141" s="69"/>
      <c r="P141" s="69"/>
    </row>
    <row r="142" spans="4:16">
      <c r="D142" s="56"/>
      <c r="E142" s="64"/>
      <c r="F142" s="64"/>
      <c r="G142" s="64"/>
      <c r="H142" s="68"/>
      <c r="I142" s="51"/>
      <c r="J142" s="51"/>
      <c r="K142" s="52"/>
      <c r="L142" s="52"/>
      <c r="M142" s="76"/>
      <c r="N142" s="73"/>
      <c r="O142" s="69"/>
      <c r="P142" s="69"/>
    </row>
    <row r="143" spans="4:16">
      <c r="D143" s="56"/>
      <c r="E143" s="64"/>
      <c r="F143" s="64"/>
      <c r="G143" s="64"/>
      <c r="H143" s="68"/>
      <c r="I143" s="51"/>
      <c r="J143" s="51"/>
      <c r="K143" s="52"/>
      <c r="L143" s="52"/>
      <c r="M143" s="76"/>
      <c r="N143" s="73"/>
      <c r="O143" s="69"/>
      <c r="P143" s="69"/>
    </row>
    <row r="144" spans="4:16">
      <c r="D144" s="56"/>
      <c r="E144" s="64"/>
      <c r="F144" s="64"/>
      <c r="G144" s="64"/>
      <c r="H144" s="68"/>
      <c r="I144" s="51"/>
      <c r="J144" s="51"/>
      <c r="K144" s="52"/>
      <c r="L144" s="52"/>
      <c r="M144" s="76"/>
      <c r="N144" s="73"/>
      <c r="O144" s="69"/>
      <c r="P144" s="69"/>
    </row>
    <row r="145" spans="4:16">
      <c r="D145" s="56"/>
      <c r="E145" s="64"/>
      <c r="F145" s="64"/>
      <c r="G145" s="64"/>
      <c r="H145" s="68"/>
      <c r="I145" s="51"/>
      <c r="J145" s="51"/>
      <c r="K145" s="52"/>
      <c r="L145" s="52"/>
      <c r="M145" s="76"/>
      <c r="N145" s="73"/>
      <c r="O145" s="69"/>
      <c r="P145" s="69"/>
    </row>
    <row r="146" spans="4:16">
      <c r="D146" s="56"/>
      <c r="E146" s="64"/>
      <c r="F146" s="64"/>
      <c r="G146" s="64"/>
      <c r="H146" s="68"/>
      <c r="I146" s="51"/>
      <c r="J146" s="51"/>
      <c r="K146" s="52"/>
      <c r="L146" s="52"/>
      <c r="M146" s="76"/>
      <c r="N146" s="73"/>
      <c r="O146" s="69"/>
      <c r="P146" s="69"/>
    </row>
    <row r="147" spans="4:16">
      <c r="D147" s="56"/>
      <c r="E147" s="64"/>
      <c r="F147" s="64"/>
      <c r="G147" s="64"/>
      <c r="H147" s="68"/>
      <c r="I147" s="51"/>
      <c r="J147" s="51"/>
      <c r="K147" s="52"/>
      <c r="L147" s="52"/>
      <c r="M147" s="76"/>
      <c r="N147" s="73"/>
      <c r="O147" s="69"/>
      <c r="P147" s="69"/>
    </row>
    <row r="148" spans="4:16">
      <c r="D148" s="56"/>
      <c r="E148" s="64"/>
      <c r="F148" s="64"/>
      <c r="G148" s="64"/>
      <c r="H148" s="68"/>
      <c r="I148" s="51"/>
      <c r="J148" s="51"/>
      <c r="K148" s="52"/>
      <c r="L148" s="52"/>
      <c r="M148" s="76"/>
      <c r="N148" s="73"/>
      <c r="O148" s="69"/>
      <c r="P148" s="69"/>
    </row>
    <row r="149" spans="4:16">
      <c r="D149" s="56"/>
      <c r="E149" s="64"/>
      <c r="F149" s="64"/>
      <c r="G149" s="64"/>
      <c r="H149" s="68"/>
      <c r="I149" s="51"/>
      <c r="J149" s="51"/>
      <c r="K149" s="52"/>
      <c r="L149" s="52"/>
      <c r="M149" s="76"/>
      <c r="N149" s="73"/>
      <c r="O149" s="69"/>
      <c r="P149" s="69"/>
    </row>
    <row r="150" spans="4:16">
      <c r="D150" s="56"/>
      <c r="E150" s="64"/>
      <c r="F150" s="64"/>
      <c r="G150" s="64"/>
      <c r="H150" s="68"/>
      <c r="I150" s="51"/>
      <c r="J150" s="51"/>
      <c r="K150" s="52"/>
      <c r="L150" s="52"/>
      <c r="M150" s="76"/>
      <c r="N150" s="73"/>
      <c r="O150" s="69"/>
      <c r="P150" s="69"/>
    </row>
    <row r="151" spans="4:16">
      <c r="D151" s="56"/>
      <c r="E151" s="64"/>
      <c r="F151" s="64"/>
      <c r="G151" s="64"/>
      <c r="H151" s="68"/>
      <c r="I151" s="51"/>
      <c r="J151" s="51"/>
      <c r="K151" s="52"/>
      <c r="L151" s="52"/>
      <c r="M151" s="76"/>
      <c r="N151" s="73"/>
      <c r="O151" s="69"/>
      <c r="P151" s="69"/>
    </row>
    <row r="152" spans="4:16">
      <c r="D152" s="56"/>
      <c r="E152" s="64"/>
      <c r="F152" s="64"/>
      <c r="G152" s="64"/>
      <c r="H152" s="68"/>
      <c r="I152" s="51"/>
      <c r="J152" s="51"/>
      <c r="K152" s="52"/>
      <c r="L152" s="52"/>
      <c r="M152" s="76"/>
      <c r="N152" s="73"/>
      <c r="O152" s="69"/>
      <c r="P152" s="69"/>
    </row>
    <row r="153" spans="4:16">
      <c r="D153" s="56"/>
      <c r="E153" s="64"/>
      <c r="F153" s="64"/>
      <c r="G153" s="64"/>
      <c r="H153" s="68"/>
      <c r="I153" s="51"/>
      <c r="J153" s="51"/>
      <c r="K153" s="52"/>
      <c r="L153" s="52"/>
      <c r="M153" s="76"/>
      <c r="N153" s="73"/>
      <c r="O153" s="69"/>
      <c r="P153" s="69"/>
    </row>
    <row r="154" spans="4:16">
      <c r="D154" s="56"/>
      <c r="E154" s="64"/>
      <c r="F154" s="64"/>
      <c r="G154" s="64"/>
      <c r="H154" s="68"/>
      <c r="I154" s="51"/>
      <c r="J154" s="51"/>
      <c r="K154" s="52"/>
      <c r="L154" s="52"/>
      <c r="M154" s="76"/>
      <c r="N154" s="73"/>
      <c r="O154" s="69"/>
      <c r="P154" s="69"/>
    </row>
    <row r="155" spans="4:16">
      <c r="D155" s="56"/>
      <c r="E155" s="64"/>
      <c r="F155" s="64"/>
      <c r="G155" s="64"/>
      <c r="H155" s="68"/>
      <c r="I155" s="51"/>
      <c r="J155" s="51"/>
      <c r="K155" s="52"/>
      <c r="L155" s="52"/>
      <c r="M155" s="76"/>
      <c r="N155" s="73"/>
      <c r="O155" s="69"/>
      <c r="P155" s="69"/>
    </row>
    <row r="156" spans="4:16">
      <c r="D156" s="56"/>
      <c r="E156" s="64"/>
      <c r="F156" s="64"/>
      <c r="G156" s="64"/>
      <c r="H156" s="68"/>
      <c r="I156" s="51"/>
      <c r="J156" s="51"/>
      <c r="K156" s="52"/>
      <c r="L156" s="52"/>
      <c r="M156" s="76"/>
      <c r="N156" s="73"/>
      <c r="O156" s="69"/>
      <c r="P156" s="69"/>
    </row>
    <row r="157" spans="4:16">
      <c r="D157" s="56"/>
      <c r="E157" s="64"/>
      <c r="F157" s="64"/>
      <c r="G157" s="64"/>
      <c r="H157" s="68"/>
      <c r="I157" s="51"/>
      <c r="J157" s="51"/>
      <c r="K157" s="52"/>
      <c r="L157" s="52"/>
      <c r="M157" s="76"/>
      <c r="N157" s="73"/>
      <c r="O157" s="69"/>
      <c r="P157" s="69"/>
    </row>
    <row r="158" spans="4:16">
      <c r="D158" s="56"/>
      <c r="E158" s="64"/>
      <c r="F158" s="64"/>
      <c r="G158" s="64"/>
      <c r="H158" s="68"/>
      <c r="I158" s="51"/>
      <c r="J158" s="51"/>
      <c r="K158" s="52"/>
      <c r="L158" s="52"/>
      <c r="M158" s="76"/>
      <c r="N158" s="73"/>
      <c r="O158" s="69"/>
      <c r="P158" s="69"/>
    </row>
    <row r="159" spans="4:16">
      <c r="D159" s="56"/>
      <c r="E159" s="64"/>
      <c r="F159" s="64"/>
      <c r="G159" s="64"/>
      <c r="H159" s="68"/>
      <c r="I159" s="51"/>
      <c r="J159" s="51"/>
      <c r="K159" s="52"/>
      <c r="L159" s="52"/>
      <c r="M159" s="76"/>
      <c r="N159" s="73"/>
      <c r="O159" s="69"/>
      <c r="P159" s="69"/>
    </row>
    <row r="160" spans="4:16">
      <c r="D160" s="56"/>
      <c r="E160" s="64"/>
      <c r="F160" s="64"/>
      <c r="G160" s="64"/>
      <c r="H160" s="68"/>
      <c r="I160" s="51"/>
      <c r="J160" s="51"/>
      <c r="K160" s="52"/>
      <c r="L160" s="52"/>
      <c r="M160" s="76"/>
      <c r="N160" s="73"/>
      <c r="O160" s="69"/>
      <c r="P160" s="69"/>
    </row>
    <row r="161" spans="4:16">
      <c r="D161" s="56"/>
      <c r="E161" s="64"/>
      <c r="F161" s="64"/>
      <c r="G161" s="64"/>
      <c r="H161" s="68"/>
      <c r="I161" s="51"/>
      <c r="J161" s="51"/>
      <c r="K161" s="52"/>
      <c r="L161" s="52"/>
      <c r="M161" s="76"/>
      <c r="N161" s="73"/>
      <c r="O161" s="69"/>
      <c r="P161" s="69"/>
    </row>
    <row r="162" spans="4:16">
      <c r="D162" s="56"/>
      <c r="E162" s="64"/>
      <c r="F162" s="64"/>
      <c r="G162" s="64"/>
      <c r="H162" s="68"/>
      <c r="I162" s="51"/>
      <c r="J162" s="51"/>
      <c r="K162" s="52"/>
      <c r="L162" s="52"/>
      <c r="M162" s="76"/>
      <c r="N162" s="73"/>
      <c r="O162" s="69"/>
      <c r="P162" s="69"/>
    </row>
    <row r="163" spans="4:16">
      <c r="D163" s="56"/>
      <c r="E163" s="64"/>
      <c r="F163" s="64"/>
      <c r="G163" s="64"/>
      <c r="H163" s="68"/>
      <c r="I163" s="51"/>
      <c r="J163" s="51"/>
      <c r="K163" s="52"/>
      <c r="L163" s="52"/>
      <c r="M163" s="76"/>
      <c r="N163" s="73"/>
      <c r="O163" s="69"/>
      <c r="P163" s="69"/>
    </row>
    <row r="164" spans="4:16">
      <c r="D164" s="56"/>
      <c r="E164" s="64"/>
      <c r="F164" s="64"/>
      <c r="G164" s="64"/>
      <c r="H164" s="68"/>
      <c r="I164" s="51"/>
      <c r="J164" s="51"/>
      <c r="K164" s="52"/>
      <c r="L164" s="52"/>
      <c r="M164" s="76"/>
      <c r="N164" s="73"/>
      <c r="O164" s="69"/>
      <c r="P164" s="69"/>
    </row>
    <row r="165" spans="4:16">
      <c r="D165" s="56"/>
      <c r="E165" s="64"/>
      <c r="F165" s="64"/>
      <c r="G165" s="64"/>
      <c r="H165" s="68"/>
      <c r="I165" s="51"/>
      <c r="J165" s="51"/>
      <c r="K165" s="52"/>
      <c r="L165" s="52"/>
      <c r="M165" s="76"/>
      <c r="N165" s="73"/>
      <c r="O165" s="69"/>
      <c r="P165" s="69"/>
    </row>
    <row r="166" spans="4:16">
      <c r="D166" s="56"/>
      <c r="E166" s="64"/>
      <c r="F166" s="64"/>
      <c r="G166" s="64"/>
      <c r="H166" s="68"/>
      <c r="I166" s="51"/>
      <c r="J166" s="51"/>
      <c r="K166" s="52"/>
      <c r="L166" s="52"/>
      <c r="M166" s="76"/>
      <c r="N166" s="73"/>
      <c r="O166" s="69"/>
      <c r="P166" s="69"/>
    </row>
    <row r="167" spans="4:16">
      <c r="D167" s="56"/>
      <c r="E167" s="64"/>
      <c r="F167" s="64"/>
      <c r="G167" s="64"/>
      <c r="H167" s="68"/>
      <c r="I167" s="51"/>
      <c r="J167" s="51"/>
      <c r="K167" s="52"/>
      <c r="L167" s="52"/>
      <c r="M167" s="76"/>
      <c r="N167" s="73"/>
      <c r="O167" s="69"/>
      <c r="P167" s="69"/>
    </row>
    <row r="168" spans="4:16">
      <c r="D168" s="56"/>
      <c r="E168" s="64"/>
      <c r="F168" s="64"/>
      <c r="G168" s="64"/>
      <c r="H168" s="68"/>
      <c r="I168" s="51"/>
      <c r="J168" s="51"/>
      <c r="K168" s="52"/>
      <c r="L168" s="52"/>
      <c r="M168" s="76"/>
      <c r="N168" s="73"/>
      <c r="O168" s="69"/>
      <c r="P168" s="69"/>
    </row>
    <row r="169" spans="4:16">
      <c r="D169" s="56"/>
      <c r="E169" s="64"/>
      <c r="F169" s="64"/>
      <c r="G169" s="64"/>
      <c r="H169" s="68"/>
      <c r="I169" s="51"/>
      <c r="J169" s="51"/>
      <c r="K169" s="52"/>
      <c r="L169" s="52"/>
      <c r="M169" s="76"/>
      <c r="N169" s="73"/>
      <c r="O169" s="69"/>
      <c r="P169" s="69"/>
    </row>
    <row r="170" spans="4:16">
      <c r="D170" s="56"/>
      <c r="E170" s="64"/>
      <c r="F170" s="64"/>
      <c r="G170" s="64"/>
      <c r="H170" s="68"/>
      <c r="I170" s="51"/>
      <c r="J170" s="51"/>
      <c r="K170" s="52"/>
      <c r="L170" s="52"/>
      <c r="M170" s="76"/>
      <c r="N170" s="73"/>
      <c r="O170" s="69"/>
      <c r="P170" s="69"/>
    </row>
    <row r="171" spans="4:16">
      <c r="D171" s="56"/>
      <c r="E171" s="64"/>
      <c r="F171" s="64"/>
      <c r="G171" s="64"/>
      <c r="H171" s="68"/>
      <c r="I171" s="51"/>
      <c r="J171" s="51"/>
      <c r="K171" s="52"/>
      <c r="L171" s="52"/>
      <c r="M171" s="76"/>
      <c r="N171" s="73"/>
      <c r="O171" s="69"/>
      <c r="P171" s="69"/>
    </row>
    <row r="172" spans="4:16">
      <c r="D172" s="56"/>
      <c r="E172" s="64"/>
      <c r="F172" s="64"/>
      <c r="G172" s="64"/>
      <c r="H172" s="68"/>
      <c r="I172" s="51"/>
      <c r="J172" s="51"/>
      <c r="K172" s="52"/>
      <c r="L172" s="52"/>
      <c r="M172" s="76"/>
      <c r="N172" s="73"/>
      <c r="O172" s="69"/>
      <c r="P172" s="69"/>
    </row>
    <row r="173" spans="4:16">
      <c r="D173" s="56"/>
      <c r="E173" s="64"/>
      <c r="F173" s="64"/>
      <c r="G173" s="64"/>
      <c r="H173" s="68"/>
      <c r="I173" s="51"/>
      <c r="J173" s="51"/>
      <c r="K173" s="52"/>
      <c r="L173" s="52"/>
      <c r="M173" s="76"/>
      <c r="N173" s="73"/>
      <c r="O173" s="69"/>
      <c r="P173" s="69"/>
    </row>
    <row r="174" spans="4:16">
      <c r="D174" s="56"/>
      <c r="E174" s="64"/>
      <c r="F174" s="64"/>
      <c r="G174" s="64"/>
      <c r="H174" s="68"/>
      <c r="I174" s="51"/>
      <c r="J174" s="51"/>
      <c r="K174" s="52"/>
      <c r="L174" s="52"/>
      <c r="M174" s="76"/>
      <c r="N174" s="73"/>
      <c r="O174" s="69"/>
      <c r="P174" s="69"/>
    </row>
    <row r="175" spans="4:16">
      <c r="D175" s="56"/>
      <c r="E175" s="64"/>
      <c r="F175" s="64"/>
      <c r="G175" s="64"/>
      <c r="H175" s="68"/>
      <c r="I175" s="51"/>
      <c r="J175" s="51"/>
      <c r="K175" s="52"/>
      <c r="L175" s="52"/>
      <c r="M175" s="76"/>
      <c r="N175" s="73"/>
      <c r="O175" s="69"/>
      <c r="P175" s="69"/>
    </row>
    <row r="176" spans="4:16">
      <c r="D176" s="56"/>
      <c r="E176" s="64"/>
      <c r="F176" s="64"/>
      <c r="G176" s="64"/>
      <c r="H176" s="68"/>
      <c r="I176" s="51"/>
      <c r="J176" s="51"/>
      <c r="K176" s="52"/>
      <c r="L176" s="52"/>
      <c r="M176" s="76"/>
      <c r="N176" s="73"/>
      <c r="O176" s="69"/>
      <c r="P176" s="69"/>
    </row>
    <row r="177" spans="4:16">
      <c r="D177" s="56"/>
      <c r="E177" s="64"/>
      <c r="F177" s="64"/>
      <c r="G177" s="64"/>
      <c r="H177" s="68"/>
      <c r="I177" s="51"/>
      <c r="J177" s="51"/>
      <c r="K177" s="52"/>
      <c r="L177" s="52"/>
      <c r="M177" s="76"/>
      <c r="N177" s="73"/>
      <c r="O177" s="69"/>
      <c r="P177" s="69"/>
    </row>
    <row r="178" spans="4:16">
      <c r="D178" s="56"/>
      <c r="E178" s="64"/>
      <c r="F178" s="64"/>
      <c r="G178" s="64"/>
      <c r="H178" s="68"/>
      <c r="I178" s="51"/>
      <c r="J178" s="51"/>
      <c r="K178" s="52"/>
      <c r="L178" s="52"/>
      <c r="M178" s="76"/>
      <c r="N178" s="73"/>
      <c r="O178" s="69"/>
      <c r="P178" s="69"/>
    </row>
    <row r="179" spans="4:16">
      <c r="D179" s="56"/>
      <c r="E179" s="64"/>
      <c r="F179" s="64"/>
      <c r="G179" s="64"/>
      <c r="H179" s="68"/>
      <c r="I179" s="51"/>
      <c r="J179" s="51"/>
      <c r="K179" s="52"/>
      <c r="L179" s="52"/>
      <c r="M179" s="76"/>
      <c r="N179" s="73"/>
      <c r="O179" s="69"/>
      <c r="P179" s="69"/>
    </row>
    <row r="180" spans="4:16">
      <c r="D180" s="56"/>
      <c r="E180" s="64"/>
      <c r="F180" s="64"/>
      <c r="G180" s="64"/>
      <c r="H180" s="68"/>
      <c r="I180" s="51"/>
      <c r="J180" s="51"/>
      <c r="K180" s="52"/>
      <c r="L180" s="52"/>
      <c r="M180" s="76"/>
      <c r="N180" s="73"/>
      <c r="O180" s="69"/>
      <c r="P180" s="69"/>
    </row>
    <row r="181" spans="4:16">
      <c r="D181" s="56"/>
      <c r="E181" s="64"/>
      <c r="F181" s="64"/>
      <c r="G181" s="64"/>
      <c r="H181" s="68"/>
      <c r="I181" s="51"/>
      <c r="J181" s="51"/>
      <c r="K181" s="52"/>
      <c r="L181" s="52"/>
      <c r="M181" s="76"/>
      <c r="N181" s="73"/>
      <c r="O181" s="69"/>
      <c r="P181" s="69"/>
    </row>
    <row r="182" spans="4:16">
      <c r="D182" s="56"/>
      <c r="E182" s="64"/>
      <c r="F182" s="64"/>
      <c r="G182" s="64"/>
      <c r="H182" s="68"/>
      <c r="I182" s="51"/>
      <c r="J182" s="51"/>
      <c r="K182" s="52"/>
      <c r="L182" s="52"/>
      <c r="M182" s="76"/>
      <c r="N182" s="73"/>
      <c r="O182" s="69"/>
      <c r="P182" s="69"/>
    </row>
    <row r="183" spans="4:16">
      <c r="D183" s="56"/>
      <c r="E183" s="64"/>
      <c r="F183" s="64"/>
      <c r="G183" s="64"/>
      <c r="H183" s="68"/>
      <c r="I183" s="51"/>
      <c r="J183" s="51"/>
      <c r="K183" s="52"/>
      <c r="L183" s="52"/>
      <c r="M183" s="76"/>
      <c r="N183" s="73"/>
      <c r="O183" s="69"/>
      <c r="P183" s="69"/>
    </row>
    <row r="184" spans="4:16">
      <c r="D184" s="56"/>
      <c r="E184" s="64"/>
      <c r="F184" s="64"/>
      <c r="G184" s="64"/>
      <c r="H184" s="68"/>
      <c r="I184" s="51"/>
      <c r="J184" s="51"/>
      <c r="K184" s="52"/>
      <c r="L184" s="52"/>
      <c r="M184" s="76"/>
      <c r="N184" s="73"/>
      <c r="O184" s="69"/>
      <c r="P184" s="69"/>
    </row>
    <row r="185" spans="4:16">
      <c r="D185" s="56"/>
      <c r="E185" s="64"/>
      <c r="F185" s="64"/>
      <c r="G185" s="64"/>
      <c r="H185" s="68"/>
      <c r="I185" s="51"/>
      <c r="J185" s="51"/>
      <c r="K185" s="52"/>
      <c r="L185" s="52"/>
      <c r="M185" s="76"/>
      <c r="N185" s="73"/>
      <c r="O185" s="69"/>
      <c r="P185" s="69"/>
    </row>
    <row r="186" spans="4:16">
      <c r="D186" s="56"/>
      <c r="E186" s="64"/>
      <c r="F186" s="64"/>
      <c r="G186" s="64"/>
      <c r="H186" s="68"/>
      <c r="I186" s="51"/>
      <c r="J186" s="51"/>
      <c r="K186" s="52"/>
      <c r="L186" s="52"/>
      <c r="M186" s="76"/>
      <c r="N186" s="73"/>
      <c r="O186" s="69"/>
      <c r="P186" s="69"/>
    </row>
    <row r="187" spans="4:16">
      <c r="D187" s="56"/>
      <c r="E187" s="64"/>
      <c r="F187" s="64"/>
      <c r="G187" s="64"/>
      <c r="H187" s="68"/>
      <c r="I187" s="51"/>
      <c r="J187" s="51"/>
      <c r="K187" s="52"/>
      <c r="L187" s="52"/>
      <c r="M187" s="76"/>
      <c r="N187" s="73"/>
      <c r="O187" s="69"/>
      <c r="P187" s="69"/>
    </row>
    <row r="188" spans="4:16">
      <c r="D188" s="56"/>
      <c r="E188" s="64"/>
      <c r="F188" s="64"/>
      <c r="G188" s="64"/>
      <c r="H188" s="68"/>
      <c r="I188" s="51"/>
      <c r="J188" s="51"/>
      <c r="K188" s="52"/>
      <c r="L188" s="52"/>
      <c r="M188" s="76"/>
      <c r="N188" s="73"/>
      <c r="O188" s="69"/>
      <c r="P188" s="69"/>
    </row>
    <row r="189" spans="4:16">
      <c r="D189" s="56"/>
      <c r="E189" s="64"/>
      <c r="F189" s="64"/>
      <c r="G189" s="64"/>
      <c r="H189" s="68"/>
      <c r="I189" s="51"/>
      <c r="J189" s="51"/>
      <c r="K189" s="52"/>
      <c r="L189" s="52"/>
      <c r="M189" s="76"/>
      <c r="N189" s="73"/>
      <c r="O189" s="69"/>
      <c r="P189" s="69"/>
    </row>
    <row r="190" spans="4:16">
      <c r="D190" s="56"/>
      <c r="E190" s="64"/>
      <c r="F190" s="64"/>
      <c r="G190" s="64"/>
      <c r="H190" s="68"/>
      <c r="I190" s="51"/>
      <c r="J190" s="51"/>
      <c r="K190" s="52"/>
      <c r="L190" s="52"/>
      <c r="M190" s="76"/>
      <c r="N190" s="73"/>
      <c r="O190" s="69"/>
      <c r="P190" s="69"/>
    </row>
    <row r="191" spans="4:16">
      <c r="D191" s="56"/>
      <c r="E191" s="64"/>
      <c r="F191" s="64"/>
      <c r="G191" s="64"/>
      <c r="H191" s="68"/>
      <c r="I191" s="51"/>
      <c r="J191" s="51"/>
      <c r="K191" s="52"/>
      <c r="L191" s="52"/>
      <c r="M191" s="76"/>
      <c r="N191" s="73"/>
      <c r="O191" s="69"/>
      <c r="P191" s="69"/>
    </row>
    <row r="192" spans="4:16">
      <c r="D192" s="56"/>
      <c r="E192" s="64"/>
      <c r="F192" s="64"/>
      <c r="G192" s="64"/>
      <c r="H192" s="68"/>
      <c r="I192" s="51"/>
      <c r="J192" s="51"/>
      <c r="K192" s="52"/>
      <c r="L192" s="52"/>
      <c r="M192" s="76"/>
      <c r="N192" s="73"/>
      <c r="O192" s="69"/>
      <c r="P192" s="69"/>
    </row>
    <row r="193" spans="4:16">
      <c r="D193" s="56"/>
      <c r="E193" s="64"/>
      <c r="F193" s="64"/>
      <c r="G193" s="64"/>
      <c r="H193" s="68"/>
      <c r="I193" s="51"/>
      <c r="J193" s="51"/>
      <c r="K193" s="52"/>
      <c r="L193" s="52"/>
      <c r="M193" s="76"/>
      <c r="N193" s="73"/>
      <c r="O193" s="69"/>
      <c r="P193" s="69"/>
    </row>
    <row r="194" spans="4:16">
      <c r="D194" s="56"/>
      <c r="E194" s="64"/>
      <c r="F194" s="64"/>
      <c r="G194" s="64"/>
      <c r="H194" s="68"/>
      <c r="I194" s="51"/>
      <c r="J194" s="51"/>
      <c r="K194" s="52"/>
      <c r="L194" s="52"/>
      <c r="M194" s="76"/>
      <c r="N194" s="73"/>
      <c r="O194" s="69"/>
      <c r="P194" s="69"/>
    </row>
    <row r="195" spans="4:16">
      <c r="D195" s="56"/>
      <c r="E195" s="64"/>
      <c r="F195" s="64"/>
      <c r="G195" s="64"/>
      <c r="H195" s="68"/>
      <c r="I195" s="51"/>
      <c r="J195" s="51"/>
      <c r="K195" s="52"/>
      <c r="L195" s="52"/>
      <c r="M195" s="76"/>
      <c r="N195" s="73"/>
      <c r="O195" s="69"/>
      <c r="P195" s="69"/>
    </row>
    <row r="196" spans="4:16">
      <c r="D196" s="56"/>
      <c r="E196" s="64"/>
      <c r="F196" s="64"/>
      <c r="G196" s="64"/>
      <c r="H196" s="68"/>
      <c r="I196" s="51"/>
      <c r="J196" s="51"/>
      <c r="K196" s="52"/>
      <c r="L196" s="52"/>
      <c r="M196" s="76"/>
      <c r="N196" s="73"/>
      <c r="O196" s="69"/>
      <c r="P196" s="69"/>
    </row>
    <row r="197" spans="4:16">
      <c r="D197" s="56"/>
      <c r="E197" s="64"/>
      <c r="F197" s="64"/>
      <c r="G197" s="64"/>
      <c r="H197" s="68"/>
      <c r="I197" s="51"/>
      <c r="J197" s="51"/>
      <c r="K197" s="52"/>
      <c r="L197" s="52"/>
      <c r="M197" s="76"/>
      <c r="N197" s="73"/>
      <c r="O197" s="69"/>
      <c r="P197" s="69"/>
    </row>
    <row r="198" spans="4:16">
      <c r="D198" s="56"/>
      <c r="E198" s="64"/>
      <c r="F198" s="64"/>
      <c r="G198" s="64"/>
      <c r="H198" s="68"/>
      <c r="I198" s="51"/>
      <c r="J198" s="51"/>
      <c r="K198" s="52"/>
      <c r="L198" s="52"/>
      <c r="M198" s="76"/>
      <c r="N198" s="73"/>
      <c r="O198" s="69"/>
      <c r="P198" s="69"/>
    </row>
    <row r="199" spans="4:16">
      <c r="D199" s="56"/>
      <c r="E199" s="64"/>
      <c r="F199" s="64"/>
      <c r="G199" s="64"/>
      <c r="H199" s="68"/>
      <c r="I199" s="51"/>
      <c r="J199" s="51"/>
      <c r="K199" s="52"/>
      <c r="L199" s="52"/>
      <c r="M199" s="76"/>
      <c r="N199" s="73"/>
      <c r="O199" s="69"/>
      <c r="P199" s="69"/>
    </row>
    <row r="200" spans="4:16">
      <c r="D200" s="56"/>
      <c r="E200" s="64"/>
      <c r="F200" s="64"/>
      <c r="G200" s="64"/>
      <c r="H200" s="68"/>
      <c r="I200" s="51"/>
      <c r="J200" s="51"/>
      <c r="K200" s="52"/>
      <c r="L200" s="52"/>
      <c r="M200" s="76"/>
      <c r="N200" s="73"/>
      <c r="O200" s="69"/>
      <c r="P200" s="69"/>
    </row>
    <row r="201" spans="4:16">
      <c r="D201" s="56"/>
      <c r="E201" s="64"/>
      <c r="F201" s="64"/>
      <c r="G201" s="64"/>
      <c r="H201" s="68"/>
      <c r="I201" s="51"/>
      <c r="J201" s="51"/>
      <c r="K201" s="52"/>
      <c r="L201" s="52"/>
      <c r="M201" s="76"/>
      <c r="N201" s="73"/>
      <c r="O201" s="69"/>
      <c r="P201" s="69"/>
    </row>
    <row r="202" spans="4:16">
      <c r="D202" s="56"/>
      <c r="E202" s="64"/>
      <c r="F202" s="64"/>
      <c r="G202" s="64"/>
      <c r="H202" s="68"/>
      <c r="I202" s="51"/>
      <c r="J202" s="51"/>
      <c r="K202" s="52"/>
      <c r="L202" s="52"/>
      <c r="M202" s="76"/>
      <c r="N202" s="73"/>
      <c r="O202" s="69"/>
      <c r="P202" s="69"/>
    </row>
    <row r="203" spans="4:16">
      <c r="D203" s="56"/>
      <c r="E203" s="64"/>
      <c r="F203" s="64"/>
      <c r="G203" s="64"/>
      <c r="H203" s="68"/>
      <c r="I203" s="51"/>
      <c r="J203" s="51"/>
      <c r="K203" s="52"/>
      <c r="L203" s="52"/>
      <c r="M203" s="76"/>
      <c r="N203" s="73"/>
      <c r="O203" s="69"/>
      <c r="P203" s="69"/>
    </row>
    <row r="204" spans="4:16">
      <c r="D204" s="56"/>
      <c r="E204" s="64"/>
      <c r="F204" s="64"/>
      <c r="G204" s="64"/>
      <c r="H204" s="68"/>
      <c r="I204" s="51"/>
      <c r="J204" s="51"/>
      <c r="K204" s="52"/>
      <c r="L204" s="52"/>
      <c r="M204" s="76"/>
      <c r="N204" s="73"/>
      <c r="O204" s="69"/>
      <c r="P204" s="69"/>
    </row>
    <row r="205" spans="4:16">
      <c r="D205" s="56"/>
      <c r="E205" s="64"/>
      <c r="F205" s="64"/>
      <c r="G205" s="64"/>
      <c r="H205" s="68"/>
      <c r="I205" s="51"/>
      <c r="J205" s="51"/>
      <c r="K205" s="52"/>
      <c r="L205" s="52"/>
      <c r="M205" s="76"/>
      <c r="N205" s="73"/>
      <c r="O205" s="69"/>
      <c r="P205" s="69"/>
    </row>
    <row r="206" spans="4:16">
      <c r="D206" s="56"/>
      <c r="E206" s="64"/>
      <c r="F206" s="64"/>
      <c r="G206" s="64"/>
      <c r="H206" s="68"/>
      <c r="I206" s="51"/>
      <c r="J206" s="51"/>
      <c r="K206" s="52"/>
      <c r="L206" s="52"/>
      <c r="M206" s="76"/>
      <c r="N206" s="73"/>
      <c r="O206" s="69"/>
      <c r="P206" s="69"/>
    </row>
    <row r="207" spans="4:16">
      <c r="D207" s="56"/>
      <c r="E207" s="64"/>
      <c r="F207" s="64"/>
      <c r="G207" s="64"/>
      <c r="H207" s="68"/>
      <c r="I207" s="51"/>
      <c r="J207" s="51"/>
      <c r="K207" s="52"/>
      <c r="L207" s="52"/>
      <c r="M207" s="76"/>
      <c r="N207" s="73"/>
      <c r="O207" s="69"/>
      <c r="P207" s="69"/>
    </row>
    <row r="208" spans="4:16">
      <c r="D208" s="56"/>
      <c r="E208" s="64"/>
      <c r="F208" s="64"/>
      <c r="G208" s="64"/>
      <c r="H208" s="68"/>
      <c r="I208" s="51"/>
      <c r="J208" s="51"/>
      <c r="K208" s="52"/>
      <c r="L208" s="52"/>
      <c r="M208" s="76"/>
      <c r="N208" s="73"/>
      <c r="O208" s="69"/>
      <c r="P208" s="69"/>
    </row>
    <row r="209" spans="4:16">
      <c r="D209" s="56"/>
      <c r="E209" s="64"/>
      <c r="F209" s="64"/>
      <c r="G209" s="64"/>
      <c r="H209" s="68"/>
      <c r="I209" s="51"/>
      <c r="J209" s="51"/>
      <c r="K209" s="52"/>
      <c r="L209" s="52"/>
      <c r="M209" s="76"/>
      <c r="N209" s="73"/>
      <c r="O209" s="69"/>
      <c r="P209" s="69"/>
    </row>
    <row r="210" spans="4:16">
      <c r="D210" s="56"/>
      <c r="E210" s="64"/>
      <c r="F210" s="64"/>
      <c r="G210" s="64"/>
      <c r="H210" s="68"/>
      <c r="I210" s="51"/>
      <c r="J210" s="51"/>
      <c r="K210" s="52"/>
      <c r="L210" s="52"/>
      <c r="M210" s="76"/>
      <c r="N210" s="73"/>
      <c r="O210" s="69"/>
      <c r="P210" s="69"/>
    </row>
    <row r="211" spans="4:16">
      <c r="D211" s="56"/>
      <c r="E211" s="64"/>
      <c r="F211" s="64"/>
      <c r="G211" s="64"/>
      <c r="H211" s="68"/>
      <c r="I211" s="51"/>
      <c r="J211" s="51"/>
      <c r="K211" s="52"/>
      <c r="L211" s="52"/>
      <c r="M211" s="76"/>
      <c r="N211" s="73"/>
      <c r="O211" s="69"/>
      <c r="P211" s="69"/>
    </row>
    <row r="212" spans="4:16">
      <c r="D212" s="56"/>
      <c r="E212" s="64"/>
      <c r="F212" s="64"/>
      <c r="G212" s="64"/>
      <c r="H212" s="68"/>
      <c r="I212" s="51"/>
      <c r="J212" s="51"/>
      <c r="K212" s="52"/>
      <c r="L212" s="52"/>
      <c r="M212" s="76"/>
      <c r="N212" s="73"/>
      <c r="O212" s="69"/>
      <c r="P212" s="69"/>
    </row>
    <row r="213" spans="4:16">
      <c r="D213" s="56"/>
      <c r="E213" s="64"/>
      <c r="F213" s="64"/>
      <c r="G213" s="64"/>
      <c r="H213" s="68"/>
      <c r="I213" s="51"/>
      <c r="J213" s="51"/>
      <c r="K213" s="52"/>
      <c r="L213" s="52"/>
      <c r="M213" s="76"/>
      <c r="N213" s="73"/>
      <c r="O213" s="69"/>
      <c r="P213" s="69"/>
    </row>
    <row r="214" spans="4:16">
      <c r="D214" s="56"/>
      <c r="E214" s="64"/>
      <c r="F214" s="64"/>
      <c r="G214" s="64"/>
      <c r="H214" s="68"/>
      <c r="I214" s="51"/>
      <c r="J214" s="51"/>
      <c r="K214" s="52"/>
      <c r="L214" s="52"/>
      <c r="M214" s="76"/>
      <c r="N214" s="73"/>
      <c r="O214" s="69"/>
      <c r="P214" s="69"/>
    </row>
    <row r="215" spans="4:16">
      <c r="D215" s="56"/>
      <c r="E215" s="64"/>
      <c r="F215" s="64"/>
      <c r="G215" s="64"/>
      <c r="H215" s="68"/>
      <c r="I215" s="51"/>
      <c r="J215" s="51"/>
      <c r="K215" s="52"/>
      <c r="L215" s="52"/>
      <c r="M215" s="76"/>
      <c r="N215" s="73"/>
      <c r="O215" s="69"/>
      <c r="P215" s="69"/>
    </row>
    <row r="216" spans="4:16">
      <c r="D216" s="56"/>
      <c r="E216" s="64"/>
      <c r="F216" s="64"/>
      <c r="G216" s="64"/>
      <c r="H216" s="68"/>
      <c r="I216" s="51"/>
      <c r="J216" s="51"/>
      <c r="K216" s="52"/>
      <c r="L216" s="52"/>
      <c r="M216" s="76"/>
      <c r="N216" s="73"/>
      <c r="O216" s="69"/>
      <c r="P216" s="69"/>
    </row>
    <row r="217" spans="4:16">
      <c r="D217" s="56"/>
      <c r="E217" s="64"/>
      <c r="F217" s="64"/>
      <c r="G217" s="64"/>
      <c r="H217" s="68"/>
      <c r="I217" s="51"/>
      <c r="J217" s="51"/>
      <c r="K217" s="52"/>
      <c r="L217" s="52"/>
      <c r="M217" s="76"/>
      <c r="N217" s="73"/>
      <c r="O217" s="69"/>
      <c r="P217" s="69"/>
    </row>
    <row r="218" spans="4:16">
      <c r="D218" s="56"/>
      <c r="E218" s="64"/>
      <c r="F218" s="64"/>
      <c r="G218" s="64"/>
      <c r="H218" s="68"/>
      <c r="I218" s="51"/>
      <c r="J218" s="51"/>
      <c r="K218" s="52"/>
      <c r="L218" s="52"/>
      <c r="M218" s="76"/>
      <c r="N218" s="73"/>
      <c r="O218" s="69"/>
      <c r="P218" s="69"/>
    </row>
    <row r="219" spans="4:16">
      <c r="D219" s="56"/>
      <c r="E219" s="64"/>
      <c r="F219" s="64"/>
      <c r="G219" s="64"/>
      <c r="H219" s="68"/>
      <c r="I219" s="51"/>
      <c r="J219" s="51"/>
      <c r="K219" s="52"/>
      <c r="L219" s="52"/>
      <c r="M219" s="76"/>
      <c r="N219" s="73"/>
      <c r="O219" s="69"/>
      <c r="P219" s="69"/>
    </row>
    <row r="220" spans="4:16">
      <c r="D220" s="56"/>
      <c r="E220" s="64"/>
      <c r="F220" s="64"/>
      <c r="G220" s="64"/>
      <c r="H220" s="68"/>
      <c r="I220" s="51"/>
      <c r="J220" s="51"/>
      <c r="K220" s="52"/>
      <c r="L220" s="52"/>
      <c r="M220" s="76"/>
      <c r="N220" s="73"/>
      <c r="O220" s="69"/>
      <c r="P220" s="69"/>
    </row>
    <row r="221" spans="4:16">
      <c r="D221" s="56"/>
      <c r="E221" s="64"/>
      <c r="F221" s="64"/>
      <c r="G221" s="64"/>
      <c r="H221" s="68"/>
      <c r="I221" s="51"/>
      <c r="J221" s="51"/>
      <c r="K221" s="52"/>
      <c r="L221" s="52"/>
      <c r="M221" s="76"/>
      <c r="N221" s="73"/>
      <c r="O221" s="69"/>
      <c r="P221" s="69"/>
    </row>
    <row r="222" spans="4:16">
      <c r="D222" s="56"/>
      <c r="E222" s="64"/>
      <c r="F222" s="64"/>
      <c r="G222" s="64"/>
      <c r="H222" s="68"/>
      <c r="I222" s="51"/>
      <c r="J222" s="51"/>
      <c r="K222" s="52"/>
      <c r="L222" s="52"/>
      <c r="M222" s="76"/>
      <c r="N222" s="73"/>
      <c r="O222" s="69"/>
      <c r="P222" s="69"/>
    </row>
    <row r="223" spans="4:16">
      <c r="D223" s="56"/>
      <c r="E223" s="64"/>
      <c r="F223" s="64"/>
      <c r="G223" s="64"/>
      <c r="H223" s="68"/>
      <c r="I223" s="51"/>
      <c r="J223" s="51"/>
      <c r="K223" s="52"/>
      <c r="L223" s="52"/>
      <c r="M223" s="76"/>
      <c r="N223" s="73"/>
      <c r="O223" s="69"/>
      <c r="P223" s="69"/>
    </row>
    <row r="224" spans="4:16">
      <c r="D224" s="56"/>
      <c r="E224" s="64"/>
      <c r="F224" s="64"/>
      <c r="G224" s="64"/>
      <c r="H224" s="68"/>
      <c r="I224" s="51"/>
      <c r="J224" s="51"/>
      <c r="K224" s="52"/>
      <c r="L224" s="52"/>
      <c r="M224" s="76"/>
      <c r="N224" s="73"/>
      <c r="O224" s="69"/>
      <c r="P224" s="69"/>
    </row>
    <row r="225" spans="4:16">
      <c r="D225" s="56"/>
      <c r="E225" s="64"/>
      <c r="F225" s="64"/>
      <c r="G225" s="64"/>
      <c r="H225" s="68"/>
      <c r="I225" s="51"/>
      <c r="J225" s="51"/>
      <c r="K225" s="52"/>
      <c r="L225" s="52"/>
      <c r="M225" s="76"/>
      <c r="N225" s="73"/>
      <c r="O225" s="69"/>
      <c r="P225" s="69"/>
    </row>
    <row r="226" spans="4:16">
      <c r="D226" s="56"/>
      <c r="E226" s="64"/>
      <c r="F226" s="64"/>
      <c r="G226" s="64"/>
      <c r="H226" s="68"/>
      <c r="I226" s="51"/>
      <c r="J226" s="51"/>
      <c r="K226" s="52"/>
      <c r="L226" s="52"/>
      <c r="M226" s="76"/>
      <c r="N226" s="73"/>
      <c r="O226" s="69"/>
      <c r="P226" s="69"/>
    </row>
    <row r="227" spans="4:16">
      <c r="D227" s="56"/>
      <c r="E227" s="64"/>
      <c r="F227" s="64"/>
      <c r="G227" s="64"/>
      <c r="H227" s="68"/>
      <c r="I227" s="51"/>
      <c r="J227" s="51"/>
      <c r="K227" s="52"/>
      <c r="L227" s="52"/>
      <c r="M227" s="76"/>
      <c r="N227" s="73"/>
      <c r="O227" s="69"/>
      <c r="P227" s="69"/>
    </row>
    <row r="228" spans="4:16">
      <c r="D228" s="56"/>
      <c r="E228" s="64"/>
      <c r="F228" s="64"/>
      <c r="G228" s="64"/>
      <c r="H228" s="68"/>
      <c r="I228" s="51"/>
      <c r="J228" s="51"/>
      <c r="K228" s="52"/>
      <c r="L228" s="52"/>
      <c r="M228" s="76"/>
      <c r="N228" s="73"/>
      <c r="O228" s="69"/>
      <c r="P228" s="69"/>
    </row>
    <row r="229" spans="4:16">
      <c r="D229" s="56"/>
      <c r="E229" s="64"/>
      <c r="F229" s="64"/>
      <c r="G229" s="64"/>
      <c r="H229" s="68"/>
      <c r="I229" s="51"/>
      <c r="J229" s="51"/>
      <c r="K229" s="52"/>
      <c r="L229" s="52"/>
      <c r="M229" s="76"/>
      <c r="N229" s="73"/>
      <c r="O229" s="69"/>
      <c r="P229" s="69"/>
    </row>
    <row r="230" spans="4:16">
      <c r="D230" s="56"/>
      <c r="E230" s="64"/>
      <c r="F230" s="64"/>
      <c r="G230" s="64"/>
      <c r="H230" s="68"/>
      <c r="I230" s="51"/>
      <c r="J230" s="51"/>
      <c r="K230" s="52"/>
      <c r="L230" s="52"/>
      <c r="M230" s="76"/>
      <c r="N230" s="73"/>
      <c r="O230" s="69"/>
      <c r="P230" s="69"/>
    </row>
    <row r="231" spans="4:16">
      <c r="D231" s="56"/>
      <c r="E231" s="64"/>
      <c r="F231" s="64"/>
      <c r="G231" s="64"/>
      <c r="H231" s="68"/>
      <c r="I231" s="51"/>
      <c r="J231" s="51"/>
      <c r="K231" s="52"/>
      <c r="L231" s="52"/>
      <c r="M231" s="76"/>
      <c r="N231" s="73"/>
      <c r="O231" s="69"/>
      <c r="P231" s="69"/>
    </row>
    <row r="232" spans="4:16">
      <c r="D232" s="56"/>
      <c r="E232" s="64"/>
      <c r="F232" s="64"/>
      <c r="G232" s="64"/>
      <c r="H232" s="68"/>
      <c r="I232" s="51"/>
      <c r="J232" s="51"/>
      <c r="K232" s="52"/>
      <c r="L232" s="52"/>
      <c r="M232" s="76"/>
      <c r="N232" s="73"/>
      <c r="O232" s="69"/>
      <c r="P232" s="69"/>
    </row>
    <row r="233" spans="4:16">
      <c r="D233" s="56"/>
      <c r="E233" s="64"/>
      <c r="F233" s="64"/>
      <c r="G233" s="64"/>
      <c r="H233" s="68"/>
      <c r="I233" s="51"/>
      <c r="J233" s="51"/>
      <c r="K233" s="52"/>
      <c r="L233" s="52"/>
      <c r="M233" s="76"/>
      <c r="N233" s="73"/>
      <c r="O233" s="69"/>
      <c r="P233" s="69"/>
    </row>
    <row r="234" spans="4:16">
      <c r="D234" s="56"/>
      <c r="E234" s="64"/>
      <c r="F234" s="64"/>
      <c r="G234" s="64"/>
      <c r="H234" s="68"/>
      <c r="I234" s="51"/>
      <c r="J234" s="51"/>
      <c r="K234" s="52"/>
      <c r="L234" s="52"/>
      <c r="M234" s="76"/>
      <c r="N234" s="73"/>
      <c r="O234" s="69"/>
      <c r="P234" s="69"/>
    </row>
    <row r="235" spans="4:16">
      <c r="D235" s="56"/>
      <c r="E235" s="64"/>
      <c r="F235" s="64"/>
      <c r="G235" s="64"/>
      <c r="H235" s="68"/>
      <c r="I235" s="51"/>
      <c r="J235" s="51"/>
      <c r="K235" s="52"/>
      <c r="L235" s="52"/>
      <c r="M235" s="76"/>
      <c r="N235" s="73"/>
      <c r="O235" s="69"/>
      <c r="P235" s="69"/>
    </row>
    <row r="236" spans="4:16">
      <c r="D236" s="56"/>
      <c r="E236" s="64"/>
      <c r="F236" s="64"/>
      <c r="G236" s="64"/>
      <c r="H236" s="68"/>
      <c r="I236" s="51"/>
      <c r="J236" s="51"/>
      <c r="K236" s="52"/>
      <c r="L236" s="52"/>
      <c r="M236" s="76"/>
      <c r="N236" s="73"/>
      <c r="O236" s="69"/>
      <c r="P236" s="69"/>
    </row>
    <row r="237" spans="4:16">
      <c r="D237" s="56"/>
      <c r="E237" s="64"/>
      <c r="F237" s="64"/>
      <c r="G237" s="64"/>
      <c r="H237" s="68"/>
      <c r="I237" s="51"/>
      <c r="J237" s="51"/>
      <c r="K237" s="52"/>
      <c r="L237" s="52"/>
      <c r="M237" s="76"/>
      <c r="N237" s="73"/>
      <c r="O237" s="69"/>
      <c r="P237" s="69"/>
    </row>
    <row r="238" spans="4:16">
      <c r="D238" s="56"/>
      <c r="E238" s="64"/>
      <c r="F238" s="64"/>
      <c r="G238" s="64"/>
      <c r="H238" s="68"/>
      <c r="I238" s="51"/>
      <c r="J238" s="51"/>
      <c r="K238" s="52"/>
      <c r="L238" s="52"/>
      <c r="M238" s="76"/>
      <c r="N238" s="73"/>
      <c r="O238" s="69"/>
      <c r="P238" s="69"/>
    </row>
    <row r="239" spans="4:16">
      <c r="D239" s="56"/>
      <c r="E239" s="64"/>
      <c r="F239" s="64"/>
      <c r="G239" s="64"/>
      <c r="H239" s="68"/>
      <c r="I239" s="51"/>
      <c r="J239" s="51"/>
      <c r="K239" s="52"/>
      <c r="L239" s="52"/>
      <c r="M239" s="76"/>
      <c r="N239" s="73"/>
      <c r="O239" s="69"/>
      <c r="P239" s="69"/>
    </row>
    <row r="240" spans="4:16">
      <c r="D240" s="56"/>
      <c r="E240" s="64"/>
      <c r="F240" s="64"/>
      <c r="G240" s="64"/>
      <c r="H240" s="68"/>
      <c r="I240" s="51"/>
      <c r="J240" s="51"/>
      <c r="K240" s="52"/>
      <c r="L240" s="52"/>
      <c r="M240" s="76"/>
      <c r="N240" s="73"/>
      <c r="O240" s="69"/>
      <c r="P240" s="69"/>
    </row>
    <row r="241" spans="4:16">
      <c r="D241" s="56"/>
      <c r="E241" s="64"/>
      <c r="F241" s="64"/>
      <c r="G241" s="64"/>
      <c r="H241" s="68"/>
      <c r="I241" s="51"/>
      <c r="J241" s="51"/>
      <c r="K241" s="52"/>
      <c r="L241" s="52"/>
      <c r="M241" s="76"/>
      <c r="N241" s="73"/>
      <c r="O241" s="69"/>
      <c r="P241" s="69"/>
    </row>
    <row r="242" spans="4:16">
      <c r="D242" s="56"/>
      <c r="E242" s="64"/>
      <c r="F242" s="64"/>
      <c r="G242" s="64"/>
      <c r="H242" s="68"/>
      <c r="I242" s="51"/>
      <c r="J242" s="51"/>
      <c r="K242" s="52"/>
      <c r="L242" s="52"/>
      <c r="M242" s="76"/>
      <c r="N242" s="73"/>
      <c r="O242" s="69"/>
      <c r="P242" s="69"/>
    </row>
    <row r="243" spans="4:16">
      <c r="D243" s="56"/>
      <c r="E243" s="64"/>
      <c r="F243" s="64"/>
      <c r="G243" s="64"/>
      <c r="H243" s="68"/>
      <c r="I243" s="51"/>
      <c r="J243" s="51"/>
      <c r="K243" s="52"/>
      <c r="L243" s="52"/>
      <c r="M243" s="76"/>
      <c r="N243" s="73"/>
      <c r="O243" s="69"/>
      <c r="P243" s="69"/>
    </row>
    <row r="244" spans="4:16">
      <c r="D244" s="56"/>
      <c r="E244" s="64"/>
      <c r="F244" s="64"/>
      <c r="G244" s="64"/>
      <c r="H244" s="68"/>
      <c r="I244" s="51"/>
      <c r="J244" s="51"/>
      <c r="K244" s="52"/>
      <c r="L244" s="52"/>
      <c r="M244" s="76"/>
      <c r="N244" s="73"/>
      <c r="O244" s="69"/>
      <c r="P244" s="69"/>
    </row>
    <row r="245" spans="4:16">
      <c r="D245" s="56"/>
      <c r="E245" s="64"/>
      <c r="F245" s="64"/>
      <c r="G245" s="64"/>
      <c r="H245" s="68"/>
      <c r="I245" s="51"/>
      <c r="J245" s="51"/>
      <c r="K245" s="52"/>
      <c r="L245" s="52"/>
      <c r="M245" s="76"/>
      <c r="N245" s="73"/>
      <c r="O245" s="69"/>
      <c r="P245" s="69"/>
    </row>
    <row r="246" spans="4:16">
      <c r="D246" s="56"/>
      <c r="E246" s="64"/>
      <c r="F246" s="64"/>
      <c r="G246" s="64"/>
      <c r="H246" s="68"/>
      <c r="I246" s="51"/>
      <c r="J246" s="51"/>
      <c r="K246" s="52"/>
      <c r="L246" s="52"/>
      <c r="M246" s="76"/>
      <c r="N246" s="73"/>
      <c r="O246" s="69"/>
      <c r="P246" s="69"/>
    </row>
    <row r="247" spans="4:16">
      <c r="D247" s="56"/>
      <c r="E247" s="64"/>
      <c r="F247" s="64"/>
      <c r="G247" s="64"/>
      <c r="H247" s="68"/>
      <c r="I247" s="51"/>
      <c r="J247" s="51"/>
      <c r="K247" s="52"/>
      <c r="L247" s="52"/>
      <c r="M247" s="76"/>
      <c r="N247" s="73"/>
      <c r="O247" s="69"/>
      <c r="P247" s="69"/>
    </row>
    <row r="248" spans="4:16">
      <c r="D248" s="56"/>
      <c r="E248" s="64"/>
      <c r="F248" s="64"/>
      <c r="G248" s="64"/>
      <c r="H248" s="68"/>
      <c r="I248" s="51"/>
      <c r="J248" s="51"/>
      <c r="K248" s="52"/>
      <c r="L248" s="52"/>
      <c r="M248" s="76"/>
      <c r="N248" s="73"/>
      <c r="O248" s="69"/>
      <c r="P248" s="69"/>
    </row>
    <row r="249" spans="4:16">
      <c r="D249" s="56"/>
      <c r="E249" s="64"/>
      <c r="F249" s="64"/>
      <c r="G249" s="64"/>
      <c r="H249" s="68"/>
      <c r="I249" s="51"/>
      <c r="J249" s="51"/>
      <c r="K249" s="52"/>
      <c r="L249" s="52"/>
      <c r="M249" s="76"/>
      <c r="N249" s="73"/>
      <c r="O249" s="69"/>
      <c r="P249" s="69"/>
    </row>
    <row r="250" spans="4:16">
      <c r="D250" s="56"/>
      <c r="E250" s="64"/>
      <c r="F250" s="64"/>
      <c r="G250" s="64"/>
      <c r="H250" s="68"/>
      <c r="I250" s="51"/>
      <c r="J250" s="51"/>
      <c r="K250" s="52"/>
      <c r="L250" s="52"/>
      <c r="M250" s="76"/>
      <c r="N250" s="73"/>
      <c r="O250" s="69"/>
      <c r="P250" s="69"/>
    </row>
    <row r="251" spans="4:16">
      <c r="D251" s="56"/>
      <c r="E251" s="64"/>
      <c r="F251" s="64"/>
      <c r="G251" s="64"/>
      <c r="H251" s="68"/>
      <c r="I251" s="51"/>
      <c r="J251" s="51"/>
      <c r="K251" s="52"/>
      <c r="L251" s="52"/>
      <c r="M251" s="76"/>
      <c r="N251" s="73"/>
      <c r="O251" s="69"/>
      <c r="P251" s="69"/>
    </row>
    <row r="252" spans="4:16">
      <c r="D252" s="56"/>
      <c r="E252" s="64"/>
      <c r="F252" s="64"/>
      <c r="G252" s="64"/>
      <c r="H252" s="68"/>
      <c r="I252" s="51"/>
      <c r="J252" s="51"/>
      <c r="K252" s="52"/>
      <c r="L252" s="52"/>
      <c r="M252" s="76"/>
      <c r="N252" s="73"/>
      <c r="O252" s="69"/>
      <c r="P252" s="69"/>
    </row>
    <row r="253" spans="4:16">
      <c r="D253" s="56"/>
      <c r="E253" s="64"/>
      <c r="F253" s="64"/>
      <c r="G253" s="64"/>
      <c r="H253" s="68"/>
      <c r="I253" s="51"/>
      <c r="J253" s="51"/>
      <c r="K253" s="52"/>
      <c r="L253" s="52"/>
      <c r="M253" s="76"/>
      <c r="N253" s="73"/>
      <c r="O253" s="69"/>
      <c r="P253" s="69"/>
    </row>
    <row r="254" spans="4:16">
      <c r="D254" s="56"/>
      <c r="E254" s="64"/>
      <c r="F254" s="64"/>
      <c r="G254" s="64"/>
      <c r="H254" s="68"/>
      <c r="I254" s="51"/>
      <c r="J254" s="51"/>
      <c r="K254" s="52"/>
      <c r="L254" s="52"/>
      <c r="M254" s="76"/>
      <c r="N254" s="73"/>
      <c r="O254" s="69"/>
      <c r="P254" s="69"/>
    </row>
    <row r="255" spans="4:16">
      <c r="D255" s="56"/>
      <c r="E255" s="64"/>
      <c r="F255" s="64"/>
      <c r="G255" s="64"/>
      <c r="H255" s="68"/>
      <c r="I255" s="51"/>
      <c r="J255" s="51"/>
      <c r="K255" s="52"/>
      <c r="L255" s="52"/>
      <c r="M255" s="76"/>
      <c r="N255" s="73"/>
      <c r="O255" s="69"/>
      <c r="P255" s="69"/>
    </row>
    <row r="256" spans="4:16">
      <c r="D256" s="56"/>
      <c r="E256" s="64"/>
      <c r="F256" s="64"/>
      <c r="G256" s="64"/>
      <c r="H256" s="68"/>
      <c r="I256" s="51"/>
      <c r="J256" s="51"/>
      <c r="K256" s="52"/>
      <c r="L256" s="52"/>
      <c r="M256" s="76"/>
      <c r="N256" s="73"/>
      <c r="O256" s="69"/>
      <c r="P256" s="69"/>
    </row>
    <row r="257" spans="4:16">
      <c r="D257" s="56"/>
      <c r="E257" s="64"/>
      <c r="F257" s="64"/>
      <c r="G257" s="64"/>
      <c r="H257" s="68"/>
      <c r="I257" s="51"/>
      <c r="J257" s="51"/>
      <c r="K257" s="52"/>
      <c r="L257" s="52"/>
      <c r="M257" s="76"/>
      <c r="N257" s="73"/>
      <c r="O257" s="69"/>
      <c r="P257" s="69"/>
    </row>
    <row r="258" spans="4:16">
      <c r="D258" s="56"/>
      <c r="E258" s="64"/>
      <c r="F258" s="64"/>
      <c r="G258" s="64"/>
      <c r="H258" s="68"/>
      <c r="I258" s="51"/>
      <c r="J258" s="51"/>
      <c r="K258" s="52"/>
      <c r="L258" s="52"/>
      <c r="M258" s="76"/>
      <c r="N258" s="73"/>
      <c r="O258" s="69"/>
      <c r="P258" s="69"/>
    </row>
    <row r="259" spans="4:16">
      <c r="D259" s="56"/>
      <c r="E259" s="64"/>
      <c r="F259" s="64"/>
      <c r="G259" s="64"/>
      <c r="H259" s="68"/>
      <c r="I259" s="51"/>
      <c r="J259" s="51"/>
      <c r="K259" s="52"/>
      <c r="L259" s="52"/>
      <c r="M259" s="76"/>
      <c r="N259" s="73"/>
      <c r="O259" s="69"/>
      <c r="P259" s="69"/>
    </row>
    <row r="260" spans="4:16">
      <c r="D260" s="56"/>
      <c r="E260" s="64"/>
      <c r="F260" s="64"/>
      <c r="G260" s="64"/>
      <c r="H260" s="68"/>
      <c r="I260" s="51"/>
      <c r="J260" s="51"/>
      <c r="K260" s="52"/>
      <c r="L260" s="52"/>
      <c r="M260" s="76"/>
      <c r="N260" s="73"/>
      <c r="O260" s="69"/>
      <c r="P260" s="69"/>
    </row>
    <row r="261" spans="4:16">
      <c r="D261" s="56"/>
      <c r="E261" s="64"/>
      <c r="F261" s="64"/>
      <c r="G261" s="64"/>
      <c r="H261" s="68"/>
      <c r="I261" s="51"/>
      <c r="J261" s="51"/>
      <c r="K261" s="52"/>
      <c r="L261" s="52"/>
      <c r="M261" s="76"/>
      <c r="N261" s="73"/>
      <c r="O261" s="69"/>
      <c r="P261" s="69"/>
    </row>
    <row r="262" spans="4:16">
      <c r="D262" s="56"/>
      <c r="E262" s="64"/>
      <c r="F262" s="64"/>
      <c r="G262" s="64"/>
      <c r="H262" s="68"/>
      <c r="I262" s="51"/>
      <c r="J262" s="51"/>
      <c r="K262" s="52"/>
      <c r="L262" s="52"/>
      <c r="M262" s="76"/>
      <c r="N262" s="73"/>
      <c r="O262" s="69"/>
      <c r="P262" s="69"/>
    </row>
    <row r="263" spans="4:16">
      <c r="D263" s="56"/>
      <c r="E263" s="64"/>
      <c r="F263" s="64"/>
      <c r="G263" s="64"/>
      <c r="H263" s="68"/>
      <c r="I263" s="51"/>
      <c r="J263" s="51"/>
      <c r="K263" s="52"/>
      <c r="L263" s="52"/>
      <c r="M263" s="76"/>
      <c r="N263" s="73"/>
      <c r="O263" s="69"/>
      <c r="P263" s="69"/>
    </row>
    <row r="264" spans="4:16">
      <c r="D264" s="56"/>
      <c r="E264" s="64"/>
      <c r="F264" s="64"/>
      <c r="G264" s="64"/>
      <c r="H264" s="68"/>
      <c r="I264" s="51"/>
      <c r="J264" s="51"/>
      <c r="K264" s="52"/>
      <c r="L264" s="52"/>
      <c r="M264" s="76"/>
      <c r="N264" s="73"/>
      <c r="O264" s="69"/>
      <c r="P264" s="69"/>
    </row>
    <row r="265" spans="4:16">
      <c r="D265" s="56"/>
      <c r="E265" s="64"/>
      <c r="F265" s="64"/>
      <c r="G265" s="64"/>
      <c r="H265" s="68"/>
      <c r="I265" s="51"/>
      <c r="J265" s="51"/>
      <c r="K265" s="52"/>
      <c r="L265" s="52"/>
      <c r="M265" s="76"/>
      <c r="N265" s="73"/>
      <c r="O265" s="69"/>
      <c r="P265" s="69"/>
    </row>
    <row r="266" spans="4:16">
      <c r="D266" s="56"/>
      <c r="E266" s="64"/>
      <c r="F266" s="64"/>
      <c r="G266" s="64"/>
      <c r="H266" s="68"/>
      <c r="I266" s="51"/>
      <c r="J266" s="51"/>
      <c r="K266" s="52"/>
      <c r="L266" s="52"/>
      <c r="M266" s="76"/>
      <c r="N266" s="73"/>
      <c r="O266" s="69"/>
      <c r="P266" s="69"/>
    </row>
    <row r="267" spans="4:16">
      <c r="D267" s="56"/>
      <c r="E267" s="64"/>
      <c r="F267" s="64"/>
      <c r="G267" s="64"/>
      <c r="H267" s="68"/>
      <c r="I267" s="51"/>
      <c r="J267" s="51"/>
      <c r="K267" s="52"/>
      <c r="L267" s="52"/>
      <c r="M267" s="76"/>
      <c r="N267" s="73"/>
      <c r="O267" s="69"/>
      <c r="P267" s="69"/>
    </row>
    <row r="268" spans="4:16">
      <c r="D268" s="56"/>
      <c r="E268" s="64"/>
      <c r="F268" s="64"/>
      <c r="G268" s="64"/>
      <c r="H268" s="68"/>
      <c r="I268" s="51"/>
      <c r="J268" s="51"/>
      <c r="K268" s="52"/>
      <c r="L268" s="52"/>
      <c r="M268" s="76"/>
      <c r="N268" s="73"/>
      <c r="O268" s="69"/>
      <c r="P268" s="69"/>
    </row>
    <row r="269" spans="4:16">
      <c r="D269" s="56"/>
      <c r="E269" s="64"/>
      <c r="F269" s="64"/>
      <c r="G269" s="64"/>
      <c r="H269" s="68"/>
      <c r="I269" s="51"/>
      <c r="J269" s="51"/>
      <c r="K269" s="52"/>
      <c r="L269" s="52"/>
      <c r="M269" s="76"/>
      <c r="N269" s="73"/>
      <c r="O269" s="69"/>
      <c r="P269" s="69"/>
    </row>
    <row r="270" spans="4:16">
      <c r="D270" s="56"/>
      <c r="E270" s="64"/>
      <c r="F270" s="64"/>
      <c r="G270" s="64"/>
      <c r="H270" s="68"/>
      <c r="I270" s="51"/>
      <c r="J270" s="51"/>
      <c r="K270" s="52"/>
      <c r="L270" s="52"/>
      <c r="M270" s="76"/>
      <c r="N270" s="73"/>
      <c r="O270" s="69"/>
      <c r="P270" s="69"/>
    </row>
    <row r="271" spans="4:16">
      <c r="D271" s="56"/>
      <c r="E271" s="64"/>
      <c r="F271" s="64"/>
      <c r="G271" s="64"/>
      <c r="H271" s="68"/>
      <c r="I271" s="51"/>
      <c r="J271" s="51"/>
      <c r="K271" s="52"/>
      <c r="L271" s="52"/>
      <c r="M271" s="76"/>
      <c r="N271" s="73"/>
      <c r="O271" s="69"/>
      <c r="P271" s="69"/>
    </row>
    <row r="272" spans="4:16">
      <c r="D272" s="56"/>
      <c r="E272" s="64"/>
      <c r="F272" s="64"/>
      <c r="G272" s="64"/>
      <c r="H272" s="68"/>
      <c r="I272" s="51"/>
      <c r="J272" s="51"/>
      <c r="K272" s="52"/>
      <c r="L272" s="52"/>
      <c r="M272" s="76"/>
      <c r="N272" s="73"/>
      <c r="O272" s="69"/>
      <c r="P272" s="69"/>
    </row>
    <row r="273" spans="4:16">
      <c r="D273" s="56"/>
      <c r="E273" s="64"/>
      <c r="F273" s="64"/>
      <c r="G273" s="64"/>
      <c r="H273" s="68"/>
      <c r="I273" s="51"/>
      <c r="J273" s="51"/>
      <c r="K273" s="52"/>
      <c r="L273" s="52"/>
      <c r="M273" s="76"/>
      <c r="N273" s="73"/>
      <c r="O273" s="69"/>
      <c r="P273" s="69"/>
    </row>
    <row r="274" spans="4:16">
      <c r="D274" s="56"/>
      <c r="E274" s="64"/>
      <c r="F274" s="64"/>
      <c r="G274" s="64"/>
      <c r="H274" s="68"/>
      <c r="I274" s="51"/>
      <c r="J274" s="51"/>
      <c r="K274" s="52"/>
      <c r="L274" s="52"/>
      <c r="M274" s="76"/>
      <c r="N274" s="73"/>
      <c r="O274" s="69"/>
      <c r="P274" s="69"/>
    </row>
    <row r="275" spans="4:16">
      <c r="D275" s="56"/>
      <c r="E275" s="64"/>
      <c r="F275" s="64"/>
      <c r="G275" s="64"/>
      <c r="H275" s="68"/>
      <c r="I275" s="51"/>
      <c r="J275" s="51"/>
      <c r="K275" s="52"/>
      <c r="L275" s="52"/>
      <c r="M275" s="76"/>
      <c r="N275" s="73"/>
      <c r="O275" s="69"/>
      <c r="P275" s="69"/>
    </row>
    <row r="276" spans="4:16">
      <c r="D276" s="56"/>
      <c r="E276" s="64"/>
      <c r="F276" s="64"/>
      <c r="G276" s="64"/>
      <c r="H276" s="68"/>
      <c r="I276" s="51"/>
      <c r="J276" s="51"/>
      <c r="K276" s="52"/>
      <c r="L276" s="52"/>
      <c r="M276" s="76"/>
      <c r="N276" s="73"/>
      <c r="O276" s="69"/>
      <c r="P276" s="69"/>
    </row>
    <row r="277" spans="4:16">
      <c r="D277" s="56"/>
      <c r="E277" s="64"/>
      <c r="F277" s="64"/>
      <c r="G277" s="64"/>
      <c r="H277" s="68"/>
      <c r="I277" s="51"/>
      <c r="J277" s="51"/>
      <c r="K277" s="52"/>
      <c r="L277" s="52"/>
      <c r="M277" s="76"/>
      <c r="N277" s="73"/>
      <c r="O277" s="69"/>
      <c r="P277" s="69"/>
    </row>
    <row r="278" spans="4:16">
      <c r="D278" s="56"/>
      <c r="E278" s="64"/>
      <c r="F278" s="64"/>
      <c r="G278" s="64"/>
      <c r="H278" s="68"/>
      <c r="I278" s="51"/>
      <c r="J278" s="51"/>
      <c r="K278" s="52"/>
      <c r="L278" s="52"/>
      <c r="M278" s="76"/>
      <c r="N278" s="73"/>
      <c r="O278" s="69"/>
      <c r="P278" s="69"/>
    </row>
    <row r="279" spans="4:16">
      <c r="D279" s="56"/>
      <c r="E279" s="64"/>
      <c r="F279" s="64"/>
      <c r="G279" s="64"/>
      <c r="H279" s="68"/>
      <c r="I279" s="51"/>
      <c r="J279" s="51"/>
      <c r="K279" s="52"/>
      <c r="L279" s="52"/>
      <c r="M279" s="76"/>
      <c r="N279" s="73"/>
      <c r="O279" s="69"/>
      <c r="P279" s="69"/>
    </row>
    <row r="280" spans="4:16">
      <c r="D280" s="56"/>
      <c r="E280" s="64"/>
      <c r="F280" s="64"/>
      <c r="G280" s="64"/>
      <c r="H280" s="68"/>
      <c r="I280" s="51"/>
      <c r="J280" s="51"/>
      <c r="K280" s="52"/>
      <c r="L280" s="52"/>
      <c r="M280" s="76"/>
      <c r="N280" s="73"/>
      <c r="O280" s="69"/>
      <c r="P280" s="69"/>
    </row>
    <row r="281" spans="4:16">
      <c r="D281" s="56"/>
      <c r="E281" s="64"/>
      <c r="F281" s="64"/>
      <c r="G281" s="64"/>
      <c r="H281" s="68"/>
      <c r="I281" s="51"/>
      <c r="J281" s="51"/>
      <c r="K281" s="52"/>
      <c r="L281" s="52"/>
      <c r="M281" s="76"/>
      <c r="N281" s="73"/>
      <c r="O281" s="69"/>
      <c r="P281" s="69"/>
    </row>
    <row r="282" spans="4:16">
      <c r="D282" s="56"/>
      <c r="E282" s="64"/>
      <c r="F282" s="64"/>
      <c r="G282" s="64"/>
      <c r="H282" s="68"/>
      <c r="I282" s="51"/>
      <c r="J282" s="51"/>
      <c r="K282" s="52"/>
      <c r="L282" s="52"/>
      <c r="M282" s="76"/>
      <c r="N282" s="73"/>
      <c r="O282" s="69"/>
      <c r="P282" s="69"/>
    </row>
    <row r="283" spans="4:16">
      <c r="D283" s="56"/>
      <c r="E283" s="64"/>
      <c r="F283" s="64"/>
      <c r="G283" s="64"/>
      <c r="H283" s="68"/>
      <c r="I283" s="51"/>
      <c r="J283" s="51"/>
      <c r="K283" s="52"/>
      <c r="L283" s="52"/>
      <c r="M283" s="76"/>
      <c r="N283" s="73"/>
      <c r="O283" s="69"/>
      <c r="P283" s="69"/>
    </row>
    <row r="284" spans="4:16">
      <c r="D284" s="56"/>
      <c r="E284" s="64"/>
      <c r="F284" s="64"/>
      <c r="G284" s="64"/>
      <c r="H284" s="68"/>
      <c r="I284" s="51"/>
      <c r="J284" s="51"/>
      <c r="K284" s="52"/>
      <c r="L284" s="52"/>
      <c r="M284" s="76"/>
      <c r="N284" s="73"/>
      <c r="O284" s="69"/>
      <c r="P284" s="69"/>
    </row>
    <row r="285" spans="4:16">
      <c r="D285" s="56"/>
      <c r="E285" s="64"/>
      <c r="F285" s="64"/>
      <c r="G285" s="64"/>
      <c r="H285" s="68"/>
      <c r="I285" s="51"/>
      <c r="J285" s="51"/>
      <c r="K285" s="52"/>
      <c r="L285" s="52"/>
      <c r="M285" s="76"/>
      <c r="N285" s="73"/>
      <c r="O285" s="69"/>
      <c r="P285" s="69"/>
    </row>
    <row r="286" spans="4:16">
      <c r="D286" s="56"/>
      <c r="E286" s="64"/>
      <c r="F286" s="64"/>
      <c r="G286" s="64"/>
      <c r="H286" s="68"/>
      <c r="I286" s="51"/>
      <c r="J286" s="51"/>
      <c r="K286" s="52"/>
      <c r="L286" s="52"/>
      <c r="M286" s="76"/>
      <c r="N286" s="73"/>
      <c r="O286" s="69"/>
      <c r="P286" s="69"/>
    </row>
    <row r="287" spans="4:16">
      <c r="D287" s="56"/>
      <c r="E287" s="64"/>
      <c r="F287" s="64"/>
      <c r="G287" s="64"/>
      <c r="H287" s="68"/>
      <c r="I287" s="51"/>
      <c r="J287" s="51"/>
      <c r="K287" s="52"/>
      <c r="L287" s="52"/>
      <c r="M287" s="76"/>
      <c r="N287" s="73"/>
      <c r="O287" s="69"/>
      <c r="P287" s="69"/>
    </row>
    <row r="288" spans="4:16">
      <c r="D288" s="56"/>
      <c r="E288" s="64"/>
      <c r="F288" s="64"/>
      <c r="G288" s="64"/>
      <c r="H288" s="68"/>
      <c r="I288" s="51"/>
      <c r="J288" s="51"/>
      <c r="K288" s="52"/>
      <c r="L288" s="52"/>
      <c r="M288" s="76"/>
      <c r="N288" s="73"/>
      <c r="O288" s="69"/>
      <c r="P288" s="69"/>
    </row>
    <row r="289" spans="4:16">
      <c r="D289" s="56"/>
      <c r="E289" s="64"/>
      <c r="F289" s="64"/>
      <c r="G289" s="64"/>
      <c r="H289" s="68"/>
      <c r="I289" s="51"/>
      <c r="J289" s="51"/>
      <c r="K289" s="52"/>
      <c r="L289" s="52"/>
      <c r="M289" s="76"/>
      <c r="N289" s="73"/>
      <c r="O289" s="69"/>
      <c r="P289" s="69"/>
    </row>
    <row r="290" spans="4:16">
      <c r="D290" s="56"/>
      <c r="E290" s="64"/>
      <c r="F290" s="64"/>
      <c r="G290" s="64"/>
      <c r="H290" s="68"/>
      <c r="I290" s="51"/>
      <c r="J290" s="51"/>
      <c r="K290" s="52"/>
      <c r="L290" s="52"/>
      <c r="M290" s="76"/>
      <c r="N290" s="73"/>
      <c r="O290" s="69"/>
      <c r="P290" s="69"/>
    </row>
    <row r="291" spans="4:16">
      <c r="D291" s="56"/>
      <c r="E291" s="64"/>
      <c r="F291" s="64"/>
      <c r="G291" s="64"/>
      <c r="H291" s="68"/>
      <c r="I291" s="51"/>
      <c r="J291" s="51"/>
      <c r="K291" s="52"/>
      <c r="L291" s="52"/>
      <c r="M291" s="76"/>
      <c r="N291" s="73"/>
      <c r="O291" s="69"/>
      <c r="P291" s="69"/>
    </row>
    <row r="292" spans="4:16">
      <c r="D292" s="56"/>
      <c r="E292" s="64"/>
      <c r="F292" s="64"/>
      <c r="G292" s="64"/>
      <c r="H292" s="68"/>
      <c r="I292" s="51"/>
      <c r="J292" s="51"/>
      <c r="K292" s="52"/>
      <c r="L292" s="52"/>
      <c r="M292" s="76"/>
      <c r="N292" s="73"/>
      <c r="O292" s="69"/>
      <c r="P292" s="69"/>
    </row>
    <row r="293" spans="4:16">
      <c r="D293" s="56"/>
      <c r="E293" s="64"/>
      <c r="F293" s="64"/>
      <c r="G293" s="64"/>
      <c r="H293" s="68"/>
      <c r="I293" s="51"/>
      <c r="J293" s="51"/>
      <c r="K293" s="52"/>
      <c r="L293" s="52"/>
      <c r="M293" s="76"/>
      <c r="N293" s="73"/>
      <c r="O293" s="69"/>
      <c r="P293" s="69"/>
    </row>
    <row r="294" spans="4:16">
      <c r="D294" s="56"/>
      <c r="E294" s="64"/>
      <c r="F294" s="64"/>
      <c r="G294" s="64"/>
      <c r="H294" s="68"/>
      <c r="I294" s="51"/>
      <c r="J294" s="51"/>
      <c r="K294" s="52"/>
      <c r="L294" s="52"/>
      <c r="M294" s="76"/>
      <c r="N294" s="73"/>
      <c r="O294" s="69"/>
      <c r="P294" s="69"/>
    </row>
    <row r="295" spans="4:16">
      <c r="D295" s="56"/>
      <c r="E295" s="64"/>
      <c r="F295" s="64"/>
      <c r="G295" s="64"/>
      <c r="H295" s="68"/>
      <c r="I295" s="51"/>
      <c r="J295" s="51"/>
      <c r="K295" s="52"/>
      <c r="L295" s="52"/>
      <c r="M295" s="76"/>
      <c r="N295" s="73"/>
      <c r="O295" s="69"/>
      <c r="P295" s="69"/>
    </row>
    <row r="296" spans="4:16">
      <c r="D296" s="56"/>
      <c r="E296" s="64"/>
      <c r="F296" s="64"/>
      <c r="G296" s="64"/>
      <c r="H296" s="68"/>
      <c r="I296" s="51"/>
      <c r="J296" s="51"/>
      <c r="K296" s="52"/>
      <c r="L296" s="52"/>
      <c r="M296" s="76"/>
      <c r="N296" s="73"/>
      <c r="O296" s="69"/>
      <c r="P296" s="69"/>
    </row>
    <row r="297" spans="4:16">
      <c r="D297" s="56"/>
      <c r="E297" s="64"/>
      <c r="F297" s="64"/>
      <c r="G297" s="64"/>
      <c r="H297" s="68"/>
      <c r="I297" s="51"/>
      <c r="J297" s="51"/>
      <c r="K297" s="52"/>
      <c r="L297" s="52"/>
      <c r="M297" s="76"/>
      <c r="N297" s="73"/>
      <c r="O297" s="69"/>
      <c r="P297" s="69"/>
    </row>
    <row r="298" spans="4:16">
      <c r="D298" s="56"/>
      <c r="E298" s="64"/>
      <c r="F298" s="64"/>
      <c r="G298" s="64"/>
      <c r="H298" s="68"/>
      <c r="I298" s="51"/>
      <c r="J298" s="51"/>
      <c r="K298" s="52"/>
      <c r="L298" s="52"/>
      <c r="M298" s="76"/>
      <c r="N298" s="73"/>
      <c r="O298" s="69"/>
      <c r="P298" s="69"/>
    </row>
    <row r="299" spans="4:16">
      <c r="D299" s="56"/>
      <c r="E299" s="64"/>
      <c r="F299" s="64"/>
      <c r="G299" s="64"/>
      <c r="H299" s="68"/>
      <c r="I299" s="51"/>
      <c r="J299" s="51"/>
      <c r="K299" s="52"/>
      <c r="L299" s="52"/>
      <c r="M299" s="76"/>
      <c r="N299" s="73"/>
      <c r="O299" s="69"/>
      <c r="P299" s="69"/>
    </row>
    <row r="300" spans="4:16">
      <c r="D300" s="56"/>
      <c r="E300" s="64"/>
      <c r="F300" s="64"/>
      <c r="G300" s="64"/>
      <c r="H300" s="68"/>
      <c r="I300" s="51"/>
      <c r="J300" s="51"/>
      <c r="K300" s="52"/>
      <c r="L300" s="52"/>
      <c r="M300" s="76"/>
      <c r="N300" s="73"/>
      <c r="O300" s="69"/>
      <c r="P300" s="69"/>
    </row>
    <row r="301" spans="4:16">
      <c r="D301" s="56"/>
      <c r="E301" s="64"/>
      <c r="F301" s="64"/>
      <c r="G301" s="64"/>
      <c r="H301" s="68"/>
      <c r="I301" s="51"/>
      <c r="J301" s="51"/>
      <c r="K301" s="52"/>
      <c r="L301" s="52"/>
      <c r="M301" s="76"/>
      <c r="N301" s="73"/>
      <c r="O301" s="69"/>
      <c r="P301" s="69"/>
    </row>
    <row r="302" spans="4:16">
      <c r="D302" s="56"/>
      <c r="E302" s="64"/>
      <c r="F302" s="64"/>
      <c r="G302" s="64"/>
      <c r="H302" s="68"/>
      <c r="I302" s="51"/>
      <c r="J302" s="51"/>
      <c r="K302" s="52"/>
      <c r="L302" s="52"/>
      <c r="M302" s="76"/>
      <c r="N302" s="73"/>
      <c r="O302" s="69"/>
      <c r="P302" s="69"/>
    </row>
    <row r="303" spans="4:16">
      <c r="D303" s="56"/>
      <c r="E303" s="64"/>
      <c r="F303" s="64"/>
      <c r="G303" s="64"/>
      <c r="H303" s="68"/>
      <c r="I303" s="51"/>
      <c r="J303" s="51"/>
      <c r="K303" s="52"/>
      <c r="L303" s="52"/>
      <c r="M303" s="76"/>
      <c r="N303" s="73"/>
      <c r="O303" s="69"/>
      <c r="P303" s="69"/>
    </row>
    <row r="304" spans="4:16">
      <c r="D304" s="56"/>
      <c r="E304" s="64"/>
      <c r="F304" s="64"/>
      <c r="G304" s="64"/>
      <c r="H304" s="68"/>
      <c r="I304" s="51"/>
      <c r="J304" s="51"/>
      <c r="K304" s="52"/>
      <c r="L304" s="52"/>
      <c r="M304" s="76"/>
      <c r="N304" s="73"/>
      <c r="O304" s="69"/>
      <c r="P304" s="69"/>
    </row>
    <row r="305" spans="4:16">
      <c r="D305" s="56"/>
      <c r="E305" s="64"/>
      <c r="F305" s="64"/>
      <c r="G305" s="64"/>
      <c r="H305" s="68"/>
      <c r="I305" s="51"/>
      <c r="J305" s="51"/>
      <c r="K305" s="52"/>
      <c r="L305" s="52"/>
      <c r="M305" s="76"/>
      <c r="N305" s="73"/>
      <c r="O305" s="69"/>
      <c r="P305" s="69"/>
    </row>
    <row r="306" spans="4:16">
      <c r="D306" s="56"/>
      <c r="E306" s="64"/>
      <c r="F306" s="64"/>
      <c r="G306" s="64"/>
      <c r="H306" s="68"/>
      <c r="I306" s="51"/>
      <c r="J306" s="51"/>
      <c r="K306" s="52"/>
      <c r="L306" s="52"/>
      <c r="M306" s="76"/>
      <c r="N306" s="73"/>
      <c r="O306" s="69"/>
      <c r="P306" s="69"/>
    </row>
    <row r="307" spans="4:16">
      <c r="D307" s="56"/>
      <c r="E307" s="64"/>
      <c r="F307" s="64"/>
      <c r="G307" s="64"/>
      <c r="H307" s="68"/>
      <c r="I307" s="51"/>
      <c r="J307" s="51"/>
      <c r="K307" s="52"/>
      <c r="L307" s="52"/>
      <c r="M307" s="76"/>
      <c r="N307" s="73"/>
      <c r="O307" s="69"/>
      <c r="P307" s="69"/>
    </row>
    <row r="308" spans="4:16">
      <c r="D308" s="56"/>
      <c r="E308" s="64"/>
      <c r="F308" s="64"/>
      <c r="G308" s="64"/>
      <c r="H308" s="68"/>
      <c r="I308" s="51"/>
      <c r="J308" s="51"/>
      <c r="K308" s="52"/>
      <c r="L308" s="52"/>
      <c r="M308" s="76"/>
      <c r="N308" s="73"/>
      <c r="O308" s="69"/>
      <c r="P308" s="69"/>
    </row>
    <row r="309" spans="4:16">
      <c r="D309" s="56"/>
      <c r="E309" s="64"/>
      <c r="F309" s="64"/>
      <c r="G309" s="64"/>
      <c r="H309" s="68"/>
      <c r="I309" s="51"/>
      <c r="J309" s="51"/>
      <c r="K309" s="52"/>
      <c r="L309" s="52"/>
      <c r="M309" s="76"/>
      <c r="N309" s="73"/>
      <c r="O309" s="69"/>
      <c r="P309" s="69"/>
    </row>
    <row r="310" spans="4:16">
      <c r="D310" s="56"/>
      <c r="E310" s="64"/>
      <c r="F310" s="64"/>
      <c r="G310" s="64"/>
      <c r="H310" s="68"/>
      <c r="I310" s="51"/>
      <c r="J310" s="51"/>
      <c r="K310" s="52"/>
      <c r="L310" s="52"/>
      <c r="M310" s="76"/>
      <c r="N310" s="73"/>
      <c r="O310" s="69"/>
      <c r="P310" s="69"/>
    </row>
    <row r="311" spans="4:16">
      <c r="D311" s="56"/>
      <c r="E311" s="64"/>
      <c r="F311" s="64"/>
      <c r="G311" s="64"/>
      <c r="H311" s="68"/>
      <c r="I311" s="51"/>
      <c r="J311" s="51"/>
      <c r="K311" s="52"/>
      <c r="L311" s="52"/>
      <c r="M311" s="76"/>
      <c r="N311" s="73"/>
      <c r="O311" s="69"/>
      <c r="P311" s="69"/>
    </row>
    <row r="312" spans="4:16">
      <c r="D312" s="56"/>
      <c r="E312" s="64"/>
      <c r="F312" s="64"/>
      <c r="G312" s="64"/>
      <c r="H312" s="68"/>
      <c r="I312" s="51"/>
      <c r="J312" s="51"/>
      <c r="K312" s="52"/>
      <c r="L312" s="52"/>
      <c r="M312" s="76"/>
      <c r="N312" s="73"/>
      <c r="O312" s="69"/>
      <c r="P312" s="69"/>
    </row>
    <row r="313" spans="4:16">
      <c r="D313" s="56"/>
      <c r="E313" s="64"/>
      <c r="F313" s="64"/>
      <c r="G313" s="64"/>
      <c r="H313" s="68"/>
      <c r="I313" s="51"/>
      <c r="J313" s="51"/>
      <c r="K313" s="52"/>
      <c r="L313" s="52"/>
      <c r="M313" s="76"/>
      <c r="N313" s="73"/>
      <c r="O313" s="69"/>
      <c r="P313" s="69"/>
    </row>
    <row r="314" spans="4:16">
      <c r="D314" s="56"/>
      <c r="E314" s="64"/>
      <c r="F314" s="64"/>
      <c r="G314" s="64"/>
      <c r="H314" s="68"/>
      <c r="I314" s="51"/>
      <c r="J314" s="51"/>
      <c r="K314" s="52"/>
      <c r="L314" s="52"/>
      <c r="M314" s="76"/>
      <c r="N314" s="73"/>
      <c r="O314" s="69"/>
      <c r="P314" s="69"/>
    </row>
    <row r="315" spans="4:16">
      <c r="D315" s="56"/>
      <c r="E315" s="64"/>
      <c r="F315" s="64"/>
      <c r="G315" s="64"/>
      <c r="H315" s="68"/>
      <c r="I315" s="51"/>
      <c r="J315" s="51"/>
      <c r="K315" s="52"/>
      <c r="L315" s="52"/>
      <c r="M315" s="76"/>
      <c r="N315" s="73"/>
      <c r="O315" s="69"/>
      <c r="P315" s="69"/>
    </row>
    <row r="316" spans="4:16">
      <c r="D316" s="56"/>
      <c r="E316" s="64"/>
      <c r="F316" s="64"/>
      <c r="G316" s="64"/>
      <c r="H316" s="68"/>
      <c r="I316" s="51"/>
      <c r="J316" s="51"/>
      <c r="K316" s="52"/>
      <c r="L316" s="52"/>
      <c r="M316" s="76"/>
      <c r="N316" s="73"/>
      <c r="O316" s="69"/>
      <c r="P316" s="69"/>
    </row>
    <row r="317" spans="4:16">
      <c r="D317" s="56"/>
      <c r="E317" s="64"/>
      <c r="F317" s="64"/>
      <c r="G317" s="64"/>
      <c r="H317" s="68"/>
      <c r="I317" s="51"/>
      <c r="J317" s="51"/>
      <c r="K317" s="52"/>
      <c r="L317" s="52"/>
      <c r="M317" s="76"/>
      <c r="N317" s="73"/>
      <c r="O317" s="69"/>
      <c r="P317" s="69"/>
    </row>
    <row r="318" spans="4:16">
      <c r="D318" s="56"/>
      <c r="E318" s="64"/>
      <c r="F318" s="64"/>
      <c r="G318" s="64"/>
      <c r="H318" s="68"/>
      <c r="I318" s="51"/>
      <c r="J318" s="51"/>
      <c r="K318" s="52"/>
      <c r="L318" s="52"/>
      <c r="M318" s="76"/>
      <c r="N318" s="73"/>
      <c r="O318" s="69"/>
      <c r="P318" s="69"/>
    </row>
    <row r="319" spans="4:16">
      <c r="D319" s="56"/>
      <c r="E319" s="64"/>
      <c r="F319" s="64"/>
      <c r="G319" s="64"/>
      <c r="H319" s="68"/>
      <c r="I319" s="51"/>
      <c r="J319" s="51"/>
      <c r="K319" s="52"/>
      <c r="L319" s="52"/>
      <c r="M319" s="76"/>
      <c r="N319" s="73"/>
      <c r="O319" s="69"/>
      <c r="P319" s="69"/>
    </row>
    <row r="320" spans="4:16">
      <c r="D320" s="56"/>
      <c r="E320" s="64"/>
      <c r="F320" s="64"/>
      <c r="G320" s="64"/>
      <c r="H320" s="68"/>
      <c r="I320" s="51"/>
      <c r="J320" s="51"/>
      <c r="K320" s="52"/>
      <c r="L320" s="52"/>
      <c r="M320" s="76"/>
      <c r="N320" s="73"/>
      <c r="O320" s="69"/>
      <c r="P320" s="69"/>
    </row>
    <row r="321" spans="4:16">
      <c r="D321" s="56"/>
      <c r="E321" s="64"/>
      <c r="F321" s="64"/>
      <c r="G321" s="64"/>
      <c r="H321" s="68"/>
      <c r="I321" s="51"/>
      <c r="J321" s="51"/>
      <c r="K321" s="52"/>
      <c r="L321" s="52"/>
      <c r="M321" s="76"/>
      <c r="N321" s="73"/>
      <c r="O321" s="69"/>
      <c r="P321" s="69"/>
    </row>
    <row r="322" spans="4:16">
      <c r="D322" s="56"/>
      <c r="E322" s="64"/>
      <c r="F322" s="64"/>
      <c r="G322" s="64"/>
      <c r="H322" s="68"/>
      <c r="I322" s="51"/>
      <c r="J322" s="51"/>
      <c r="K322" s="52"/>
      <c r="L322" s="52"/>
      <c r="M322" s="76"/>
      <c r="N322" s="73"/>
      <c r="O322" s="69"/>
      <c r="P322" s="69"/>
    </row>
    <row r="323" spans="4:16">
      <c r="D323" s="56"/>
      <c r="E323" s="64"/>
      <c r="F323" s="64"/>
      <c r="G323" s="64"/>
      <c r="H323" s="68"/>
      <c r="I323" s="51"/>
      <c r="J323" s="51"/>
      <c r="K323" s="52"/>
      <c r="L323" s="52"/>
      <c r="M323" s="76"/>
      <c r="N323" s="73"/>
      <c r="O323" s="69"/>
      <c r="P323" s="69"/>
    </row>
    <row r="324" spans="4:16">
      <c r="D324" s="56"/>
      <c r="E324" s="64"/>
      <c r="F324" s="64"/>
      <c r="G324" s="64"/>
      <c r="H324" s="68"/>
      <c r="I324" s="51"/>
      <c r="J324" s="51"/>
      <c r="K324" s="52"/>
      <c r="L324" s="52"/>
      <c r="M324" s="76"/>
      <c r="N324" s="73"/>
      <c r="O324" s="69"/>
      <c r="P324" s="69"/>
    </row>
    <row r="325" spans="4:16">
      <c r="D325" s="56"/>
      <c r="E325" s="64"/>
      <c r="F325" s="64"/>
      <c r="G325" s="64"/>
      <c r="H325" s="68"/>
      <c r="I325" s="51"/>
      <c r="J325" s="51"/>
      <c r="K325" s="52"/>
      <c r="L325" s="52"/>
      <c r="M325" s="76"/>
      <c r="N325" s="73"/>
      <c r="O325" s="69"/>
      <c r="P325" s="69"/>
    </row>
    <row r="326" spans="4:16">
      <c r="D326" s="56"/>
      <c r="E326" s="64"/>
      <c r="F326" s="64"/>
      <c r="G326" s="64"/>
      <c r="H326" s="68"/>
      <c r="I326" s="51"/>
      <c r="J326" s="51"/>
      <c r="K326" s="52"/>
      <c r="L326" s="52"/>
      <c r="M326" s="76"/>
      <c r="N326" s="73"/>
      <c r="O326" s="69"/>
      <c r="P326" s="69"/>
    </row>
    <row r="327" spans="4:16">
      <c r="D327" s="56"/>
      <c r="E327" s="64"/>
      <c r="F327" s="64"/>
      <c r="G327" s="64"/>
      <c r="H327" s="68"/>
      <c r="I327" s="51"/>
      <c r="J327" s="51"/>
      <c r="K327" s="52"/>
      <c r="L327" s="52"/>
      <c r="M327" s="76"/>
      <c r="N327" s="73"/>
      <c r="O327" s="69"/>
      <c r="P327" s="69"/>
    </row>
    <row r="328" spans="4:16">
      <c r="D328" s="56"/>
      <c r="E328" s="64"/>
      <c r="F328" s="64"/>
      <c r="G328" s="64"/>
      <c r="H328" s="68"/>
      <c r="I328" s="51"/>
      <c r="J328" s="51"/>
      <c r="K328" s="52"/>
      <c r="L328" s="52"/>
      <c r="M328" s="76"/>
      <c r="N328" s="73"/>
      <c r="O328" s="69"/>
      <c r="P328" s="69"/>
    </row>
    <row r="329" spans="4:16">
      <c r="D329" s="56"/>
      <c r="E329" s="64"/>
      <c r="F329" s="64"/>
      <c r="G329" s="64"/>
      <c r="H329" s="68"/>
      <c r="I329" s="51"/>
      <c r="J329" s="51"/>
      <c r="K329" s="52"/>
      <c r="L329" s="52"/>
      <c r="M329" s="76"/>
      <c r="N329" s="73"/>
      <c r="O329" s="69"/>
      <c r="P329" s="69"/>
    </row>
    <row r="330" spans="4:16">
      <c r="D330" s="56"/>
      <c r="E330" s="64"/>
      <c r="F330" s="64"/>
      <c r="G330" s="64"/>
      <c r="H330" s="68"/>
      <c r="I330" s="51"/>
      <c r="J330" s="51"/>
      <c r="K330" s="52"/>
      <c r="L330" s="52"/>
      <c r="M330" s="76"/>
      <c r="N330" s="73"/>
      <c r="O330" s="69"/>
      <c r="P330" s="69"/>
    </row>
    <row r="331" spans="4:16">
      <c r="D331" s="56"/>
      <c r="E331" s="64"/>
      <c r="F331" s="64"/>
      <c r="G331" s="64"/>
      <c r="H331" s="68"/>
      <c r="I331" s="51"/>
      <c r="J331" s="51"/>
      <c r="K331" s="52"/>
      <c r="L331" s="52"/>
      <c r="M331" s="76"/>
      <c r="N331" s="73"/>
      <c r="O331" s="69"/>
      <c r="P331" s="69"/>
    </row>
    <row r="332" spans="4:16">
      <c r="D332" s="56"/>
      <c r="E332" s="64"/>
      <c r="F332" s="64"/>
      <c r="G332" s="64"/>
      <c r="H332" s="68"/>
      <c r="I332" s="51"/>
      <c r="J332" s="51"/>
      <c r="K332" s="52"/>
      <c r="L332" s="52"/>
      <c r="M332" s="76"/>
      <c r="N332" s="73"/>
      <c r="O332" s="69"/>
      <c r="P332" s="69"/>
    </row>
    <row r="333" spans="4:16">
      <c r="D333" s="56"/>
      <c r="E333" s="64"/>
      <c r="F333" s="64"/>
      <c r="G333" s="64"/>
      <c r="H333" s="68"/>
      <c r="I333" s="51"/>
      <c r="J333" s="51"/>
      <c r="K333" s="52"/>
      <c r="L333" s="52"/>
      <c r="M333" s="76"/>
      <c r="N333" s="73"/>
      <c r="O333" s="69"/>
      <c r="P333" s="69"/>
    </row>
    <row r="334" spans="4:16">
      <c r="D334" s="56"/>
      <c r="E334" s="64"/>
      <c r="F334" s="64"/>
      <c r="G334" s="64"/>
      <c r="H334" s="68"/>
      <c r="I334" s="51"/>
      <c r="J334" s="51"/>
      <c r="K334" s="52"/>
      <c r="L334" s="52"/>
      <c r="M334" s="76"/>
      <c r="N334" s="73"/>
      <c r="O334" s="69"/>
      <c r="P334" s="69"/>
    </row>
    <row r="335" spans="4:16">
      <c r="D335" s="56"/>
      <c r="E335" s="64"/>
      <c r="F335" s="64"/>
      <c r="G335" s="64"/>
      <c r="H335" s="68"/>
      <c r="I335" s="51"/>
      <c r="J335" s="51"/>
      <c r="K335" s="52"/>
      <c r="L335" s="52"/>
      <c r="M335" s="76"/>
      <c r="N335" s="73"/>
      <c r="O335" s="69"/>
      <c r="P335" s="69"/>
    </row>
    <row r="336" spans="4:16">
      <c r="D336" s="56"/>
      <c r="E336" s="64"/>
      <c r="F336" s="64"/>
      <c r="G336" s="64"/>
      <c r="H336" s="68"/>
      <c r="I336" s="51"/>
      <c r="J336" s="51"/>
      <c r="K336" s="52"/>
      <c r="L336" s="52"/>
      <c r="M336" s="76"/>
      <c r="N336" s="73"/>
      <c r="O336" s="69"/>
      <c r="P336" s="69"/>
    </row>
    <row r="337" spans="4:16">
      <c r="D337" s="56"/>
      <c r="E337" s="64"/>
      <c r="F337" s="64"/>
      <c r="G337" s="64"/>
      <c r="H337" s="68"/>
      <c r="I337" s="51"/>
      <c r="J337" s="51"/>
      <c r="K337" s="52"/>
      <c r="L337" s="52"/>
      <c r="M337" s="76"/>
      <c r="N337" s="73"/>
      <c r="O337" s="69"/>
      <c r="P337" s="69"/>
    </row>
    <row r="338" spans="4:16">
      <c r="D338" s="56"/>
      <c r="E338" s="64"/>
      <c r="F338" s="64"/>
      <c r="G338" s="64"/>
      <c r="H338" s="68"/>
      <c r="I338" s="51"/>
      <c r="J338" s="51"/>
      <c r="K338" s="52"/>
      <c r="L338" s="52"/>
      <c r="M338" s="76"/>
      <c r="N338" s="73"/>
      <c r="O338" s="69"/>
      <c r="P338" s="69"/>
    </row>
    <row r="339" spans="4:16">
      <c r="D339" s="56"/>
      <c r="E339" s="64"/>
      <c r="F339" s="64"/>
      <c r="G339" s="64"/>
      <c r="H339" s="68"/>
      <c r="I339" s="51"/>
      <c r="J339" s="51"/>
      <c r="K339" s="52"/>
      <c r="L339" s="52"/>
      <c r="M339" s="76"/>
      <c r="N339" s="73"/>
      <c r="O339" s="69"/>
      <c r="P339" s="69"/>
    </row>
    <row r="340" spans="4:16">
      <c r="D340" s="56"/>
      <c r="E340" s="64"/>
      <c r="F340" s="64"/>
      <c r="G340" s="64"/>
      <c r="H340" s="68"/>
      <c r="I340" s="51"/>
      <c r="J340" s="51"/>
      <c r="K340" s="52"/>
      <c r="L340" s="52"/>
      <c r="M340" s="76"/>
      <c r="N340" s="73"/>
      <c r="O340" s="69"/>
      <c r="P340" s="69"/>
    </row>
    <row r="341" spans="4:16">
      <c r="D341" s="56"/>
      <c r="E341" s="64"/>
      <c r="F341" s="64"/>
      <c r="G341" s="64"/>
      <c r="H341" s="68"/>
      <c r="I341" s="51"/>
      <c r="J341" s="51"/>
      <c r="K341" s="52"/>
      <c r="L341" s="52"/>
      <c r="M341" s="76"/>
      <c r="N341" s="73"/>
      <c r="O341" s="69"/>
      <c r="P341" s="69"/>
    </row>
    <row r="342" spans="4:16">
      <c r="D342" s="56"/>
      <c r="E342" s="64"/>
      <c r="F342" s="64"/>
      <c r="G342" s="64"/>
      <c r="H342" s="68"/>
      <c r="I342" s="51"/>
      <c r="J342" s="51"/>
      <c r="K342" s="52"/>
      <c r="L342" s="52"/>
      <c r="M342" s="76"/>
      <c r="N342" s="73"/>
      <c r="O342" s="69"/>
      <c r="P342" s="69"/>
    </row>
    <row r="343" spans="4:16">
      <c r="D343" s="56"/>
      <c r="E343" s="64"/>
      <c r="F343" s="64"/>
      <c r="G343" s="64"/>
      <c r="H343" s="68"/>
      <c r="I343" s="51"/>
      <c r="J343" s="51"/>
      <c r="K343" s="52"/>
      <c r="L343" s="52"/>
      <c r="M343" s="76"/>
      <c r="N343" s="73"/>
      <c r="O343" s="69"/>
      <c r="P343" s="69"/>
    </row>
    <row r="344" spans="4:16">
      <c r="D344" s="56"/>
      <c r="E344" s="64"/>
      <c r="F344" s="64"/>
      <c r="G344" s="64"/>
      <c r="H344" s="68"/>
      <c r="I344" s="51"/>
      <c r="J344" s="51"/>
      <c r="K344" s="52"/>
      <c r="L344" s="52"/>
      <c r="M344" s="76"/>
      <c r="N344" s="73"/>
      <c r="O344" s="69"/>
      <c r="P344" s="69"/>
    </row>
    <row r="345" spans="4:16">
      <c r="D345" s="56"/>
      <c r="E345" s="64"/>
      <c r="F345" s="64"/>
      <c r="G345" s="64"/>
      <c r="H345" s="68"/>
      <c r="I345" s="51"/>
      <c r="J345" s="51"/>
      <c r="K345" s="52"/>
      <c r="L345" s="52"/>
      <c r="M345" s="76"/>
      <c r="N345" s="73"/>
      <c r="O345" s="69"/>
      <c r="P345" s="69"/>
    </row>
    <row r="346" spans="4:16">
      <c r="D346" s="56"/>
      <c r="E346" s="64"/>
      <c r="F346" s="64"/>
      <c r="G346" s="64"/>
      <c r="H346" s="68"/>
      <c r="I346" s="51"/>
      <c r="J346" s="51"/>
      <c r="K346" s="52"/>
      <c r="L346" s="52"/>
      <c r="M346" s="76"/>
      <c r="N346" s="73"/>
      <c r="O346" s="69"/>
      <c r="P346" s="69"/>
    </row>
    <row r="347" spans="4:16">
      <c r="D347" s="56"/>
      <c r="E347" s="64"/>
      <c r="F347" s="64"/>
      <c r="G347" s="64"/>
      <c r="H347" s="68"/>
      <c r="I347" s="51"/>
      <c r="J347" s="51"/>
      <c r="K347" s="52"/>
      <c r="L347" s="52"/>
      <c r="M347" s="76"/>
      <c r="N347" s="73"/>
      <c r="O347" s="69"/>
      <c r="P347" s="69"/>
    </row>
    <row r="348" spans="4:16">
      <c r="D348" s="56"/>
      <c r="E348" s="64"/>
      <c r="F348" s="64"/>
      <c r="G348" s="64"/>
      <c r="H348" s="68"/>
      <c r="I348" s="51"/>
      <c r="J348" s="51"/>
      <c r="K348" s="52"/>
      <c r="L348" s="52"/>
      <c r="M348" s="76"/>
      <c r="N348" s="73"/>
      <c r="O348" s="69"/>
      <c r="P348" s="69"/>
    </row>
    <row r="349" spans="4:16">
      <c r="D349" s="56"/>
      <c r="E349" s="64"/>
      <c r="F349" s="64"/>
      <c r="G349" s="64"/>
      <c r="H349" s="68"/>
      <c r="I349" s="51"/>
      <c r="J349" s="51"/>
      <c r="K349" s="52"/>
      <c r="L349" s="52"/>
      <c r="M349" s="76"/>
      <c r="N349" s="73"/>
      <c r="O349" s="69"/>
      <c r="P349" s="69"/>
    </row>
    <row r="350" spans="4:16">
      <c r="D350" s="56"/>
      <c r="E350" s="64"/>
      <c r="F350" s="64"/>
      <c r="G350" s="64"/>
      <c r="H350" s="68"/>
      <c r="I350" s="51"/>
      <c r="J350" s="51"/>
      <c r="K350" s="52"/>
      <c r="L350" s="52"/>
      <c r="M350" s="76"/>
      <c r="N350" s="73"/>
      <c r="O350" s="69"/>
      <c r="P350" s="69"/>
    </row>
    <row r="351" spans="4:16">
      <c r="D351" s="56"/>
      <c r="E351" s="64"/>
      <c r="F351" s="64"/>
      <c r="G351" s="64"/>
      <c r="H351" s="68"/>
      <c r="I351" s="51"/>
      <c r="J351" s="51"/>
      <c r="K351" s="52"/>
      <c r="L351" s="52"/>
      <c r="M351" s="76"/>
      <c r="N351" s="73"/>
      <c r="O351" s="69"/>
      <c r="P351" s="69"/>
    </row>
    <row r="352" spans="4:16">
      <c r="D352" s="56"/>
      <c r="E352" s="64"/>
      <c r="F352" s="64"/>
      <c r="G352" s="64"/>
      <c r="H352" s="68"/>
      <c r="I352" s="51"/>
      <c r="J352" s="51"/>
      <c r="K352" s="52"/>
      <c r="L352" s="52"/>
      <c r="M352" s="76"/>
      <c r="N352" s="73"/>
      <c r="O352" s="69"/>
      <c r="P352" s="69"/>
    </row>
    <row r="353" spans="4:16">
      <c r="D353" s="56"/>
      <c r="E353" s="64"/>
      <c r="F353" s="64"/>
      <c r="G353" s="64"/>
      <c r="H353" s="68"/>
      <c r="I353" s="51"/>
      <c r="J353" s="51"/>
      <c r="K353" s="52"/>
      <c r="L353" s="52"/>
      <c r="M353" s="76"/>
      <c r="N353" s="73"/>
      <c r="O353" s="69"/>
      <c r="P353" s="69"/>
    </row>
    <row r="354" spans="4:16">
      <c r="D354" s="56"/>
      <c r="E354" s="64"/>
      <c r="F354" s="64"/>
      <c r="G354" s="64"/>
      <c r="H354" s="68"/>
      <c r="I354" s="51"/>
      <c r="J354" s="51"/>
      <c r="K354" s="52"/>
      <c r="L354" s="52"/>
      <c r="M354" s="76"/>
      <c r="N354" s="73"/>
      <c r="O354" s="69"/>
      <c r="P354" s="69"/>
    </row>
    <row r="355" spans="4:16">
      <c r="D355" s="56"/>
      <c r="E355" s="64"/>
      <c r="F355" s="64"/>
      <c r="G355" s="64"/>
      <c r="H355" s="68"/>
      <c r="I355" s="51"/>
      <c r="J355" s="51"/>
      <c r="K355" s="52"/>
      <c r="L355" s="52"/>
      <c r="M355" s="76"/>
      <c r="N355" s="73"/>
      <c r="O355" s="69"/>
      <c r="P355" s="69"/>
    </row>
    <row r="356" spans="4:16">
      <c r="D356" s="56"/>
      <c r="E356" s="64"/>
      <c r="F356" s="64"/>
      <c r="G356" s="64"/>
      <c r="H356" s="68"/>
      <c r="I356" s="51"/>
      <c r="J356" s="51"/>
      <c r="K356" s="52"/>
      <c r="L356" s="52"/>
      <c r="M356" s="76"/>
      <c r="N356" s="73"/>
      <c r="O356" s="69"/>
      <c r="P356" s="69"/>
    </row>
    <row r="357" spans="4:16">
      <c r="D357" s="56"/>
      <c r="E357" s="64"/>
      <c r="F357" s="64"/>
      <c r="G357" s="64"/>
      <c r="H357" s="68"/>
      <c r="I357" s="51"/>
      <c r="J357" s="51"/>
      <c r="K357" s="52"/>
      <c r="L357" s="52"/>
      <c r="M357" s="76"/>
      <c r="N357" s="73"/>
      <c r="O357" s="69"/>
      <c r="P357" s="69"/>
    </row>
    <row r="358" spans="4:16">
      <c r="D358" s="56"/>
      <c r="E358" s="64"/>
      <c r="F358" s="64"/>
      <c r="G358" s="64"/>
      <c r="H358" s="68"/>
      <c r="I358" s="51"/>
      <c r="J358" s="51"/>
      <c r="K358" s="52"/>
      <c r="L358" s="52"/>
      <c r="M358" s="76"/>
      <c r="N358" s="73"/>
      <c r="O358" s="69"/>
      <c r="P358" s="69"/>
    </row>
    <row r="359" spans="4:16">
      <c r="D359" s="56"/>
      <c r="E359" s="64"/>
      <c r="F359" s="64"/>
      <c r="G359" s="64"/>
      <c r="H359" s="68"/>
      <c r="I359" s="51"/>
      <c r="J359" s="51"/>
      <c r="K359" s="52"/>
      <c r="L359" s="52"/>
      <c r="M359" s="76"/>
      <c r="N359" s="73"/>
      <c r="O359" s="69"/>
      <c r="P359" s="69"/>
    </row>
    <row r="360" spans="4:16">
      <c r="D360" s="56"/>
      <c r="E360" s="64"/>
      <c r="F360" s="64"/>
      <c r="G360" s="64"/>
      <c r="H360" s="68"/>
      <c r="I360" s="51"/>
      <c r="J360" s="51"/>
      <c r="K360" s="52"/>
      <c r="L360" s="52"/>
      <c r="M360" s="76"/>
      <c r="N360" s="73"/>
      <c r="O360" s="69"/>
      <c r="P360" s="69"/>
    </row>
    <row r="361" spans="4:16">
      <c r="D361" s="56"/>
      <c r="E361" s="64"/>
      <c r="F361" s="64"/>
      <c r="G361" s="64"/>
      <c r="H361" s="68"/>
      <c r="I361" s="51"/>
      <c r="J361" s="51"/>
      <c r="K361" s="52"/>
      <c r="L361" s="52"/>
      <c r="M361" s="76"/>
      <c r="N361" s="73"/>
      <c r="O361" s="69"/>
      <c r="P361" s="69"/>
    </row>
    <row r="362" spans="4:16">
      <c r="D362" s="56"/>
      <c r="E362" s="64"/>
      <c r="F362" s="64"/>
      <c r="G362" s="64"/>
      <c r="H362" s="68"/>
      <c r="I362" s="51"/>
      <c r="J362" s="51"/>
      <c r="K362" s="52"/>
      <c r="L362" s="52"/>
      <c r="M362" s="76"/>
      <c r="N362" s="73"/>
      <c r="O362" s="69"/>
      <c r="P362" s="69"/>
    </row>
    <row r="363" spans="4:16">
      <c r="D363" s="56"/>
      <c r="E363" s="64"/>
      <c r="F363" s="64"/>
      <c r="G363" s="64"/>
      <c r="H363" s="68"/>
      <c r="I363" s="51"/>
      <c r="J363" s="51"/>
      <c r="K363" s="52"/>
      <c r="L363" s="52"/>
      <c r="M363" s="76"/>
      <c r="N363" s="73"/>
      <c r="O363" s="69"/>
      <c r="P363" s="69"/>
    </row>
    <row r="364" spans="4:16">
      <c r="D364" s="56"/>
      <c r="E364" s="64"/>
      <c r="F364" s="64"/>
      <c r="G364" s="64"/>
      <c r="H364" s="68"/>
      <c r="I364" s="51"/>
      <c r="J364" s="51"/>
      <c r="K364" s="52"/>
      <c r="L364" s="52"/>
      <c r="M364" s="76"/>
      <c r="N364" s="73"/>
      <c r="O364" s="69"/>
      <c r="P364" s="69"/>
    </row>
    <row r="365" spans="4:16">
      <c r="D365" s="56"/>
      <c r="E365" s="64"/>
      <c r="F365" s="64"/>
      <c r="G365" s="64"/>
      <c r="H365" s="68"/>
      <c r="I365" s="51"/>
      <c r="J365" s="51"/>
      <c r="K365" s="52"/>
      <c r="L365" s="52"/>
      <c r="M365" s="76"/>
      <c r="N365" s="73"/>
      <c r="O365" s="69"/>
      <c r="P365" s="69"/>
    </row>
    <row r="366" spans="4:16">
      <c r="D366" s="56"/>
      <c r="E366" s="64"/>
      <c r="F366" s="64"/>
      <c r="G366" s="64"/>
      <c r="H366" s="68"/>
      <c r="I366" s="51"/>
      <c r="J366" s="51"/>
      <c r="K366" s="52"/>
      <c r="L366" s="52"/>
      <c r="M366" s="76"/>
      <c r="N366" s="73"/>
      <c r="O366" s="69"/>
      <c r="P366" s="69"/>
    </row>
    <row r="367" spans="4:16">
      <c r="D367" s="56"/>
      <c r="E367" s="64"/>
      <c r="F367" s="64"/>
      <c r="G367" s="64"/>
      <c r="H367" s="68"/>
      <c r="I367" s="51"/>
      <c r="J367" s="51"/>
      <c r="K367" s="52"/>
      <c r="L367" s="52"/>
      <c r="M367" s="76"/>
      <c r="N367" s="73"/>
      <c r="O367" s="69"/>
      <c r="P367" s="69"/>
    </row>
    <row r="368" spans="4:16">
      <c r="D368" s="56"/>
      <c r="E368" s="64"/>
      <c r="F368" s="64"/>
      <c r="G368" s="64"/>
      <c r="H368" s="68"/>
      <c r="I368" s="51"/>
      <c r="J368" s="51"/>
      <c r="K368" s="52"/>
      <c r="L368" s="52"/>
      <c r="M368" s="76"/>
      <c r="N368" s="73"/>
      <c r="O368" s="69"/>
      <c r="P368" s="69"/>
    </row>
    <row r="369" spans="4:16">
      <c r="D369" s="56"/>
      <c r="E369" s="64"/>
      <c r="F369" s="64"/>
      <c r="G369" s="64"/>
      <c r="H369" s="68"/>
      <c r="I369" s="51"/>
      <c r="J369" s="51"/>
      <c r="K369" s="52"/>
      <c r="L369" s="52"/>
      <c r="M369" s="76"/>
      <c r="N369" s="73"/>
      <c r="O369" s="69"/>
      <c r="P369" s="69"/>
    </row>
    <row r="370" spans="4:16">
      <c r="D370" s="56"/>
      <c r="E370" s="64"/>
      <c r="F370" s="64"/>
      <c r="G370" s="64"/>
      <c r="H370" s="68"/>
      <c r="I370" s="51"/>
      <c r="J370" s="51"/>
      <c r="K370" s="52"/>
      <c r="L370" s="52"/>
      <c r="M370" s="76"/>
      <c r="N370" s="73"/>
      <c r="O370" s="69"/>
      <c r="P370" s="69"/>
    </row>
    <row r="371" spans="4:16">
      <c r="D371" s="56"/>
      <c r="E371" s="64"/>
      <c r="F371" s="64"/>
      <c r="G371" s="64"/>
      <c r="H371" s="68"/>
      <c r="I371" s="51"/>
      <c r="J371" s="51"/>
      <c r="K371" s="52"/>
      <c r="L371" s="52"/>
      <c r="M371" s="76"/>
      <c r="N371" s="73"/>
      <c r="O371" s="69"/>
      <c r="P371" s="69"/>
    </row>
    <row r="372" spans="4:16">
      <c r="D372" s="56"/>
      <c r="E372" s="64"/>
      <c r="F372" s="64"/>
      <c r="G372" s="64"/>
      <c r="H372" s="68"/>
      <c r="I372" s="51"/>
      <c r="J372" s="51"/>
      <c r="K372" s="52"/>
      <c r="L372" s="52"/>
      <c r="M372" s="76"/>
      <c r="N372" s="73"/>
      <c r="O372" s="69"/>
      <c r="P372" s="69"/>
    </row>
    <row r="373" spans="4:16">
      <c r="D373" s="56"/>
      <c r="E373" s="64"/>
      <c r="F373" s="64"/>
      <c r="G373" s="64"/>
      <c r="H373" s="68"/>
      <c r="I373" s="51"/>
      <c r="J373" s="51"/>
      <c r="K373" s="52"/>
      <c r="L373" s="52"/>
      <c r="M373" s="76"/>
      <c r="N373" s="73"/>
      <c r="O373" s="69"/>
      <c r="P373" s="69"/>
    </row>
    <row r="374" spans="4:16">
      <c r="D374" s="56"/>
      <c r="E374" s="64"/>
      <c r="F374" s="64"/>
      <c r="G374" s="64"/>
      <c r="H374" s="68"/>
      <c r="I374" s="51"/>
      <c r="J374" s="51"/>
      <c r="K374" s="52"/>
      <c r="L374" s="52"/>
      <c r="M374" s="76"/>
      <c r="N374" s="73"/>
      <c r="O374" s="69"/>
      <c r="P374" s="69"/>
    </row>
    <row r="375" spans="4:16">
      <c r="D375" s="56"/>
      <c r="E375" s="64"/>
      <c r="F375" s="64"/>
      <c r="G375" s="64"/>
      <c r="H375" s="68"/>
      <c r="I375" s="51"/>
      <c r="J375" s="51"/>
      <c r="K375" s="52"/>
      <c r="L375" s="52"/>
      <c r="M375" s="76"/>
      <c r="N375" s="73"/>
      <c r="O375" s="69"/>
      <c r="P375" s="69"/>
    </row>
    <row r="376" spans="4:16">
      <c r="D376" s="56"/>
      <c r="E376" s="64"/>
      <c r="F376" s="64"/>
      <c r="G376" s="64"/>
      <c r="H376" s="68"/>
      <c r="I376" s="51"/>
      <c r="J376" s="51"/>
      <c r="K376" s="52"/>
      <c r="L376" s="52"/>
      <c r="M376" s="76"/>
      <c r="N376" s="73"/>
      <c r="O376" s="69"/>
      <c r="P376" s="69"/>
    </row>
    <row r="377" spans="4:16">
      <c r="D377" s="56"/>
      <c r="E377" s="64"/>
      <c r="F377" s="64"/>
      <c r="G377" s="64"/>
      <c r="H377" s="68"/>
      <c r="I377" s="51"/>
      <c r="J377" s="51"/>
      <c r="K377" s="52"/>
      <c r="L377" s="52"/>
      <c r="M377" s="76"/>
      <c r="N377" s="73"/>
      <c r="O377" s="69"/>
      <c r="P377" s="69"/>
    </row>
    <row r="378" spans="4:16">
      <c r="D378" s="56"/>
      <c r="E378" s="64"/>
      <c r="F378" s="64"/>
      <c r="G378" s="64"/>
      <c r="H378" s="68"/>
      <c r="I378" s="51"/>
      <c r="J378" s="51"/>
      <c r="K378" s="52"/>
      <c r="L378" s="52"/>
      <c r="M378" s="76"/>
      <c r="N378" s="73"/>
      <c r="O378" s="69"/>
      <c r="P378" s="69"/>
    </row>
    <row r="379" spans="4:16">
      <c r="D379" s="56"/>
      <c r="E379" s="64"/>
      <c r="F379" s="64"/>
      <c r="G379" s="64"/>
      <c r="H379" s="68"/>
      <c r="I379" s="51"/>
      <c r="J379" s="51"/>
      <c r="K379" s="52"/>
      <c r="L379" s="52"/>
      <c r="M379" s="76"/>
      <c r="N379" s="73"/>
      <c r="O379" s="69"/>
      <c r="P379" s="69"/>
    </row>
    <row r="380" spans="4:16">
      <c r="D380" s="56"/>
      <c r="E380" s="64"/>
      <c r="F380" s="64"/>
      <c r="G380" s="64"/>
      <c r="H380" s="68"/>
      <c r="I380" s="51"/>
      <c r="J380" s="51"/>
      <c r="K380" s="52"/>
      <c r="L380" s="52"/>
      <c r="M380" s="76"/>
      <c r="N380" s="73"/>
      <c r="O380" s="69"/>
      <c r="P380" s="69"/>
    </row>
    <row r="381" spans="4:16">
      <c r="D381" s="56"/>
      <c r="E381" s="64"/>
      <c r="F381" s="64"/>
      <c r="G381" s="64"/>
      <c r="H381" s="68"/>
      <c r="I381" s="51"/>
      <c r="J381" s="51"/>
      <c r="K381" s="52"/>
      <c r="L381" s="52"/>
      <c r="M381" s="76"/>
      <c r="N381" s="73"/>
      <c r="O381" s="69"/>
      <c r="P381" s="69"/>
    </row>
    <row r="382" spans="4:16">
      <c r="D382" s="56"/>
      <c r="E382" s="64"/>
      <c r="F382" s="64"/>
      <c r="G382" s="64"/>
      <c r="H382" s="68"/>
      <c r="I382" s="51"/>
      <c r="J382" s="51"/>
      <c r="K382" s="52"/>
      <c r="L382" s="52"/>
      <c r="M382" s="76"/>
      <c r="N382" s="73"/>
      <c r="O382" s="69"/>
      <c r="P382" s="69"/>
    </row>
    <row r="383" spans="4:16">
      <c r="D383" s="56"/>
      <c r="E383" s="64"/>
      <c r="F383" s="64"/>
      <c r="G383" s="64"/>
      <c r="H383" s="68"/>
      <c r="I383" s="51"/>
      <c r="J383" s="51"/>
      <c r="K383" s="52"/>
      <c r="L383" s="52"/>
      <c r="M383" s="76"/>
      <c r="N383" s="73"/>
      <c r="O383" s="69"/>
      <c r="P383" s="69"/>
    </row>
    <row r="384" spans="4:16">
      <c r="D384" s="56"/>
      <c r="E384" s="64"/>
      <c r="F384" s="64"/>
      <c r="G384" s="64"/>
      <c r="H384" s="68"/>
      <c r="I384" s="51"/>
      <c r="J384" s="51"/>
      <c r="K384" s="52"/>
      <c r="L384" s="52"/>
      <c r="M384" s="76"/>
      <c r="N384" s="73"/>
      <c r="O384" s="69"/>
      <c r="P384" s="69"/>
    </row>
    <row r="385" spans="4:16">
      <c r="D385" s="56"/>
      <c r="E385" s="64"/>
      <c r="F385" s="64"/>
      <c r="G385" s="64"/>
      <c r="H385" s="68"/>
      <c r="I385" s="51"/>
      <c r="J385" s="51"/>
      <c r="K385" s="52"/>
      <c r="L385" s="52"/>
      <c r="M385" s="76"/>
      <c r="N385" s="73"/>
      <c r="O385" s="69"/>
      <c r="P385" s="69"/>
    </row>
    <row r="386" spans="4:16">
      <c r="D386" s="56"/>
      <c r="E386" s="64"/>
      <c r="F386" s="64"/>
      <c r="G386" s="64"/>
      <c r="H386" s="68"/>
      <c r="I386" s="51"/>
      <c r="J386" s="51"/>
      <c r="K386" s="52"/>
      <c r="L386" s="52"/>
      <c r="M386" s="76"/>
      <c r="N386" s="73"/>
      <c r="O386" s="69"/>
      <c r="P386" s="69"/>
    </row>
    <row r="387" spans="4:16">
      <c r="D387" s="56"/>
      <c r="E387" s="64"/>
      <c r="F387" s="64"/>
      <c r="G387" s="64"/>
      <c r="H387" s="68"/>
      <c r="I387" s="51"/>
      <c r="J387" s="51"/>
      <c r="K387" s="52"/>
      <c r="L387" s="52"/>
      <c r="M387" s="76"/>
      <c r="N387" s="73"/>
      <c r="O387" s="69"/>
      <c r="P387" s="69"/>
    </row>
    <row r="388" spans="4:16">
      <c r="D388" s="56"/>
      <c r="E388" s="64"/>
      <c r="F388" s="64"/>
      <c r="G388" s="64"/>
      <c r="H388" s="68"/>
      <c r="I388" s="51"/>
      <c r="J388" s="51"/>
      <c r="K388" s="52"/>
      <c r="L388" s="52"/>
      <c r="M388" s="76"/>
      <c r="N388" s="73"/>
      <c r="O388" s="69"/>
      <c r="P388" s="69"/>
    </row>
    <row r="389" spans="4:16">
      <c r="D389" s="56"/>
      <c r="E389" s="64"/>
      <c r="F389" s="64"/>
      <c r="G389" s="64"/>
      <c r="H389" s="68"/>
      <c r="I389" s="51"/>
      <c r="J389" s="51"/>
      <c r="K389" s="52"/>
      <c r="L389" s="52"/>
      <c r="M389" s="76"/>
      <c r="N389" s="73"/>
      <c r="O389" s="69"/>
      <c r="P389" s="69"/>
    </row>
    <row r="390" spans="4:16">
      <c r="D390" s="56"/>
      <c r="E390" s="64"/>
      <c r="F390" s="64"/>
      <c r="G390" s="64"/>
      <c r="H390" s="68"/>
      <c r="I390" s="51"/>
      <c r="J390" s="51"/>
      <c r="K390" s="52"/>
      <c r="L390" s="52"/>
      <c r="M390" s="76"/>
      <c r="N390" s="73"/>
      <c r="O390" s="69"/>
      <c r="P390" s="69"/>
    </row>
    <row r="391" spans="4:16">
      <c r="D391" s="56"/>
      <c r="E391" s="64"/>
      <c r="F391" s="64"/>
      <c r="G391" s="64"/>
      <c r="H391" s="68"/>
      <c r="I391" s="51"/>
      <c r="J391" s="51"/>
      <c r="K391" s="52"/>
      <c r="L391" s="52"/>
      <c r="M391" s="76"/>
      <c r="N391" s="73"/>
      <c r="O391" s="69"/>
      <c r="P391" s="69"/>
    </row>
    <row r="392" spans="4:16">
      <c r="D392" s="56"/>
      <c r="E392" s="64"/>
      <c r="F392" s="64"/>
      <c r="G392" s="64"/>
      <c r="H392" s="68"/>
      <c r="I392" s="51"/>
      <c r="J392" s="51"/>
      <c r="K392" s="52"/>
      <c r="L392" s="52"/>
      <c r="M392" s="76"/>
      <c r="N392" s="73"/>
      <c r="O392" s="69"/>
      <c r="P392" s="69"/>
    </row>
    <row r="393" spans="4:16">
      <c r="D393" s="56"/>
      <c r="E393" s="64"/>
      <c r="F393" s="64"/>
      <c r="G393" s="64"/>
      <c r="H393" s="68"/>
      <c r="I393" s="51"/>
      <c r="J393" s="51"/>
      <c r="K393" s="52"/>
      <c r="L393" s="52"/>
      <c r="M393" s="76"/>
      <c r="N393" s="73"/>
      <c r="O393" s="69"/>
      <c r="P393" s="69"/>
    </row>
    <row r="394" spans="4:16">
      <c r="D394" s="56"/>
      <c r="E394" s="64"/>
      <c r="F394" s="64"/>
      <c r="G394" s="64"/>
      <c r="H394" s="68"/>
      <c r="I394" s="51"/>
      <c r="J394" s="51"/>
      <c r="K394" s="52"/>
      <c r="L394" s="52"/>
      <c r="M394" s="76"/>
      <c r="N394" s="73"/>
      <c r="O394" s="69"/>
      <c r="P394" s="69"/>
    </row>
    <row r="395" spans="4:16">
      <c r="D395" s="56"/>
      <c r="E395" s="64"/>
      <c r="F395" s="64"/>
      <c r="G395" s="64"/>
      <c r="H395" s="68"/>
      <c r="I395" s="51"/>
      <c r="J395" s="51"/>
      <c r="K395" s="52"/>
      <c r="L395" s="52"/>
      <c r="M395" s="76"/>
      <c r="N395" s="73"/>
      <c r="O395" s="69"/>
      <c r="P395" s="69"/>
    </row>
    <row r="396" spans="4:16">
      <c r="D396" s="56"/>
      <c r="E396" s="64"/>
      <c r="F396" s="64"/>
      <c r="G396" s="64"/>
      <c r="H396" s="68"/>
      <c r="I396" s="51"/>
      <c r="J396" s="51"/>
      <c r="K396" s="52"/>
      <c r="L396" s="52"/>
      <c r="M396" s="76"/>
      <c r="N396" s="73"/>
      <c r="O396" s="69"/>
      <c r="P396" s="69"/>
    </row>
    <row r="397" spans="4:16">
      <c r="D397" s="56"/>
      <c r="E397" s="64"/>
      <c r="F397" s="64"/>
      <c r="G397" s="64"/>
      <c r="H397" s="68"/>
      <c r="I397" s="51"/>
      <c r="J397" s="51"/>
      <c r="K397" s="52"/>
      <c r="L397" s="52"/>
      <c r="M397" s="76"/>
      <c r="N397" s="73"/>
      <c r="O397" s="69"/>
      <c r="P397" s="69"/>
    </row>
    <row r="398" spans="4:16">
      <c r="D398" s="56"/>
      <c r="E398" s="64"/>
      <c r="F398" s="64"/>
      <c r="G398" s="64"/>
      <c r="H398" s="68"/>
      <c r="I398" s="51"/>
      <c r="J398" s="51"/>
      <c r="K398" s="52"/>
      <c r="L398" s="52"/>
      <c r="M398" s="76"/>
      <c r="N398" s="73"/>
      <c r="O398" s="69"/>
      <c r="P398" s="69"/>
    </row>
    <row r="399" spans="4:16">
      <c r="D399" s="56"/>
      <c r="E399" s="64"/>
      <c r="F399" s="64"/>
      <c r="G399" s="64"/>
      <c r="H399" s="68"/>
      <c r="I399" s="51"/>
      <c r="J399" s="51"/>
      <c r="K399" s="52"/>
      <c r="L399" s="52"/>
      <c r="M399" s="76"/>
      <c r="N399" s="73"/>
      <c r="O399" s="69"/>
      <c r="P399" s="69"/>
    </row>
    <row r="400" spans="4:16">
      <c r="D400" s="56"/>
      <c r="E400" s="64"/>
      <c r="F400" s="64"/>
      <c r="G400" s="64"/>
      <c r="H400" s="68"/>
      <c r="I400" s="51"/>
      <c r="J400" s="51"/>
      <c r="K400" s="52"/>
      <c r="L400" s="52"/>
      <c r="M400" s="76"/>
      <c r="N400" s="73"/>
      <c r="O400" s="69"/>
      <c r="P400" s="69"/>
    </row>
    <row r="401" spans="4:16">
      <c r="D401" s="56"/>
      <c r="E401" s="64"/>
      <c r="F401" s="64"/>
      <c r="G401" s="64"/>
      <c r="H401" s="68"/>
      <c r="I401" s="51"/>
      <c r="J401" s="51"/>
      <c r="K401" s="52"/>
      <c r="L401" s="52"/>
      <c r="M401" s="76"/>
      <c r="N401" s="73"/>
      <c r="O401" s="69"/>
      <c r="P401" s="69"/>
    </row>
    <row r="402" spans="4:16">
      <c r="D402" s="56"/>
      <c r="E402" s="64"/>
      <c r="F402" s="64"/>
      <c r="G402" s="64"/>
      <c r="H402" s="68"/>
      <c r="I402" s="51"/>
      <c r="J402" s="51"/>
      <c r="K402" s="52"/>
      <c r="L402" s="52"/>
      <c r="M402" s="76"/>
      <c r="N402" s="73"/>
      <c r="O402" s="69"/>
      <c r="P402" s="69"/>
    </row>
    <row r="403" spans="4:16">
      <c r="D403" s="56"/>
      <c r="E403" s="64"/>
      <c r="F403" s="64"/>
      <c r="G403" s="64"/>
      <c r="H403" s="68"/>
      <c r="I403" s="51"/>
      <c r="J403" s="51"/>
      <c r="K403" s="52"/>
      <c r="L403" s="52"/>
      <c r="M403" s="76"/>
      <c r="N403" s="73"/>
      <c r="O403" s="69"/>
      <c r="P403" s="69"/>
    </row>
    <row r="404" spans="4:16">
      <c r="D404" s="56"/>
      <c r="E404" s="64"/>
      <c r="F404" s="64"/>
      <c r="G404" s="64"/>
      <c r="H404" s="68"/>
      <c r="I404" s="51"/>
      <c r="J404" s="51"/>
      <c r="K404" s="52"/>
      <c r="L404" s="52"/>
      <c r="M404" s="76"/>
      <c r="N404" s="73"/>
      <c r="O404" s="69"/>
      <c r="P404" s="69"/>
    </row>
    <row r="405" spans="4:16">
      <c r="D405" s="56"/>
      <c r="E405" s="64"/>
      <c r="F405" s="64"/>
      <c r="G405" s="64"/>
      <c r="H405" s="68"/>
      <c r="I405" s="51"/>
      <c r="J405" s="51"/>
      <c r="K405" s="52"/>
      <c r="L405" s="52"/>
      <c r="M405" s="76"/>
      <c r="N405" s="73"/>
      <c r="O405" s="69"/>
      <c r="P405" s="69"/>
    </row>
    <row r="406" spans="4:16">
      <c r="D406" s="56"/>
      <c r="E406" s="64"/>
      <c r="F406" s="64"/>
      <c r="G406" s="64"/>
      <c r="H406" s="68"/>
      <c r="I406" s="51"/>
      <c r="J406" s="51"/>
      <c r="K406" s="52"/>
      <c r="L406" s="52"/>
      <c r="M406" s="76"/>
      <c r="N406" s="73"/>
      <c r="O406" s="69"/>
      <c r="P406" s="69"/>
    </row>
    <row r="407" spans="4:16">
      <c r="D407" s="56"/>
      <c r="E407" s="64"/>
      <c r="F407" s="64"/>
      <c r="G407" s="64"/>
      <c r="H407" s="68"/>
      <c r="I407" s="51"/>
      <c r="J407" s="51"/>
      <c r="K407" s="52"/>
      <c r="L407" s="52"/>
      <c r="M407" s="76"/>
      <c r="N407" s="73"/>
      <c r="O407" s="69"/>
      <c r="P407" s="69"/>
    </row>
    <row r="408" spans="4:16">
      <c r="D408" s="56"/>
      <c r="E408" s="64"/>
      <c r="F408" s="64"/>
      <c r="G408" s="64"/>
      <c r="H408" s="68"/>
      <c r="I408" s="51"/>
      <c r="J408" s="51"/>
      <c r="K408" s="52"/>
      <c r="L408" s="52"/>
      <c r="M408" s="76"/>
      <c r="N408" s="73"/>
      <c r="O408" s="69"/>
      <c r="P408" s="69"/>
    </row>
    <row r="409" spans="4:16">
      <c r="D409" s="56"/>
      <c r="E409" s="64"/>
      <c r="F409" s="64"/>
      <c r="G409" s="64"/>
      <c r="H409" s="68"/>
      <c r="I409" s="51"/>
      <c r="J409" s="51"/>
      <c r="K409" s="52"/>
      <c r="L409" s="52"/>
      <c r="M409" s="76"/>
      <c r="N409" s="73"/>
      <c r="O409" s="69"/>
      <c r="P409" s="69"/>
    </row>
    <row r="410" spans="4:16">
      <c r="D410" s="56"/>
      <c r="E410" s="64"/>
      <c r="F410" s="64"/>
      <c r="G410" s="64"/>
      <c r="H410" s="68"/>
      <c r="I410" s="51"/>
      <c r="J410" s="51"/>
      <c r="K410" s="52"/>
      <c r="L410" s="52"/>
      <c r="M410" s="76"/>
      <c r="N410" s="73"/>
      <c r="O410" s="69"/>
      <c r="P410" s="69"/>
    </row>
    <row r="411" spans="4:16">
      <c r="D411" s="56"/>
      <c r="E411" s="64"/>
      <c r="F411" s="64"/>
      <c r="G411" s="64"/>
      <c r="H411" s="68"/>
      <c r="I411" s="51"/>
      <c r="J411" s="51"/>
      <c r="K411" s="52"/>
      <c r="L411" s="52"/>
      <c r="M411" s="76"/>
      <c r="N411" s="73"/>
      <c r="O411" s="69"/>
      <c r="P411" s="69"/>
    </row>
    <row r="412" spans="4:16">
      <c r="D412" s="56"/>
      <c r="E412" s="64"/>
      <c r="F412" s="64"/>
      <c r="G412" s="64"/>
      <c r="H412" s="68"/>
      <c r="I412" s="51"/>
      <c r="J412" s="51"/>
      <c r="K412" s="52"/>
      <c r="L412" s="52"/>
      <c r="M412" s="76"/>
      <c r="N412" s="73"/>
      <c r="O412" s="69"/>
      <c r="P412" s="69"/>
    </row>
    <row r="413" spans="4:16">
      <c r="D413" s="56"/>
      <c r="E413" s="64"/>
      <c r="F413" s="64"/>
      <c r="G413" s="64"/>
      <c r="H413" s="68"/>
      <c r="I413" s="51"/>
      <c r="J413" s="51"/>
      <c r="K413" s="52"/>
      <c r="L413" s="52"/>
      <c r="M413" s="76"/>
      <c r="N413" s="73"/>
      <c r="O413" s="69"/>
      <c r="P413" s="69"/>
    </row>
    <row r="414" spans="4:16">
      <c r="D414" s="56"/>
      <c r="E414" s="64"/>
      <c r="F414" s="64"/>
      <c r="G414" s="64"/>
      <c r="H414" s="68"/>
      <c r="I414" s="51"/>
      <c r="J414" s="51"/>
      <c r="K414" s="52"/>
      <c r="L414" s="52"/>
      <c r="M414" s="76"/>
      <c r="N414" s="73"/>
      <c r="O414" s="69"/>
      <c r="P414" s="69"/>
    </row>
    <row r="415" spans="4:16">
      <c r="D415" s="56"/>
      <c r="E415" s="64"/>
      <c r="F415" s="64"/>
      <c r="G415" s="64"/>
      <c r="H415" s="68"/>
      <c r="I415" s="51"/>
      <c r="J415" s="51"/>
      <c r="K415" s="52"/>
      <c r="L415" s="52"/>
      <c r="M415" s="76"/>
      <c r="N415" s="73"/>
      <c r="O415" s="69"/>
      <c r="P415" s="69"/>
    </row>
    <row r="416" spans="4:16">
      <c r="D416" s="56"/>
      <c r="E416" s="64"/>
      <c r="F416" s="64"/>
      <c r="G416" s="64"/>
      <c r="H416" s="68"/>
      <c r="I416" s="51"/>
      <c r="J416" s="51"/>
      <c r="K416" s="52"/>
      <c r="L416" s="52"/>
      <c r="M416" s="76"/>
      <c r="N416" s="73"/>
      <c r="O416" s="69"/>
      <c r="P416" s="69"/>
    </row>
    <row r="417" spans="4:16">
      <c r="D417" s="56"/>
      <c r="E417" s="64"/>
      <c r="F417" s="64"/>
      <c r="G417" s="64"/>
      <c r="H417" s="68"/>
      <c r="I417" s="51"/>
      <c r="J417" s="51"/>
      <c r="K417" s="52"/>
      <c r="L417" s="52"/>
      <c r="M417" s="76"/>
      <c r="N417" s="73"/>
      <c r="O417" s="69"/>
      <c r="P417" s="69"/>
    </row>
    <row r="418" spans="4:16">
      <c r="D418" s="56"/>
      <c r="E418" s="64"/>
      <c r="F418" s="64"/>
      <c r="G418" s="64"/>
      <c r="H418" s="68"/>
      <c r="I418" s="51"/>
      <c r="J418" s="51"/>
      <c r="K418" s="52"/>
      <c r="L418" s="52"/>
      <c r="M418" s="76"/>
      <c r="N418" s="73"/>
      <c r="O418" s="69"/>
      <c r="P418" s="69"/>
    </row>
    <row r="419" spans="4:16">
      <c r="D419" s="56"/>
      <c r="E419" s="64"/>
      <c r="F419" s="64"/>
      <c r="G419" s="64"/>
      <c r="H419" s="68"/>
      <c r="I419" s="51"/>
      <c r="J419" s="51"/>
      <c r="K419" s="52"/>
      <c r="L419" s="52"/>
      <c r="M419" s="76"/>
      <c r="N419" s="73"/>
      <c r="O419" s="69"/>
      <c r="P419" s="69"/>
    </row>
    <row r="420" spans="4:16">
      <c r="D420" s="56"/>
      <c r="E420" s="64"/>
      <c r="F420" s="64"/>
      <c r="G420" s="64"/>
      <c r="H420" s="68"/>
      <c r="I420" s="51"/>
      <c r="J420" s="51"/>
      <c r="K420" s="52"/>
      <c r="L420" s="52"/>
      <c r="M420" s="76"/>
      <c r="N420" s="73"/>
      <c r="O420" s="69"/>
      <c r="P420" s="69"/>
    </row>
    <row r="421" spans="4:16">
      <c r="D421" s="56"/>
      <c r="E421" s="64"/>
      <c r="F421" s="64"/>
      <c r="G421" s="64"/>
      <c r="H421" s="68"/>
      <c r="I421" s="51"/>
      <c r="J421" s="51"/>
      <c r="K421" s="52"/>
      <c r="L421" s="52"/>
      <c r="M421" s="76"/>
      <c r="N421" s="73"/>
      <c r="O421" s="69"/>
      <c r="P421" s="69"/>
    </row>
    <row r="422" spans="4:16">
      <c r="D422" s="56"/>
      <c r="E422" s="64"/>
      <c r="F422" s="64"/>
      <c r="G422" s="64"/>
      <c r="H422" s="68"/>
      <c r="I422" s="51"/>
      <c r="J422" s="51"/>
      <c r="K422" s="52"/>
      <c r="L422" s="52"/>
      <c r="M422" s="76"/>
      <c r="N422" s="73"/>
      <c r="O422" s="69"/>
      <c r="P422" s="69"/>
    </row>
    <row r="423" spans="4:16">
      <c r="D423" s="56"/>
      <c r="E423" s="64"/>
      <c r="F423" s="64"/>
      <c r="G423" s="64"/>
      <c r="H423" s="68"/>
      <c r="I423" s="51"/>
      <c r="J423" s="51"/>
      <c r="K423" s="52"/>
      <c r="L423" s="52"/>
      <c r="M423" s="76"/>
      <c r="N423" s="73"/>
      <c r="O423" s="69"/>
      <c r="P423" s="69"/>
    </row>
    <row r="424" spans="4:16">
      <c r="D424" s="56"/>
      <c r="E424" s="64"/>
      <c r="F424" s="64"/>
      <c r="G424" s="64"/>
      <c r="H424" s="68"/>
      <c r="I424" s="51"/>
      <c r="J424" s="51"/>
      <c r="K424" s="52"/>
      <c r="L424" s="52"/>
      <c r="M424" s="76"/>
      <c r="N424" s="73"/>
      <c r="O424" s="69"/>
      <c r="P424" s="69"/>
    </row>
    <row r="425" spans="4:16">
      <c r="D425" s="56"/>
      <c r="E425" s="64"/>
      <c r="F425" s="64"/>
      <c r="G425" s="64"/>
      <c r="H425" s="68"/>
      <c r="I425" s="51"/>
      <c r="J425" s="51"/>
      <c r="K425" s="52"/>
      <c r="L425" s="52"/>
      <c r="M425" s="76"/>
      <c r="N425" s="73"/>
      <c r="O425" s="69"/>
      <c r="P425" s="69"/>
    </row>
    <row r="426" spans="4:16">
      <c r="D426" s="56"/>
      <c r="E426" s="64"/>
      <c r="F426" s="64"/>
      <c r="G426" s="64"/>
      <c r="H426" s="68"/>
      <c r="I426" s="51"/>
      <c r="J426" s="51"/>
      <c r="K426" s="52"/>
      <c r="L426" s="52"/>
      <c r="M426" s="76"/>
      <c r="N426" s="73"/>
      <c r="O426" s="69"/>
      <c r="P426" s="69"/>
    </row>
    <row r="427" spans="4:16">
      <c r="D427" s="56"/>
      <c r="E427" s="64"/>
      <c r="F427" s="64"/>
      <c r="G427" s="64"/>
      <c r="H427" s="68"/>
      <c r="I427" s="51"/>
      <c r="J427" s="51"/>
      <c r="K427" s="52"/>
      <c r="L427" s="52"/>
      <c r="M427" s="76"/>
      <c r="N427" s="73"/>
      <c r="O427" s="69"/>
      <c r="P427" s="69"/>
    </row>
    <row r="428" spans="4:16">
      <c r="D428" s="56"/>
      <c r="E428" s="64"/>
      <c r="F428" s="64"/>
      <c r="G428" s="64"/>
      <c r="H428" s="68"/>
      <c r="I428" s="51"/>
      <c r="J428" s="51"/>
      <c r="K428" s="52"/>
      <c r="L428" s="52"/>
      <c r="M428" s="76"/>
      <c r="N428" s="73"/>
      <c r="O428" s="69"/>
      <c r="P428" s="69"/>
    </row>
    <row r="429" spans="4:16">
      <c r="D429" s="56"/>
      <c r="E429" s="64"/>
      <c r="F429" s="64"/>
      <c r="G429" s="64"/>
      <c r="H429" s="68"/>
      <c r="I429" s="51"/>
      <c r="J429" s="51"/>
      <c r="K429" s="52"/>
      <c r="L429" s="52"/>
      <c r="M429" s="76"/>
      <c r="N429" s="73"/>
      <c r="O429" s="69"/>
      <c r="P429" s="69"/>
    </row>
    <row r="430" spans="4:16">
      <c r="D430" s="56"/>
      <c r="E430" s="64"/>
      <c r="F430" s="64"/>
      <c r="G430" s="64"/>
      <c r="H430" s="68"/>
      <c r="I430" s="51"/>
      <c r="J430" s="51"/>
      <c r="K430" s="52"/>
      <c r="L430" s="52"/>
      <c r="M430" s="76"/>
      <c r="N430" s="73"/>
      <c r="O430" s="69"/>
      <c r="P430" s="69"/>
    </row>
    <row r="431" spans="4:16">
      <c r="D431" s="56"/>
      <c r="E431" s="64"/>
      <c r="F431" s="64"/>
      <c r="G431" s="64"/>
      <c r="H431" s="68"/>
      <c r="I431" s="51"/>
      <c r="J431" s="51"/>
      <c r="K431" s="52"/>
      <c r="L431" s="52"/>
      <c r="M431" s="76"/>
      <c r="N431" s="73"/>
      <c r="O431" s="69"/>
      <c r="P431" s="69"/>
    </row>
    <row r="432" spans="4:16">
      <c r="D432" s="56"/>
      <c r="E432" s="64"/>
      <c r="F432" s="64"/>
      <c r="G432" s="64"/>
      <c r="H432" s="68"/>
      <c r="I432" s="51"/>
      <c r="J432" s="51"/>
      <c r="K432" s="52"/>
      <c r="L432" s="52"/>
      <c r="M432" s="76"/>
      <c r="N432" s="73"/>
      <c r="O432" s="69"/>
      <c r="P432" s="69"/>
    </row>
    <row r="433" spans="4:16">
      <c r="D433" s="56"/>
      <c r="E433" s="64"/>
      <c r="F433" s="64"/>
      <c r="G433" s="64"/>
      <c r="H433" s="68"/>
      <c r="I433" s="51"/>
      <c r="J433" s="51"/>
      <c r="K433" s="52"/>
      <c r="L433" s="52"/>
      <c r="M433" s="76"/>
      <c r="N433" s="73"/>
      <c r="O433" s="69"/>
      <c r="P433" s="69"/>
    </row>
    <row r="434" spans="4:16">
      <c r="D434" s="56"/>
      <c r="E434" s="64"/>
      <c r="F434" s="64"/>
      <c r="G434" s="64"/>
      <c r="H434" s="68"/>
      <c r="I434" s="51"/>
      <c r="J434" s="51"/>
      <c r="K434" s="52"/>
      <c r="L434" s="52"/>
      <c r="M434" s="76"/>
      <c r="N434" s="73"/>
      <c r="O434" s="69"/>
      <c r="P434" s="69"/>
    </row>
    <row r="435" spans="4:16">
      <c r="D435" s="56"/>
      <c r="E435" s="64"/>
      <c r="F435" s="64"/>
      <c r="G435" s="64"/>
      <c r="H435" s="68"/>
      <c r="I435" s="51"/>
      <c r="J435" s="51"/>
      <c r="K435" s="52"/>
      <c r="L435" s="52"/>
      <c r="M435" s="76"/>
      <c r="N435" s="73"/>
      <c r="O435" s="69"/>
      <c r="P435" s="69"/>
    </row>
    <row r="436" spans="4:16">
      <c r="D436" s="56"/>
      <c r="E436" s="64"/>
      <c r="F436" s="64"/>
      <c r="G436" s="64"/>
      <c r="H436" s="68"/>
      <c r="I436" s="51"/>
      <c r="J436" s="51"/>
      <c r="K436" s="52"/>
      <c r="L436" s="52"/>
      <c r="M436" s="76"/>
      <c r="N436" s="73"/>
      <c r="O436" s="69"/>
      <c r="P436" s="69"/>
    </row>
    <row r="437" spans="4:16">
      <c r="D437" s="56"/>
      <c r="E437" s="64"/>
      <c r="F437" s="64"/>
      <c r="G437" s="64"/>
      <c r="H437" s="68"/>
      <c r="I437" s="51"/>
      <c r="J437" s="51"/>
      <c r="K437" s="52"/>
      <c r="L437" s="52"/>
      <c r="M437" s="76"/>
      <c r="N437" s="73"/>
      <c r="O437" s="69"/>
      <c r="P437" s="69"/>
    </row>
    <row r="438" spans="4:16">
      <c r="D438" s="56"/>
      <c r="E438" s="64"/>
      <c r="F438" s="64"/>
      <c r="G438" s="64"/>
      <c r="H438" s="68"/>
      <c r="I438" s="51"/>
      <c r="J438" s="51"/>
      <c r="K438" s="52"/>
      <c r="L438" s="52"/>
      <c r="M438" s="76"/>
      <c r="N438" s="73"/>
      <c r="O438" s="69"/>
      <c r="P438" s="69"/>
    </row>
    <row r="439" spans="4:16">
      <c r="D439" s="56"/>
      <c r="E439" s="64"/>
      <c r="F439" s="64"/>
      <c r="G439" s="64"/>
      <c r="H439" s="68"/>
      <c r="I439" s="51"/>
      <c r="J439" s="51"/>
      <c r="K439" s="52"/>
      <c r="L439" s="52"/>
      <c r="M439" s="76"/>
      <c r="N439" s="73"/>
      <c r="O439" s="69"/>
      <c r="P439" s="69"/>
    </row>
    <row r="440" spans="4:16">
      <c r="D440" s="56"/>
      <c r="E440" s="64"/>
      <c r="F440" s="64"/>
      <c r="G440" s="64"/>
      <c r="H440" s="68"/>
      <c r="I440" s="51"/>
      <c r="J440" s="51"/>
      <c r="K440" s="52"/>
      <c r="L440" s="52"/>
      <c r="M440" s="76"/>
      <c r="N440" s="73"/>
      <c r="O440" s="69"/>
      <c r="P440" s="69"/>
    </row>
    <row r="441" spans="4:16">
      <c r="D441" s="56"/>
      <c r="E441" s="64"/>
      <c r="F441" s="64"/>
      <c r="G441" s="64"/>
      <c r="H441" s="68"/>
      <c r="I441" s="51"/>
      <c r="J441" s="51"/>
      <c r="K441" s="52"/>
      <c r="L441" s="52"/>
      <c r="M441" s="76"/>
      <c r="N441" s="73"/>
      <c r="O441" s="69"/>
      <c r="P441" s="69"/>
    </row>
    <row r="442" spans="4:16">
      <c r="D442" s="56"/>
      <c r="E442" s="64"/>
      <c r="F442" s="64"/>
      <c r="G442" s="64"/>
      <c r="H442" s="68"/>
      <c r="I442" s="51"/>
      <c r="J442" s="51"/>
      <c r="K442" s="52"/>
      <c r="L442" s="52"/>
      <c r="M442" s="76"/>
      <c r="N442" s="73"/>
      <c r="O442" s="69"/>
      <c r="P442" s="69"/>
    </row>
    <row r="443" spans="4:16">
      <c r="D443" s="56"/>
      <c r="E443" s="64"/>
      <c r="F443" s="64"/>
      <c r="G443" s="64"/>
      <c r="H443" s="68"/>
      <c r="I443" s="51"/>
      <c r="J443" s="51"/>
      <c r="K443" s="52"/>
      <c r="L443" s="52"/>
      <c r="M443" s="76"/>
      <c r="N443" s="73"/>
      <c r="O443" s="69"/>
      <c r="P443" s="69"/>
    </row>
    <row r="444" spans="4:16">
      <c r="D444" s="56"/>
      <c r="E444" s="64"/>
      <c r="F444" s="64"/>
      <c r="G444" s="64"/>
      <c r="H444" s="68"/>
      <c r="I444" s="51"/>
      <c r="J444" s="51"/>
      <c r="K444" s="52"/>
      <c r="L444" s="52"/>
      <c r="M444" s="76"/>
      <c r="N444" s="73"/>
      <c r="O444" s="69"/>
      <c r="P444" s="69"/>
    </row>
    <row r="445" spans="4:16">
      <c r="D445" s="56"/>
      <c r="E445" s="64"/>
      <c r="F445" s="64"/>
      <c r="G445" s="64"/>
      <c r="H445" s="68"/>
      <c r="I445" s="51"/>
      <c r="J445" s="51"/>
      <c r="K445" s="52"/>
      <c r="L445" s="52"/>
      <c r="M445" s="76"/>
      <c r="N445" s="73"/>
      <c r="O445" s="69"/>
      <c r="P445" s="69"/>
    </row>
    <row r="446" spans="4:16">
      <c r="D446" s="56"/>
      <c r="E446" s="64"/>
      <c r="F446" s="64"/>
      <c r="G446" s="64"/>
      <c r="H446" s="68"/>
      <c r="I446" s="51"/>
      <c r="J446" s="51"/>
      <c r="K446" s="52"/>
      <c r="L446" s="52"/>
      <c r="M446" s="76"/>
      <c r="N446" s="73"/>
      <c r="O446" s="69"/>
      <c r="P446" s="69"/>
    </row>
    <row r="447" spans="4:16">
      <c r="D447" s="56"/>
      <c r="E447" s="64"/>
      <c r="F447" s="64"/>
      <c r="G447" s="64"/>
      <c r="H447" s="68"/>
      <c r="I447" s="51"/>
      <c r="J447" s="51"/>
      <c r="K447" s="52"/>
      <c r="L447" s="52"/>
      <c r="M447" s="76"/>
      <c r="N447" s="73"/>
      <c r="O447" s="69"/>
      <c r="P447" s="69"/>
    </row>
    <row r="448" spans="4:16">
      <c r="D448" s="56"/>
      <c r="E448" s="64"/>
      <c r="F448" s="64"/>
      <c r="G448" s="64"/>
      <c r="H448" s="68"/>
      <c r="I448" s="51"/>
      <c r="J448" s="51"/>
      <c r="K448" s="52"/>
      <c r="L448" s="52"/>
      <c r="M448" s="76"/>
      <c r="N448" s="73"/>
      <c r="O448" s="69"/>
      <c r="P448" s="69"/>
    </row>
    <row r="449" spans="4:16">
      <c r="D449" s="56"/>
      <c r="E449" s="64"/>
      <c r="F449" s="64"/>
      <c r="G449" s="64"/>
      <c r="H449" s="68"/>
      <c r="I449" s="51"/>
      <c r="J449" s="51"/>
      <c r="K449" s="52"/>
      <c r="L449" s="52"/>
      <c r="M449" s="76"/>
      <c r="N449" s="73"/>
      <c r="O449" s="69"/>
      <c r="P449" s="69"/>
    </row>
    <row r="450" spans="4:16">
      <c r="D450" s="56"/>
      <c r="E450" s="64"/>
      <c r="F450" s="64"/>
      <c r="G450" s="64"/>
      <c r="H450" s="68"/>
      <c r="I450" s="51"/>
      <c r="J450" s="51"/>
      <c r="K450" s="52"/>
      <c r="L450" s="52"/>
      <c r="M450" s="76"/>
      <c r="N450" s="73"/>
      <c r="O450" s="69"/>
      <c r="P450" s="69"/>
    </row>
    <row r="451" spans="4:16">
      <c r="D451" s="56"/>
      <c r="E451" s="64"/>
      <c r="F451" s="64"/>
      <c r="G451" s="64"/>
      <c r="H451" s="68"/>
      <c r="I451" s="51"/>
      <c r="J451" s="51"/>
      <c r="K451" s="52"/>
      <c r="L451" s="52"/>
      <c r="M451" s="76"/>
      <c r="N451" s="73"/>
      <c r="O451" s="69"/>
      <c r="P451" s="69"/>
    </row>
    <row r="452" spans="4:16">
      <c r="D452" s="56"/>
      <c r="E452" s="64"/>
      <c r="F452" s="64"/>
      <c r="G452" s="64"/>
      <c r="H452" s="68"/>
      <c r="I452" s="51"/>
      <c r="J452" s="51"/>
      <c r="K452" s="52"/>
      <c r="L452" s="52"/>
      <c r="M452" s="76"/>
      <c r="N452" s="73"/>
      <c r="O452" s="69"/>
      <c r="P452" s="69"/>
    </row>
    <row r="453" spans="4:16">
      <c r="D453" s="56"/>
      <c r="E453" s="64"/>
      <c r="F453" s="64"/>
      <c r="G453" s="64"/>
      <c r="H453" s="68"/>
      <c r="I453" s="51"/>
      <c r="J453" s="51"/>
      <c r="K453" s="52"/>
      <c r="L453" s="52"/>
      <c r="M453" s="76"/>
      <c r="N453" s="73"/>
      <c r="O453" s="69"/>
      <c r="P453" s="69"/>
    </row>
    <row r="454" spans="4:16">
      <c r="D454" s="56"/>
      <c r="E454" s="64"/>
      <c r="F454" s="64"/>
      <c r="G454" s="64"/>
      <c r="H454" s="68"/>
      <c r="I454" s="51"/>
      <c r="J454" s="51"/>
      <c r="K454" s="52"/>
      <c r="L454" s="52"/>
      <c r="M454" s="76"/>
      <c r="N454" s="73"/>
      <c r="O454" s="69"/>
      <c r="P454" s="69"/>
    </row>
    <row r="455" spans="4:16">
      <c r="D455" s="56"/>
      <c r="E455" s="64"/>
      <c r="F455" s="64"/>
      <c r="G455" s="64"/>
      <c r="H455" s="68"/>
      <c r="I455" s="51"/>
      <c r="J455" s="51"/>
      <c r="K455" s="52"/>
      <c r="L455" s="52"/>
      <c r="M455" s="76"/>
      <c r="N455" s="73"/>
      <c r="O455" s="69"/>
      <c r="P455" s="69"/>
    </row>
    <row r="456" spans="4:16">
      <c r="D456" s="56"/>
      <c r="E456" s="64"/>
      <c r="F456" s="64"/>
      <c r="G456" s="64"/>
      <c r="H456" s="68"/>
      <c r="I456" s="51"/>
      <c r="J456" s="51"/>
      <c r="K456" s="52"/>
      <c r="L456" s="52"/>
      <c r="M456" s="76"/>
      <c r="N456" s="73"/>
      <c r="O456" s="69"/>
      <c r="P456" s="69"/>
    </row>
    <row r="457" spans="4:16">
      <c r="D457" s="56"/>
      <c r="E457" s="64"/>
      <c r="F457" s="64"/>
      <c r="G457" s="64"/>
      <c r="H457" s="68"/>
      <c r="I457" s="51"/>
      <c r="J457" s="51"/>
      <c r="K457" s="52"/>
      <c r="L457" s="52"/>
      <c r="M457" s="76"/>
      <c r="N457" s="73"/>
      <c r="O457" s="69"/>
      <c r="P457" s="69"/>
    </row>
    <row r="458" spans="4:16">
      <c r="D458" s="56"/>
      <c r="E458" s="64"/>
      <c r="F458" s="64"/>
      <c r="G458" s="64"/>
      <c r="H458" s="68"/>
      <c r="I458" s="51"/>
      <c r="J458" s="51"/>
      <c r="K458" s="52"/>
      <c r="L458" s="52"/>
      <c r="M458" s="76"/>
      <c r="N458" s="73"/>
      <c r="O458" s="69"/>
      <c r="P458" s="69"/>
    </row>
    <row r="459" spans="4:16">
      <c r="D459" s="56"/>
      <c r="E459" s="64"/>
      <c r="F459" s="64"/>
      <c r="G459" s="64"/>
      <c r="H459" s="68"/>
      <c r="I459" s="51"/>
      <c r="J459" s="51"/>
      <c r="K459" s="52"/>
      <c r="L459" s="52"/>
      <c r="M459" s="76"/>
      <c r="N459" s="73"/>
      <c r="O459" s="69"/>
      <c r="P459" s="69"/>
    </row>
    <row r="460" spans="4:16">
      <c r="D460" s="56"/>
      <c r="E460" s="64"/>
      <c r="F460" s="64"/>
      <c r="G460" s="64"/>
      <c r="H460" s="68"/>
      <c r="I460" s="51"/>
      <c r="J460" s="51"/>
      <c r="K460" s="52"/>
      <c r="L460" s="52"/>
      <c r="M460" s="76"/>
      <c r="N460" s="73"/>
      <c r="O460" s="69"/>
      <c r="P460" s="69"/>
    </row>
    <row r="461" spans="4:16">
      <c r="D461" s="56"/>
      <c r="E461" s="64"/>
      <c r="F461" s="64"/>
      <c r="G461" s="64"/>
      <c r="H461" s="68"/>
      <c r="I461" s="51"/>
      <c r="J461" s="51"/>
      <c r="K461" s="52"/>
      <c r="L461" s="52"/>
      <c r="M461" s="76"/>
      <c r="N461" s="73"/>
      <c r="O461" s="69"/>
      <c r="P461" s="69"/>
    </row>
    <row r="462" spans="4:16">
      <c r="D462" s="56"/>
      <c r="E462" s="64"/>
      <c r="F462" s="64"/>
      <c r="G462" s="64"/>
      <c r="H462" s="68"/>
      <c r="I462" s="51"/>
      <c r="J462" s="51"/>
      <c r="K462" s="52"/>
      <c r="L462" s="52"/>
      <c r="M462" s="76"/>
      <c r="N462" s="73"/>
      <c r="O462" s="69"/>
      <c r="P462" s="69"/>
    </row>
    <row r="463" spans="4:16">
      <c r="D463" s="56"/>
      <c r="E463" s="64"/>
      <c r="F463" s="64"/>
      <c r="G463" s="64"/>
      <c r="H463" s="68"/>
      <c r="I463" s="51"/>
      <c r="J463" s="51"/>
      <c r="K463" s="52"/>
      <c r="L463" s="52"/>
      <c r="M463" s="76"/>
      <c r="N463" s="73"/>
      <c r="O463" s="69"/>
      <c r="P463" s="69"/>
    </row>
    <row r="464" spans="4:16">
      <c r="D464" s="56"/>
      <c r="E464" s="64"/>
      <c r="F464" s="64"/>
      <c r="G464" s="64"/>
      <c r="H464" s="68"/>
      <c r="I464" s="51"/>
      <c r="J464" s="51"/>
      <c r="K464" s="52"/>
      <c r="L464" s="52"/>
      <c r="M464" s="76"/>
      <c r="N464" s="73"/>
      <c r="O464" s="69"/>
      <c r="P464" s="69"/>
    </row>
    <row r="465" spans="4:16">
      <c r="D465" s="56"/>
      <c r="E465" s="64"/>
      <c r="F465" s="64"/>
      <c r="G465" s="64"/>
      <c r="H465" s="68"/>
      <c r="I465" s="51"/>
      <c r="J465" s="51"/>
      <c r="K465" s="52"/>
      <c r="L465" s="52"/>
      <c r="M465" s="76"/>
      <c r="N465" s="73"/>
      <c r="O465" s="69"/>
      <c r="P465" s="69"/>
    </row>
    <row r="466" spans="4:16">
      <c r="D466" s="56"/>
      <c r="E466" s="64"/>
      <c r="F466" s="64"/>
      <c r="G466" s="64"/>
      <c r="H466" s="68"/>
      <c r="I466" s="51"/>
      <c r="J466" s="51"/>
      <c r="K466" s="52"/>
      <c r="L466" s="52"/>
      <c r="M466" s="76"/>
      <c r="N466" s="73"/>
      <c r="O466" s="69"/>
      <c r="P466" s="69"/>
    </row>
    <row r="467" spans="4:16">
      <c r="D467" s="56"/>
      <c r="E467" s="64"/>
      <c r="F467" s="64"/>
      <c r="G467" s="64"/>
      <c r="H467" s="68"/>
      <c r="I467" s="51"/>
      <c r="J467" s="51"/>
      <c r="K467" s="52"/>
      <c r="L467" s="52"/>
      <c r="M467" s="76"/>
      <c r="N467" s="73"/>
      <c r="O467" s="69"/>
      <c r="P467" s="69"/>
    </row>
    <row r="468" spans="4:16">
      <c r="D468" s="56"/>
      <c r="E468" s="64"/>
      <c r="F468" s="64"/>
      <c r="G468" s="64"/>
      <c r="H468" s="68"/>
      <c r="I468" s="51"/>
      <c r="J468" s="51"/>
      <c r="K468" s="52"/>
      <c r="L468" s="52"/>
      <c r="M468" s="76"/>
      <c r="N468" s="73"/>
      <c r="O468" s="69"/>
      <c r="P468" s="69"/>
    </row>
    <row r="469" spans="4:16">
      <c r="D469" s="56"/>
      <c r="E469" s="64"/>
      <c r="F469" s="64"/>
      <c r="G469" s="64"/>
      <c r="H469" s="68"/>
      <c r="I469" s="51"/>
      <c r="J469" s="51"/>
      <c r="K469" s="52"/>
      <c r="L469" s="52"/>
      <c r="M469" s="76"/>
      <c r="N469" s="73"/>
      <c r="O469" s="69"/>
      <c r="P469" s="69"/>
    </row>
    <row r="470" spans="4:16">
      <c r="D470" s="56"/>
      <c r="E470" s="64"/>
      <c r="F470" s="64"/>
      <c r="G470" s="64"/>
      <c r="H470" s="68"/>
      <c r="I470" s="51"/>
      <c r="J470" s="51"/>
      <c r="K470" s="52"/>
      <c r="L470" s="52"/>
      <c r="M470" s="76"/>
      <c r="N470" s="73"/>
      <c r="O470" s="69"/>
      <c r="P470" s="69"/>
    </row>
    <row r="471" spans="4:16">
      <c r="D471" s="56"/>
      <c r="E471" s="64"/>
      <c r="F471" s="64"/>
      <c r="G471" s="64"/>
      <c r="H471" s="68"/>
      <c r="I471" s="51"/>
      <c r="J471" s="51"/>
      <c r="K471" s="52"/>
      <c r="L471" s="52"/>
      <c r="M471" s="76"/>
      <c r="N471" s="73"/>
      <c r="O471" s="69"/>
      <c r="P471" s="69"/>
    </row>
    <row r="472" spans="4:16">
      <c r="D472" s="56"/>
      <c r="E472" s="64"/>
      <c r="F472" s="64"/>
      <c r="G472" s="64"/>
      <c r="H472" s="68"/>
      <c r="I472" s="51"/>
      <c r="J472" s="51"/>
      <c r="K472" s="52"/>
      <c r="L472" s="52"/>
      <c r="M472" s="76"/>
      <c r="N472" s="73"/>
      <c r="O472" s="69"/>
      <c r="P472" s="69"/>
    </row>
    <row r="473" spans="4:16">
      <c r="D473" s="56"/>
      <c r="E473" s="64"/>
      <c r="F473" s="64"/>
      <c r="G473" s="64"/>
      <c r="H473" s="68"/>
      <c r="I473" s="51"/>
      <c r="J473" s="51"/>
      <c r="K473" s="52"/>
      <c r="L473" s="52"/>
      <c r="M473" s="76"/>
      <c r="N473" s="73"/>
      <c r="O473" s="69"/>
      <c r="P473" s="69"/>
    </row>
    <row r="474" spans="4:16">
      <c r="D474" s="56"/>
      <c r="E474" s="64"/>
      <c r="F474" s="64"/>
      <c r="G474" s="64"/>
      <c r="H474" s="68"/>
      <c r="I474" s="51"/>
      <c r="J474" s="51"/>
      <c r="K474" s="52"/>
      <c r="L474" s="52"/>
      <c r="M474" s="76"/>
      <c r="N474" s="73"/>
      <c r="O474" s="69"/>
      <c r="P474" s="69"/>
    </row>
    <row r="475" spans="4:16">
      <c r="D475" s="56"/>
      <c r="E475" s="64"/>
      <c r="F475" s="64"/>
      <c r="G475" s="64"/>
      <c r="H475" s="68"/>
      <c r="I475" s="51"/>
      <c r="J475" s="51"/>
      <c r="K475" s="52"/>
      <c r="L475" s="52"/>
      <c r="M475" s="76"/>
      <c r="N475" s="73"/>
      <c r="O475" s="69"/>
      <c r="P475" s="69"/>
    </row>
    <row r="476" spans="4:16">
      <c r="D476" s="56"/>
      <c r="E476" s="64"/>
      <c r="F476" s="64"/>
      <c r="G476" s="64"/>
      <c r="H476" s="68"/>
      <c r="I476" s="51"/>
      <c r="J476" s="51"/>
      <c r="K476" s="52"/>
      <c r="L476" s="52"/>
      <c r="M476" s="76"/>
      <c r="N476" s="73"/>
      <c r="O476" s="69"/>
      <c r="P476" s="69"/>
    </row>
    <row r="477" spans="4:16">
      <c r="D477" s="56"/>
      <c r="E477" s="64"/>
      <c r="F477" s="64"/>
      <c r="G477" s="64"/>
      <c r="H477" s="68"/>
      <c r="I477" s="51"/>
      <c r="J477" s="51"/>
      <c r="K477" s="52"/>
      <c r="L477" s="52"/>
      <c r="M477" s="76"/>
      <c r="N477" s="73"/>
      <c r="O477" s="69"/>
      <c r="P477" s="69"/>
    </row>
    <row r="478" spans="4:16">
      <c r="D478" s="56"/>
      <c r="E478" s="64"/>
      <c r="F478" s="64"/>
      <c r="G478" s="64"/>
      <c r="H478" s="68"/>
      <c r="I478" s="51"/>
      <c r="J478" s="51"/>
      <c r="K478" s="52"/>
      <c r="L478" s="52"/>
      <c r="M478" s="76"/>
      <c r="N478" s="73"/>
      <c r="O478" s="69"/>
      <c r="P478" s="69"/>
    </row>
    <row r="479" spans="4:16">
      <c r="D479" s="56"/>
      <c r="E479" s="64"/>
      <c r="F479" s="64"/>
      <c r="G479" s="64"/>
      <c r="H479" s="68"/>
      <c r="I479" s="51"/>
      <c r="J479" s="51"/>
      <c r="K479" s="52"/>
      <c r="L479" s="52"/>
      <c r="M479" s="76"/>
      <c r="N479" s="73"/>
      <c r="O479" s="69"/>
      <c r="P479" s="69"/>
    </row>
    <row r="480" spans="4:16">
      <c r="D480" s="56"/>
      <c r="E480" s="64"/>
      <c r="F480" s="64"/>
      <c r="G480" s="64"/>
      <c r="H480" s="68"/>
      <c r="I480" s="51"/>
      <c r="J480" s="51"/>
      <c r="K480" s="52"/>
      <c r="L480" s="52"/>
      <c r="M480" s="76"/>
      <c r="N480" s="73"/>
      <c r="O480" s="69"/>
      <c r="P480" s="69"/>
    </row>
    <row r="481" spans="4:16">
      <c r="D481" s="56"/>
      <c r="E481" s="64"/>
      <c r="F481" s="64"/>
      <c r="G481" s="64"/>
      <c r="H481" s="68"/>
      <c r="I481" s="51"/>
      <c r="J481" s="51"/>
      <c r="K481" s="52"/>
      <c r="L481" s="52"/>
      <c r="M481" s="76"/>
      <c r="N481" s="73"/>
      <c r="O481" s="69"/>
      <c r="P481" s="69"/>
    </row>
    <row r="482" spans="4:16">
      <c r="D482" s="56"/>
      <c r="E482" s="64"/>
      <c r="F482" s="64"/>
      <c r="G482" s="64"/>
      <c r="H482" s="68"/>
      <c r="I482" s="51"/>
      <c r="J482" s="51"/>
      <c r="K482" s="52"/>
      <c r="L482" s="52"/>
      <c r="M482" s="76"/>
      <c r="N482" s="73"/>
      <c r="O482" s="69"/>
      <c r="P482" s="69"/>
    </row>
    <row r="483" spans="4:16">
      <c r="D483" s="56"/>
      <c r="E483" s="64"/>
      <c r="F483" s="64"/>
      <c r="G483" s="64"/>
      <c r="H483" s="68"/>
      <c r="I483" s="51"/>
      <c r="J483" s="51"/>
      <c r="K483" s="52"/>
      <c r="L483" s="52"/>
      <c r="M483" s="76"/>
      <c r="N483" s="73"/>
      <c r="O483" s="69"/>
      <c r="P483" s="69"/>
    </row>
    <row r="484" spans="4:16">
      <c r="D484" s="56"/>
      <c r="E484" s="64"/>
      <c r="F484" s="64"/>
      <c r="G484" s="64"/>
      <c r="H484" s="68"/>
      <c r="I484" s="51"/>
      <c r="J484" s="51"/>
      <c r="K484" s="52"/>
      <c r="L484" s="52"/>
      <c r="M484" s="76"/>
      <c r="N484" s="73"/>
      <c r="O484" s="69"/>
      <c r="P484" s="69"/>
    </row>
    <row r="485" spans="4:16">
      <c r="D485" s="56"/>
      <c r="E485" s="64"/>
      <c r="F485" s="64"/>
      <c r="G485" s="64"/>
      <c r="H485" s="68"/>
      <c r="I485" s="51"/>
      <c r="J485" s="51"/>
      <c r="K485" s="52"/>
      <c r="L485" s="52"/>
      <c r="M485" s="76"/>
      <c r="N485" s="73"/>
      <c r="O485" s="69"/>
      <c r="P485" s="69"/>
    </row>
    <row r="486" spans="4:16">
      <c r="D486" s="56"/>
      <c r="E486" s="64"/>
      <c r="F486" s="64"/>
      <c r="G486" s="64"/>
      <c r="H486" s="68"/>
      <c r="I486" s="51"/>
      <c r="J486" s="51"/>
      <c r="K486" s="52"/>
      <c r="L486" s="52"/>
      <c r="M486" s="76"/>
      <c r="N486" s="73"/>
      <c r="O486" s="69"/>
      <c r="P486" s="69"/>
    </row>
    <row r="487" spans="4:16">
      <c r="D487" s="56"/>
      <c r="E487" s="64"/>
      <c r="F487" s="64"/>
      <c r="G487" s="64"/>
      <c r="H487" s="68"/>
      <c r="I487" s="51"/>
      <c r="J487" s="51"/>
      <c r="K487" s="52"/>
      <c r="L487" s="52"/>
      <c r="M487" s="76"/>
      <c r="N487" s="73"/>
      <c r="O487" s="69"/>
      <c r="P487" s="69"/>
    </row>
    <row r="488" spans="4:16">
      <c r="D488" s="56"/>
      <c r="E488" s="64"/>
      <c r="F488" s="64"/>
      <c r="G488" s="64"/>
      <c r="H488" s="68"/>
      <c r="I488" s="51"/>
      <c r="J488" s="51"/>
      <c r="K488" s="52"/>
      <c r="L488" s="52"/>
      <c r="M488" s="76"/>
      <c r="N488" s="73"/>
      <c r="O488" s="69"/>
      <c r="P488" s="69"/>
    </row>
    <row r="489" spans="4:16">
      <c r="D489" s="56"/>
      <c r="E489" s="64"/>
      <c r="F489" s="64"/>
      <c r="G489" s="64"/>
      <c r="H489" s="68"/>
      <c r="I489" s="51"/>
      <c r="J489" s="51"/>
      <c r="K489" s="52"/>
      <c r="L489" s="52"/>
      <c r="M489" s="76"/>
      <c r="N489" s="73"/>
      <c r="O489" s="69"/>
      <c r="P489" s="69"/>
    </row>
    <row r="490" spans="4:16">
      <c r="D490" s="56"/>
      <c r="E490" s="64"/>
      <c r="F490" s="64"/>
      <c r="G490" s="64"/>
      <c r="H490" s="68"/>
      <c r="I490" s="51"/>
      <c r="J490" s="51"/>
      <c r="K490" s="52"/>
      <c r="L490" s="52"/>
      <c r="M490" s="76"/>
      <c r="N490" s="73"/>
      <c r="O490" s="69"/>
      <c r="P490" s="69"/>
    </row>
    <row r="491" spans="4:16">
      <c r="D491" s="56"/>
      <c r="E491" s="64"/>
      <c r="F491" s="64"/>
      <c r="G491" s="64"/>
      <c r="H491" s="68"/>
      <c r="I491" s="51"/>
      <c r="J491" s="51"/>
      <c r="K491" s="52"/>
      <c r="L491" s="52"/>
      <c r="M491" s="76"/>
      <c r="N491" s="73"/>
      <c r="O491" s="69"/>
      <c r="P491" s="69"/>
    </row>
    <row r="492" spans="4:16">
      <c r="D492" s="56"/>
      <c r="E492" s="64"/>
      <c r="F492" s="64"/>
      <c r="G492" s="64"/>
      <c r="H492" s="68"/>
      <c r="I492" s="51"/>
      <c r="J492" s="51"/>
      <c r="K492" s="52"/>
      <c r="L492" s="52"/>
      <c r="M492" s="76"/>
      <c r="N492" s="73"/>
      <c r="O492" s="69"/>
      <c r="P492" s="69"/>
    </row>
    <row r="493" spans="4:16">
      <c r="D493" s="56"/>
      <c r="E493" s="64"/>
      <c r="F493" s="64"/>
      <c r="G493" s="64"/>
      <c r="H493" s="68"/>
      <c r="I493" s="51"/>
      <c r="J493" s="51"/>
      <c r="K493" s="52"/>
      <c r="L493" s="52"/>
      <c r="M493" s="76"/>
      <c r="N493" s="73"/>
      <c r="O493" s="69"/>
      <c r="P493" s="69"/>
    </row>
    <row r="494" spans="4:16">
      <c r="D494" s="56"/>
      <c r="E494" s="64"/>
      <c r="F494" s="64"/>
      <c r="G494" s="64"/>
      <c r="H494" s="68"/>
      <c r="I494" s="51"/>
      <c r="J494" s="51"/>
      <c r="K494" s="52"/>
      <c r="L494" s="52"/>
      <c r="M494" s="76"/>
      <c r="N494" s="73"/>
      <c r="O494" s="69"/>
      <c r="P494" s="69"/>
    </row>
    <row r="495" spans="4:16">
      <c r="D495" s="56"/>
      <c r="E495" s="64"/>
      <c r="F495" s="64"/>
      <c r="G495" s="64"/>
      <c r="H495" s="68"/>
      <c r="I495" s="51"/>
      <c r="J495" s="51"/>
      <c r="K495" s="52"/>
      <c r="L495" s="52"/>
      <c r="M495" s="76"/>
      <c r="N495" s="73"/>
      <c r="O495" s="69"/>
      <c r="P495" s="69"/>
    </row>
    <row r="496" spans="4:16">
      <c r="D496" s="56"/>
      <c r="E496" s="64"/>
      <c r="F496" s="64"/>
      <c r="G496" s="64"/>
      <c r="H496" s="68"/>
      <c r="I496" s="51"/>
      <c r="J496" s="51"/>
      <c r="K496" s="52"/>
      <c r="L496" s="52"/>
      <c r="M496" s="76"/>
      <c r="N496" s="73"/>
      <c r="O496" s="69"/>
      <c r="P496" s="69"/>
    </row>
    <row r="497" spans="4:16">
      <c r="D497" s="56"/>
      <c r="E497" s="64"/>
      <c r="F497" s="64"/>
      <c r="G497" s="64"/>
      <c r="H497" s="68"/>
      <c r="I497" s="51"/>
      <c r="J497" s="51"/>
      <c r="K497" s="52"/>
      <c r="L497" s="52"/>
      <c r="M497" s="76"/>
      <c r="N497" s="73"/>
      <c r="O497" s="69"/>
      <c r="P497" s="69"/>
    </row>
    <row r="498" spans="4:16">
      <c r="D498" s="56"/>
      <c r="E498" s="64"/>
      <c r="F498" s="64"/>
      <c r="G498" s="64"/>
      <c r="H498" s="68"/>
      <c r="I498" s="51"/>
      <c r="J498" s="51"/>
      <c r="K498" s="52"/>
      <c r="L498" s="52"/>
      <c r="M498" s="76"/>
      <c r="N498" s="73"/>
      <c r="O498" s="69"/>
      <c r="P498" s="69"/>
    </row>
    <row r="499" spans="4:16">
      <c r="D499" s="56"/>
      <c r="E499" s="64"/>
      <c r="F499" s="64"/>
      <c r="G499" s="64"/>
      <c r="H499" s="68"/>
      <c r="I499" s="51"/>
      <c r="J499" s="51"/>
      <c r="K499" s="52"/>
      <c r="L499" s="52"/>
      <c r="M499" s="76"/>
      <c r="N499" s="73"/>
      <c r="O499" s="69"/>
      <c r="P499" s="69"/>
    </row>
    <row r="500" spans="4:16">
      <c r="D500" s="56"/>
      <c r="E500" s="64"/>
      <c r="F500" s="64"/>
      <c r="G500" s="64"/>
      <c r="H500" s="68"/>
      <c r="I500" s="51"/>
      <c r="J500" s="51"/>
      <c r="K500" s="52"/>
      <c r="L500" s="52"/>
      <c r="M500" s="76"/>
      <c r="N500" s="73"/>
      <c r="O500" s="69"/>
      <c r="P500" s="69"/>
    </row>
    <row r="501" spans="4:16">
      <c r="D501" s="56"/>
      <c r="E501" s="64"/>
      <c r="F501" s="64"/>
      <c r="G501" s="64"/>
      <c r="H501" s="68"/>
      <c r="I501" s="51"/>
      <c r="J501" s="51"/>
      <c r="K501" s="52"/>
      <c r="L501" s="52"/>
      <c r="M501" s="76"/>
      <c r="N501" s="73"/>
      <c r="O501" s="69"/>
      <c r="P501" s="69"/>
    </row>
    <row r="502" spans="4:16">
      <c r="D502" s="56"/>
      <c r="E502" s="64"/>
      <c r="F502" s="64"/>
      <c r="G502" s="64"/>
      <c r="H502" s="68"/>
      <c r="I502" s="51"/>
      <c r="J502" s="51"/>
      <c r="K502" s="52"/>
      <c r="L502" s="52"/>
      <c r="M502" s="76"/>
      <c r="N502" s="73"/>
      <c r="O502" s="69"/>
      <c r="P502" s="69"/>
    </row>
    <row r="503" spans="4:16">
      <c r="D503" s="56"/>
      <c r="E503" s="64"/>
      <c r="F503" s="64"/>
      <c r="G503" s="64"/>
      <c r="H503" s="68"/>
      <c r="I503" s="51"/>
      <c r="J503" s="51"/>
      <c r="K503" s="52"/>
      <c r="L503" s="52"/>
      <c r="M503" s="76"/>
      <c r="N503" s="73"/>
      <c r="O503" s="69"/>
      <c r="P503" s="69"/>
    </row>
    <row r="504" spans="4:16">
      <c r="D504" s="56"/>
      <c r="E504" s="64"/>
      <c r="F504" s="64"/>
      <c r="G504" s="64"/>
      <c r="H504" s="68"/>
      <c r="I504" s="51"/>
      <c r="J504" s="51"/>
      <c r="K504" s="52"/>
      <c r="L504" s="52"/>
      <c r="M504" s="76"/>
      <c r="N504" s="73"/>
      <c r="O504" s="69"/>
      <c r="P504" s="69"/>
    </row>
    <row r="505" spans="4:16">
      <c r="D505" s="56"/>
      <c r="E505" s="64"/>
      <c r="F505" s="64"/>
      <c r="G505" s="64"/>
      <c r="H505" s="68"/>
      <c r="I505" s="51"/>
      <c r="J505" s="51"/>
      <c r="K505" s="52"/>
      <c r="L505" s="52"/>
      <c r="M505" s="76"/>
      <c r="N505" s="73"/>
      <c r="O505" s="69"/>
      <c r="P505" s="69"/>
    </row>
    <row r="506" spans="4:16">
      <c r="D506" s="56"/>
      <c r="E506" s="64"/>
      <c r="F506" s="64"/>
      <c r="G506" s="64"/>
      <c r="H506" s="68"/>
      <c r="I506" s="51"/>
      <c r="J506" s="51"/>
      <c r="K506" s="52"/>
      <c r="L506" s="52"/>
      <c r="M506" s="76"/>
      <c r="N506" s="73"/>
      <c r="O506" s="69"/>
      <c r="P506" s="69"/>
    </row>
    <row r="507" spans="4:16">
      <c r="D507" s="56"/>
      <c r="E507" s="64"/>
      <c r="F507" s="64"/>
      <c r="G507" s="64"/>
      <c r="H507" s="68"/>
      <c r="I507" s="51"/>
      <c r="J507" s="51"/>
      <c r="K507" s="52"/>
      <c r="L507" s="52"/>
      <c r="M507" s="76"/>
      <c r="N507" s="73"/>
      <c r="O507" s="69"/>
      <c r="P507" s="69"/>
    </row>
    <row r="508" spans="4:16">
      <c r="D508" s="56"/>
      <c r="E508" s="64"/>
      <c r="F508" s="64"/>
      <c r="G508" s="64"/>
      <c r="H508" s="68"/>
      <c r="I508" s="51"/>
      <c r="J508" s="51"/>
      <c r="K508" s="52"/>
      <c r="L508" s="52"/>
      <c r="M508" s="76"/>
      <c r="N508" s="73"/>
      <c r="O508" s="69"/>
      <c r="P508" s="69"/>
    </row>
    <row r="509" spans="4:16">
      <c r="D509" s="56"/>
      <c r="E509" s="64"/>
      <c r="F509" s="64"/>
      <c r="G509" s="64"/>
      <c r="H509" s="68"/>
      <c r="I509" s="51"/>
      <c r="J509" s="51"/>
      <c r="K509" s="52"/>
      <c r="L509" s="52"/>
      <c r="M509" s="76"/>
      <c r="N509" s="73"/>
      <c r="O509" s="69"/>
      <c r="P509" s="69"/>
    </row>
    <row r="510" spans="4:16">
      <c r="D510" s="56"/>
      <c r="E510" s="64"/>
      <c r="F510" s="64"/>
      <c r="G510" s="64"/>
      <c r="H510" s="68"/>
      <c r="I510" s="51"/>
      <c r="J510" s="51"/>
      <c r="K510" s="52"/>
      <c r="L510" s="52"/>
      <c r="M510" s="76"/>
      <c r="N510" s="73"/>
      <c r="O510" s="69"/>
      <c r="P510" s="69"/>
    </row>
    <row r="511" spans="4:16">
      <c r="D511" s="56"/>
      <c r="E511" s="64"/>
      <c r="F511" s="64"/>
      <c r="G511" s="64"/>
      <c r="H511" s="68"/>
      <c r="I511" s="51"/>
      <c r="J511" s="51"/>
      <c r="K511" s="52"/>
      <c r="L511" s="52"/>
      <c r="M511" s="76"/>
      <c r="N511" s="73"/>
      <c r="O511" s="69"/>
      <c r="P511" s="69"/>
    </row>
    <row r="512" spans="4:16">
      <c r="D512" s="56"/>
      <c r="E512" s="64"/>
      <c r="F512" s="64"/>
      <c r="G512" s="64"/>
      <c r="H512" s="68"/>
      <c r="I512" s="51"/>
      <c r="J512" s="51"/>
      <c r="K512" s="52"/>
      <c r="L512" s="52"/>
      <c r="M512" s="76"/>
      <c r="N512" s="73"/>
      <c r="O512" s="69"/>
      <c r="P512" s="69"/>
    </row>
    <row r="513" spans="4:16">
      <c r="D513" s="56"/>
      <c r="E513" s="64"/>
      <c r="F513" s="64"/>
      <c r="G513" s="64"/>
      <c r="H513" s="68"/>
      <c r="I513" s="51"/>
      <c r="J513" s="51"/>
      <c r="K513" s="52"/>
      <c r="L513" s="52"/>
      <c r="M513" s="76"/>
      <c r="N513" s="73"/>
      <c r="O513" s="69"/>
      <c r="P513" s="69"/>
    </row>
    <row r="514" spans="4:16">
      <c r="D514" s="56"/>
      <c r="E514" s="64"/>
      <c r="F514" s="64"/>
      <c r="G514" s="64"/>
      <c r="H514" s="68"/>
      <c r="I514" s="51"/>
      <c r="J514" s="51"/>
      <c r="K514" s="52"/>
      <c r="L514" s="52"/>
      <c r="M514" s="76"/>
      <c r="N514" s="73"/>
      <c r="O514" s="69"/>
      <c r="P514" s="69"/>
    </row>
    <row r="515" spans="4:16">
      <c r="D515" s="56"/>
      <c r="E515" s="64"/>
      <c r="F515" s="64"/>
      <c r="G515" s="64"/>
      <c r="H515" s="68"/>
      <c r="I515" s="51"/>
      <c r="J515" s="51"/>
      <c r="K515" s="52"/>
      <c r="L515" s="52"/>
      <c r="M515" s="76"/>
      <c r="N515" s="73"/>
      <c r="O515" s="69"/>
      <c r="P515" s="69"/>
    </row>
    <row r="516" spans="4:16">
      <c r="D516" s="56"/>
      <c r="E516" s="64"/>
      <c r="F516" s="64"/>
      <c r="G516" s="64"/>
      <c r="H516" s="68"/>
      <c r="I516" s="51"/>
      <c r="J516" s="51"/>
      <c r="K516" s="52"/>
      <c r="L516" s="52"/>
      <c r="M516" s="76"/>
      <c r="N516" s="73"/>
      <c r="O516" s="69"/>
      <c r="P516" s="69"/>
    </row>
    <row r="517" spans="4:16">
      <c r="D517" s="56"/>
      <c r="E517" s="64"/>
      <c r="F517" s="64"/>
      <c r="G517" s="64"/>
      <c r="H517" s="68"/>
      <c r="I517" s="51"/>
      <c r="J517" s="51"/>
      <c r="K517" s="52"/>
      <c r="L517" s="52"/>
      <c r="M517" s="76"/>
      <c r="N517" s="73"/>
      <c r="O517" s="69"/>
      <c r="P517" s="69"/>
    </row>
    <row r="518" spans="4:16">
      <c r="D518" s="56"/>
      <c r="E518" s="64"/>
      <c r="F518" s="64"/>
      <c r="G518" s="64"/>
      <c r="H518" s="68"/>
      <c r="I518" s="51"/>
      <c r="J518" s="51"/>
      <c r="K518" s="52"/>
      <c r="L518" s="52"/>
      <c r="M518" s="76"/>
      <c r="N518" s="73"/>
      <c r="O518" s="69"/>
      <c r="P518" s="69"/>
    </row>
    <row r="519" spans="4:16">
      <c r="D519" s="56"/>
      <c r="E519" s="64"/>
      <c r="F519" s="64"/>
      <c r="G519" s="64"/>
      <c r="H519" s="68"/>
      <c r="I519" s="51"/>
      <c r="J519" s="51"/>
      <c r="K519" s="52"/>
      <c r="L519" s="52"/>
      <c r="M519" s="76"/>
      <c r="N519" s="73"/>
      <c r="O519" s="69"/>
      <c r="P519" s="69"/>
    </row>
    <row r="520" spans="4:16">
      <c r="D520" s="56"/>
      <c r="E520" s="64"/>
      <c r="F520" s="64"/>
      <c r="G520" s="64"/>
      <c r="H520" s="68"/>
      <c r="I520" s="51"/>
      <c r="J520" s="51"/>
      <c r="K520" s="52"/>
      <c r="L520" s="52"/>
      <c r="M520" s="76"/>
      <c r="N520" s="73"/>
      <c r="O520" s="69"/>
      <c r="P520" s="69"/>
    </row>
    <row r="521" spans="4:16">
      <c r="D521" s="56"/>
      <c r="E521" s="64"/>
      <c r="F521" s="64"/>
      <c r="G521" s="64"/>
      <c r="H521" s="68"/>
      <c r="I521" s="51"/>
      <c r="J521" s="51"/>
      <c r="K521" s="52"/>
      <c r="L521" s="52"/>
      <c r="M521" s="76"/>
      <c r="N521" s="73"/>
      <c r="O521" s="69"/>
      <c r="P521" s="69"/>
    </row>
    <row r="522" spans="4:16">
      <c r="D522" s="56"/>
      <c r="E522" s="64"/>
      <c r="F522" s="64"/>
      <c r="G522" s="64"/>
      <c r="H522" s="68"/>
      <c r="I522" s="51"/>
      <c r="J522" s="51"/>
      <c r="K522" s="52"/>
      <c r="L522" s="52"/>
      <c r="M522" s="76"/>
      <c r="N522" s="73"/>
      <c r="O522" s="69"/>
      <c r="P522" s="69"/>
    </row>
    <row r="523" spans="4:16">
      <c r="D523" s="56"/>
      <c r="E523" s="64"/>
      <c r="F523" s="64"/>
      <c r="G523" s="64"/>
      <c r="H523" s="68"/>
      <c r="I523" s="51"/>
      <c r="J523" s="51"/>
      <c r="K523" s="52"/>
      <c r="L523" s="52"/>
      <c r="M523" s="76"/>
      <c r="N523" s="73"/>
      <c r="O523" s="69"/>
      <c r="P523" s="69"/>
    </row>
    <row r="524" spans="4:16">
      <c r="D524" s="56"/>
      <c r="E524" s="64"/>
      <c r="F524" s="64"/>
      <c r="G524" s="64"/>
      <c r="H524" s="68"/>
      <c r="I524" s="51"/>
      <c r="J524" s="51"/>
      <c r="K524" s="52"/>
      <c r="L524" s="52"/>
      <c r="M524" s="76"/>
      <c r="N524" s="73"/>
      <c r="O524" s="69"/>
      <c r="P524" s="69"/>
    </row>
    <row r="525" spans="4:16">
      <c r="D525" s="56"/>
      <c r="E525" s="64"/>
      <c r="F525" s="64"/>
      <c r="G525" s="64"/>
      <c r="H525" s="68"/>
      <c r="I525" s="51"/>
      <c r="J525" s="51"/>
      <c r="K525" s="52"/>
      <c r="L525" s="52"/>
      <c r="M525" s="76"/>
      <c r="N525" s="73"/>
      <c r="O525" s="69"/>
      <c r="P525" s="69"/>
    </row>
    <row r="526" spans="4:16">
      <c r="D526" s="56"/>
      <c r="E526" s="64"/>
      <c r="F526" s="64"/>
      <c r="G526" s="64"/>
      <c r="H526" s="68"/>
      <c r="I526" s="51"/>
      <c r="J526" s="51"/>
      <c r="K526" s="52"/>
      <c r="L526" s="52"/>
      <c r="M526" s="76"/>
      <c r="N526" s="73"/>
      <c r="O526" s="69"/>
      <c r="P526" s="69"/>
    </row>
    <row r="527" spans="4:16">
      <c r="D527" s="56"/>
      <c r="E527" s="64"/>
      <c r="F527" s="64"/>
      <c r="G527" s="64"/>
      <c r="H527" s="68"/>
      <c r="I527" s="51"/>
      <c r="J527" s="51"/>
      <c r="K527" s="52"/>
      <c r="L527" s="52"/>
      <c r="M527" s="76"/>
      <c r="N527" s="73"/>
      <c r="O527" s="69"/>
      <c r="P527" s="69"/>
    </row>
    <row r="528" spans="4:16">
      <c r="D528" s="56"/>
      <c r="E528" s="64"/>
      <c r="F528" s="64"/>
      <c r="G528" s="64"/>
      <c r="H528" s="68"/>
      <c r="I528" s="51"/>
      <c r="J528" s="51"/>
      <c r="K528" s="52"/>
      <c r="L528" s="52"/>
      <c r="M528" s="76"/>
      <c r="N528" s="73"/>
      <c r="O528" s="69"/>
      <c r="P528" s="69"/>
    </row>
    <row r="529" spans="4:16">
      <c r="D529" s="56"/>
      <c r="E529" s="64"/>
      <c r="F529" s="64"/>
      <c r="G529" s="64"/>
      <c r="H529" s="68"/>
      <c r="I529" s="51"/>
      <c r="J529" s="51"/>
      <c r="K529" s="52"/>
      <c r="L529" s="52"/>
      <c r="M529" s="76"/>
      <c r="N529" s="73"/>
      <c r="O529" s="69"/>
      <c r="P529" s="69"/>
    </row>
    <row r="530" spans="4:16">
      <c r="D530" s="56"/>
      <c r="E530" s="64"/>
      <c r="F530" s="64"/>
      <c r="G530" s="64"/>
      <c r="H530" s="68"/>
      <c r="I530" s="51"/>
      <c r="J530" s="51"/>
      <c r="K530" s="52"/>
      <c r="L530" s="52"/>
      <c r="M530" s="76"/>
      <c r="N530" s="73"/>
      <c r="O530" s="69"/>
      <c r="P530" s="69"/>
    </row>
    <row r="531" spans="4:16">
      <c r="D531" s="56"/>
      <c r="E531" s="64"/>
      <c r="F531" s="64"/>
      <c r="G531" s="64"/>
      <c r="H531" s="68"/>
      <c r="I531" s="51"/>
      <c r="J531" s="51"/>
      <c r="K531" s="52"/>
      <c r="L531" s="52"/>
      <c r="M531" s="76"/>
      <c r="N531" s="73"/>
      <c r="O531" s="69"/>
      <c r="P531" s="69"/>
    </row>
    <row r="532" spans="4:16">
      <c r="D532" s="56"/>
      <c r="E532" s="64"/>
      <c r="F532" s="64"/>
      <c r="G532" s="64"/>
      <c r="H532" s="68"/>
      <c r="I532" s="51"/>
      <c r="J532" s="51"/>
      <c r="K532" s="52"/>
      <c r="L532" s="52"/>
      <c r="M532" s="76"/>
      <c r="N532" s="73"/>
      <c r="O532" s="69"/>
      <c r="P532" s="69"/>
    </row>
    <row r="533" spans="4:16">
      <c r="D533" s="56"/>
      <c r="E533" s="64"/>
      <c r="F533" s="64"/>
      <c r="G533" s="64"/>
      <c r="H533" s="68"/>
      <c r="I533" s="51"/>
      <c r="J533" s="51"/>
      <c r="K533" s="52"/>
      <c r="L533" s="52"/>
      <c r="M533" s="76"/>
      <c r="N533" s="73"/>
      <c r="O533" s="69"/>
      <c r="P533" s="69"/>
    </row>
    <row r="534" spans="4:16">
      <c r="D534" s="56"/>
      <c r="E534" s="64"/>
      <c r="F534" s="64"/>
      <c r="G534" s="64"/>
      <c r="H534" s="68"/>
      <c r="I534" s="51"/>
      <c r="J534" s="51"/>
      <c r="K534" s="52"/>
      <c r="L534" s="52"/>
      <c r="M534" s="76"/>
      <c r="N534" s="73"/>
      <c r="O534" s="69"/>
      <c r="P534" s="69"/>
    </row>
    <row r="535" spans="4:16">
      <c r="D535" s="56"/>
      <c r="E535" s="64"/>
      <c r="F535" s="64"/>
      <c r="G535" s="64"/>
      <c r="H535" s="68"/>
      <c r="I535" s="51"/>
      <c r="J535" s="51"/>
      <c r="K535" s="52"/>
      <c r="L535" s="52"/>
      <c r="M535" s="76"/>
      <c r="N535" s="73"/>
      <c r="O535" s="69"/>
      <c r="P535" s="69"/>
    </row>
    <row r="536" spans="4:16">
      <c r="D536" s="56"/>
      <c r="E536" s="64"/>
      <c r="F536" s="64"/>
      <c r="G536" s="64"/>
      <c r="H536" s="68"/>
      <c r="I536" s="51"/>
      <c r="J536" s="51"/>
      <c r="K536" s="52"/>
      <c r="L536" s="52"/>
      <c r="M536" s="76"/>
      <c r="N536" s="73"/>
      <c r="O536" s="69"/>
      <c r="P536" s="69"/>
    </row>
    <row r="537" spans="4:16">
      <c r="D537" s="56"/>
      <c r="E537" s="64"/>
      <c r="F537" s="64"/>
      <c r="G537" s="64"/>
      <c r="H537" s="68"/>
      <c r="I537" s="51"/>
      <c r="J537" s="51"/>
      <c r="K537" s="52"/>
      <c r="L537" s="52"/>
      <c r="M537" s="76"/>
      <c r="N537" s="73"/>
      <c r="O537" s="69"/>
      <c r="P537" s="69"/>
    </row>
    <row r="538" spans="4:16">
      <c r="D538" s="56"/>
      <c r="E538" s="64"/>
      <c r="F538" s="64"/>
      <c r="G538" s="64"/>
      <c r="H538" s="68"/>
      <c r="I538" s="51"/>
      <c r="J538" s="51"/>
      <c r="K538" s="52"/>
      <c r="L538" s="52"/>
      <c r="M538" s="76"/>
      <c r="N538" s="73"/>
      <c r="O538" s="69"/>
      <c r="P538" s="69"/>
    </row>
    <row r="539" spans="4:16">
      <c r="D539" s="56"/>
      <c r="E539" s="64"/>
      <c r="F539" s="64"/>
      <c r="G539" s="64"/>
      <c r="H539" s="68"/>
      <c r="I539" s="51"/>
      <c r="J539" s="51"/>
      <c r="K539" s="52"/>
      <c r="L539" s="52"/>
      <c r="M539" s="76"/>
      <c r="N539" s="73"/>
      <c r="O539" s="69"/>
      <c r="P539" s="69"/>
    </row>
    <row r="540" spans="4:16">
      <c r="D540" s="56"/>
      <c r="E540" s="64"/>
      <c r="F540" s="64"/>
      <c r="G540" s="64"/>
      <c r="H540" s="68"/>
      <c r="I540" s="51"/>
      <c r="J540" s="51"/>
      <c r="K540" s="52"/>
      <c r="L540" s="52"/>
      <c r="M540" s="76"/>
      <c r="N540" s="73"/>
      <c r="O540" s="69"/>
      <c r="P540" s="69"/>
    </row>
    <row r="541" spans="4:16">
      <c r="D541" s="56"/>
      <c r="E541" s="64"/>
      <c r="F541" s="64"/>
      <c r="G541" s="64"/>
      <c r="H541" s="68"/>
      <c r="I541" s="51"/>
      <c r="J541" s="51"/>
      <c r="K541" s="52"/>
      <c r="L541" s="52"/>
      <c r="M541" s="76"/>
      <c r="N541" s="73"/>
      <c r="O541" s="69"/>
      <c r="P541" s="69"/>
    </row>
    <row r="542" spans="4:16">
      <c r="D542" s="56"/>
      <c r="E542" s="64"/>
      <c r="F542" s="64"/>
      <c r="G542" s="64"/>
      <c r="H542" s="68"/>
      <c r="I542" s="51"/>
      <c r="J542" s="51"/>
      <c r="K542" s="52"/>
      <c r="L542" s="52"/>
      <c r="M542" s="76"/>
      <c r="N542" s="73"/>
      <c r="O542" s="69"/>
      <c r="P542" s="69"/>
    </row>
    <row r="543" spans="4:16">
      <c r="D543" s="56"/>
      <c r="E543" s="64"/>
      <c r="F543" s="64"/>
      <c r="G543" s="64"/>
      <c r="H543" s="68"/>
      <c r="I543" s="51"/>
      <c r="J543" s="51"/>
      <c r="K543" s="52"/>
      <c r="L543" s="52"/>
      <c r="M543" s="76"/>
      <c r="N543" s="73"/>
      <c r="O543" s="69"/>
      <c r="P543" s="69"/>
    </row>
    <row r="544" spans="4:16">
      <c r="D544" s="56"/>
      <c r="E544" s="64"/>
      <c r="F544" s="64"/>
      <c r="G544" s="64"/>
      <c r="H544" s="68"/>
      <c r="I544" s="51"/>
      <c r="J544" s="51"/>
      <c r="K544" s="52"/>
      <c r="L544" s="52"/>
      <c r="M544" s="76"/>
      <c r="N544" s="73"/>
      <c r="O544" s="69"/>
      <c r="P544" s="69"/>
    </row>
    <row r="545" spans="4:16">
      <c r="D545" s="56"/>
      <c r="E545" s="64"/>
      <c r="F545" s="64"/>
      <c r="G545" s="64"/>
      <c r="H545" s="68"/>
      <c r="I545" s="51"/>
      <c r="J545" s="51"/>
      <c r="K545" s="52"/>
      <c r="L545" s="52"/>
      <c r="M545" s="76"/>
      <c r="N545" s="73"/>
      <c r="O545" s="69"/>
      <c r="P545" s="69"/>
    </row>
    <row r="546" spans="4:16">
      <c r="D546" s="56"/>
      <c r="E546" s="64"/>
      <c r="F546" s="64"/>
      <c r="G546" s="64"/>
      <c r="H546" s="68"/>
      <c r="I546" s="51"/>
      <c r="J546" s="51"/>
      <c r="K546" s="52"/>
      <c r="L546" s="52"/>
      <c r="M546" s="76"/>
      <c r="N546" s="73"/>
      <c r="O546" s="69"/>
      <c r="P546" s="69"/>
    </row>
    <row r="547" spans="4:16">
      <c r="D547" s="56"/>
      <c r="E547" s="64"/>
      <c r="F547" s="64"/>
      <c r="G547" s="64"/>
      <c r="H547" s="68"/>
      <c r="I547" s="51"/>
      <c r="J547" s="51"/>
      <c r="K547" s="52"/>
      <c r="L547" s="52"/>
      <c r="M547" s="76"/>
      <c r="N547" s="73"/>
      <c r="O547" s="69"/>
      <c r="P547" s="69"/>
    </row>
    <row r="548" spans="4:16">
      <c r="D548" s="56"/>
      <c r="E548" s="64"/>
      <c r="F548" s="64"/>
      <c r="G548" s="64"/>
      <c r="H548" s="68"/>
      <c r="I548" s="51"/>
      <c r="J548" s="51"/>
      <c r="K548" s="52"/>
      <c r="L548" s="52"/>
      <c r="M548" s="76"/>
      <c r="N548" s="73"/>
      <c r="O548" s="69"/>
      <c r="P548" s="69"/>
    </row>
    <row r="549" spans="4:16">
      <c r="D549" s="56"/>
      <c r="E549" s="64"/>
      <c r="F549" s="64"/>
      <c r="G549" s="64"/>
      <c r="H549" s="68"/>
      <c r="I549" s="51"/>
      <c r="J549" s="51"/>
      <c r="K549" s="52"/>
      <c r="L549" s="52"/>
      <c r="M549" s="76"/>
      <c r="N549" s="73"/>
      <c r="O549" s="69"/>
      <c r="P549" s="69"/>
    </row>
    <row r="550" spans="4:16">
      <c r="D550" s="56"/>
      <c r="E550" s="64"/>
      <c r="F550" s="64"/>
      <c r="G550" s="64"/>
      <c r="H550" s="68"/>
      <c r="I550" s="51"/>
      <c r="J550" s="51"/>
      <c r="K550" s="52"/>
      <c r="L550" s="52"/>
      <c r="M550" s="76"/>
      <c r="N550" s="73"/>
      <c r="O550" s="69"/>
      <c r="P550" s="69"/>
    </row>
    <row r="551" spans="4:16">
      <c r="D551" s="56"/>
      <c r="E551" s="64"/>
      <c r="F551" s="64"/>
      <c r="G551" s="64"/>
      <c r="H551" s="68"/>
      <c r="I551" s="51"/>
      <c r="J551" s="51"/>
      <c r="K551" s="52"/>
      <c r="L551" s="52"/>
      <c r="M551" s="76"/>
      <c r="N551" s="73"/>
      <c r="O551" s="69"/>
      <c r="P551" s="69"/>
    </row>
    <row r="552" spans="4:16">
      <c r="D552" s="56"/>
      <c r="E552" s="64"/>
      <c r="F552" s="64"/>
      <c r="G552" s="64"/>
      <c r="H552" s="68"/>
      <c r="I552" s="51"/>
      <c r="J552" s="51"/>
      <c r="K552" s="52"/>
      <c r="L552" s="52"/>
      <c r="M552" s="76"/>
      <c r="N552" s="73"/>
      <c r="O552" s="69"/>
      <c r="P552" s="69"/>
    </row>
    <row r="553" spans="4:16">
      <c r="D553" s="56"/>
      <c r="E553" s="64"/>
      <c r="F553" s="64"/>
      <c r="G553" s="64"/>
      <c r="H553" s="68"/>
      <c r="I553" s="51"/>
      <c r="J553" s="51"/>
      <c r="K553" s="52"/>
      <c r="L553" s="52"/>
      <c r="M553" s="76"/>
      <c r="N553" s="73"/>
      <c r="O553" s="69"/>
      <c r="P553" s="69"/>
    </row>
    <row r="554" spans="4:16">
      <c r="D554" s="56"/>
      <c r="E554" s="64"/>
      <c r="F554" s="64"/>
      <c r="G554" s="64"/>
      <c r="H554" s="68"/>
      <c r="I554" s="51"/>
      <c r="J554" s="51"/>
      <c r="K554" s="52"/>
      <c r="L554" s="52"/>
      <c r="M554" s="76"/>
      <c r="N554" s="73"/>
      <c r="O554" s="69"/>
      <c r="P554" s="69"/>
    </row>
    <row r="555" spans="4:16">
      <c r="D555" s="56"/>
      <c r="E555" s="64"/>
      <c r="F555" s="64"/>
      <c r="G555" s="64"/>
      <c r="H555" s="68"/>
      <c r="I555" s="51"/>
      <c r="J555" s="51"/>
      <c r="K555" s="52"/>
      <c r="L555" s="52"/>
      <c r="M555" s="76"/>
      <c r="N555" s="73"/>
      <c r="O555" s="69"/>
      <c r="P555" s="69"/>
    </row>
    <row r="556" spans="4:16">
      <c r="D556" s="56"/>
      <c r="E556" s="64"/>
      <c r="F556" s="64"/>
      <c r="G556" s="64"/>
      <c r="H556" s="68"/>
      <c r="I556" s="51"/>
      <c r="J556" s="51"/>
      <c r="K556" s="52"/>
      <c r="L556" s="52"/>
      <c r="M556" s="76"/>
      <c r="N556" s="73"/>
      <c r="O556" s="69"/>
      <c r="P556" s="69"/>
    </row>
    <row r="557" spans="4:16">
      <c r="D557" s="56"/>
      <c r="E557" s="64"/>
      <c r="F557" s="64"/>
      <c r="G557" s="64"/>
      <c r="H557" s="68"/>
      <c r="I557" s="51"/>
      <c r="J557" s="51"/>
      <c r="K557" s="52"/>
      <c r="L557" s="52"/>
      <c r="M557" s="76"/>
      <c r="N557" s="73"/>
      <c r="O557" s="69"/>
      <c r="P557" s="69"/>
    </row>
    <row r="558" spans="4:16">
      <c r="D558" s="56"/>
      <c r="E558" s="64"/>
      <c r="F558" s="64"/>
      <c r="G558" s="64"/>
      <c r="H558" s="68"/>
      <c r="I558" s="51"/>
      <c r="J558" s="51"/>
      <c r="K558" s="52"/>
      <c r="L558" s="52"/>
      <c r="M558" s="76"/>
      <c r="N558" s="73"/>
      <c r="O558" s="69"/>
      <c r="P558" s="69"/>
    </row>
    <row r="559" spans="4:16">
      <c r="D559" s="56"/>
      <c r="E559" s="64"/>
      <c r="F559" s="64"/>
      <c r="G559" s="64"/>
      <c r="H559" s="68"/>
      <c r="I559" s="51"/>
      <c r="J559" s="51"/>
      <c r="K559" s="52"/>
      <c r="L559" s="52"/>
      <c r="M559" s="76"/>
      <c r="N559" s="73"/>
      <c r="O559" s="69"/>
      <c r="P559" s="69"/>
    </row>
    <row r="560" spans="4:16">
      <c r="D560" s="56"/>
      <c r="E560" s="64"/>
      <c r="F560" s="64"/>
      <c r="G560" s="64"/>
      <c r="H560" s="68"/>
      <c r="I560" s="51"/>
      <c r="J560" s="51"/>
      <c r="K560" s="52"/>
      <c r="L560" s="52"/>
      <c r="M560" s="76"/>
      <c r="N560" s="73"/>
      <c r="O560" s="69"/>
      <c r="P560" s="69"/>
    </row>
    <row r="561" spans="4:16">
      <c r="D561" s="56"/>
      <c r="E561" s="64"/>
      <c r="F561" s="64"/>
      <c r="G561" s="64"/>
      <c r="H561" s="68"/>
      <c r="I561" s="51"/>
      <c r="J561" s="51"/>
      <c r="K561" s="52"/>
      <c r="L561" s="52"/>
      <c r="M561" s="76"/>
      <c r="N561" s="73"/>
      <c r="O561" s="69"/>
      <c r="P561" s="69"/>
    </row>
    <row r="562" spans="4:16">
      <c r="D562" s="56"/>
      <c r="E562" s="64"/>
      <c r="F562" s="64"/>
      <c r="G562" s="64"/>
      <c r="H562" s="68"/>
      <c r="I562" s="51"/>
      <c r="J562" s="51"/>
      <c r="K562" s="52"/>
      <c r="L562" s="52"/>
      <c r="M562" s="76"/>
      <c r="N562" s="73"/>
      <c r="O562" s="69"/>
      <c r="P562" s="69"/>
    </row>
    <row r="563" spans="4:16">
      <c r="D563" s="56"/>
      <c r="E563" s="64"/>
      <c r="F563" s="64"/>
      <c r="G563" s="64"/>
      <c r="H563" s="68"/>
      <c r="I563" s="51"/>
      <c r="J563" s="51"/>
      <c r="K563" s="52"/>
      <c r="L563" s="52"/>
      <c r="M563" s="76"/>
      <c r="N563" s="73"/>
      <c r="O563" s="69"/>
      <c r="P563" s="69"/>
    </row>
    <row r="564" spans="4:16">
      <c r="D564" s="56"/>
      <c r="E564" s="64"/>
      <c r="F564" s="64"/>
      <c r="G564" s="64"/>
      <c r="H564" s="68"/>
      <c r="I564" s="51"/>
      <c r="J564" s="51"/>
      <c r="K564" s="52"/>
      <c r="L564" s="52"/>
      <c r="M564" s="76"/>
      <c r="N564" s="73"/>
      <c r="O564" s="69"/>
      <c r="P564" s="69"/>
    </row>
    <row r="565" spans="4:16">
      <c r="D565" s="56"/>
      <c r="E565" s="64"/>
      <c r="F565" s="64"/>
      <c r="G565" s="64"/>
      <c r="H565" s="68"/>
      <c r="I565" s="51"/>
      <c r="J565" s="51"/>
      <c r="K565" s="52"/>
      <c r="L565" s="52"/>
      <c r="M565" s="76"/>
      <c r="N565" s="73"/>
      <c r="O565" s="69"/>
      <c r="P565" s="69"/>
    </row>
    <row r="566" spans="4:16">
      <c r="D566" s="56"/>
      <c r="E566" s="64"/>
      <c r="F566" s="64"/>
      <c r="G566" s="64"/>
      <c r="H566" s="68"/>
      <c r="I566" s="51"/>
      <c r="J566" s="51"/>
      <c r="K566" s="52"/>
      <c r="L566" s="52"/>
      <c r="M566" s="76"/>
      <c r="N566" s="73"/>
      <c r="O566" s="69"/>
      <c r="P566" s="69"/>
    </row>
    <row r="567" spans="4:16">
      <c r="D567" s="56"/>
      <c r="E567" s="64"/>
      <c r="F567" s="64"/>
      <c r="G567" s="64"/>
      <c r="H567" s="68"/>
      <c r="I567" s="51"/>
      <c r="J567" s="51"/>
      <c r="K567" s="52"/>
      <c r="L567" s="52"/>
      <c r="M567" s="76"/>
      <c r="N567" s="73"/>
      <c r="O567" s="69"/>
      <c r="P567" s="69"/>
    </row>
    <row r="568" spans="4:16">
      <c r="D568" s="56"/>
      <c r="E568" s="64"/>
      <c r="F568" s="64"/>
      <c r="G568" s="64"/>
      <c r="H568" s="68"/>
      <c r="I568" s="51"/>
      <c r="J568" s="51"/>
      <c r="K568" s="52"/>
      <c r="L568" s="52"/>
      <c r="M568" s="76"/>
      <c r="N568" s="73"/>
      <c r="O568" s="69"/>
      <c r="P568" s="69"/>
    </row>
    <row r="569" spans="4:16">
      <c r="D569" s="56"/>
      <c r="E569" s="64"/>
      <c r="F569" s="64"/>
      <c r="G569" s="64"/>
      <c r="H569" s="68"/>
      <c r="I569" s="51"/>
      <c r="J569" s="51"/>
      <c r="K569" s="52"/>
      <c r="L569" s="52"/>
      <c r="M569" s="76"/>
      <c r="N569" s="73"/>
      <c r="O569" s="69"/>
      <c r="P569" s="69"/>
    </row>
    <row r="570" spans="4:16">
      <c r="D570" s="56"/>
      <c r="E570" s="64"/>
      <c r="F570" s="64"/>
      <c r="G570" s="64"/>
      <c r="H570" s="68"/>
      <c r="I570" s="51"/>
      <c r="J570" s="51"/>
      <c r="K570" s="52"/>
      <c r="L570" s="52"/>
      <c r="M570" s="76"/>
      <c r="N570" s="73"/>
      <c r="O570" s="69"/>
      <c r="P570" s="69"/>
    </row>
    <row r="571" spans="4:16">
      <c r="D571" s="56"/>
      <c r="E571" s="64"/>
      <c r="F571" s="64"/>
      <c r="G571" s="64"/>
      <c r="H571" s="68"/>
      <c r="I571" s="51"/>
      <c r="J571" s="51"/>
      <c r="K571" s="52"/>
      <c r="L571" s="52"/>
      <c r="M571" s="76"/>
      <c r="N571" s="73"/>
      <c r="O571" s="69"/>
      <c r="P571" s="69"/>
    </row>
    <row r="572" spans="4:16">
      <c r="D572" s="56"/>
      <c r="E572" s="64"/>
      <c r="F572" s="64"/>
      <c r="G572" s="64"/>
      <c r="H572" s="68"/>
      <c r="I572" s="51"/>
      <c r="J572" s="51"/>
      <c r="K572" s="52"/>
      <c r="L572" s="52"/>
      <c r="M572" s="76"/>
      <c r="N572" s="73"/>
      <c r="O572" s="69"/>
      <c r="P572" s="69"/>
    </row>
    <row r="573" spans="4:16">
      <c r="D573" s="56"/>
      <c r="E573" s="64"/>
      <c r="F573" s="64"/>
      <c r="G573" s="64"/>
      <c r="H573" s="68"/>
      <c r="I573" s="51"/>
      <c r="J573" s="51"/>
      <c r="K573" s="52"/>
      <c r="L573" s="52"/>
      <c r="M573" s="76"/>
      <c r="N573" s="73"/>
      <c r="O573" s="69"/>
      <c r="P573" s="69"/>
    </row>
    <row r="574" spans="4:16">
      <c r="D574" s="56"/>
      <c r="E574" s="64"/>
      <c r="F574" s="64"/>
      <c r="G574" s="64"/>
      <c r="H574" s="68"/>
      <c r="I574" s="51"/>
      <c r="J574" s="51"/>
      <c r="K574" s="52"/>
      <c r="L574" s="52"/>
      <c r="M574" s="76"/>
      <c r="N574" s="73"/>
      <c r="O574" s="69"/>
      <c r="P574" s="69"/>
    </row>
    <row r="575" spans="4:16">
      <c r="D575" s="56"/>
      <c r="E575" s="64"/>
      <c r="F575" s="64"/>
      <c r="G575" s="64"/>
      <c r="H575" s="68"/>
      <c r="I575" s="51"/>
      <c r="J575" s="51"/>
      <c r="K575" s="52"/>
      <c r="L575" s="52"/>
      <c r="M575" s="76"/>
      <c r="N575" s="73"/>
      <c r="O575" s="69"/>
      <c r="P575" s="69"/>
    </row>
    <row r="576" spans="4:16">
      <c r="D576" s="56"/>
      <c r="E576" s="64"/>
      <c r="F576" s="64"/>
      <c r="G576" s="64"/>
      <c r="H576" s="68"/>
      <c r="I576" s="51"/>
      <c r="J576" s="51"/>
      <c r="K576" s="52"/>
      <c r="L576" s="52"/>
      <c r="M576" s="76"/>
      <c r="N576" s="73"/>
      <c r="O576" s="69"/>
      <c r="P576" s="69"/>
    </row>
    <row r="577" spans="4:16">
      <c r="D577" s="56"/>
      <c r="E577" s="64"/>
      <c r="F577" s="64"/>
      <c r="G577" s="64"/>
      <c r="H577" s="68"/>
      <c r="I577" s="51"/>
      <c r="J577" s="51"/>
      <c r="K577" s="52"/>
      <c r="L577" s="52"/>
      <c r="M577" s="76"/>
      <c r="N577" s="73"/>
      <c r="O577" s="69"/>
      <c r="P577" s="69"/>
    </row>
    <row r="578" spans="4:16">
      <c r="D578" s="56"/>
      <c r="E578" s="64"/>
      <c r="F578" s="64"/>
      <c r="G578" s="64"/>
      <c r="H578" s="68"/>
      <c r="I578" s="51"/>
      <c r="J578" s="51"/>
      <c r="K578" s="52"/>
      <c r="L578" s="52"/>
      <c r="M578" s="76"/>
      <c r="N578" s="73"/>
      <c r="O578" s="69"/>
      <c r="P578" s="69"/>
    </row>
    <row r="579" spans="4:16">
      <c r="D579" s="56"/>
      <c r="E579" s="64"/>
      <c r="F579" s="64"/>
      <c r="G579" s="64"/>
      <c r="H579" s="68"/>
      <c r="I579" s="51"/>
      <c r="J579" s="51"/>
      <c r="K579" s="52"/>
      <c r="L579" s="52"/>
      <c r="M579" s="76"/>
      <c r="N579" s="73"/>
      <c r="O579" s="69"/>
      <c r="P579" s="69"/>
    </row>
    <row r="580" spans="4:16">
      <c r="D580" s="56"/>
      <c r="E580" s="64"/>
      <c r="F580" s="64"/>
      <c r="G580" s="64"/>
      <c r="H580" s="68"/>
      <c r="I580" s="51"/>
      <c r="J580" s="51"/>
      <c r="K580" s="52"/>
      <c r="L580" s="52"/>
      <c r="M580" s="76"/>
      <c r="N580" s="73"/>
      <c r="O580" s="69"/>
      <c r="P580" s="69"/>
    </row>
    <row r="581" spans="4:16">
      <c r="D581" s="56"/>
      <c r="E581" s="64"/>
      <c r="F581" s="64"/>
      <c r="G581" s="64"/>
      <c r="H581" s="68"/>
      <c r="I581" s="51"/>
      <c r="J581" s="51"/>
      <c r="K581" s="52"/>
      <c r="L581" s="52"/>
      <c r="M581" s="76"/>
      <c r="N581" s="73"/>
      <c r="O581" s="69"/>
      <c r="P581" s="69"/>
    </row>
    <row r="582" spans="4:16">
      <c r="D582" s="56"/>
      <c r="E582" s="64"/>
      <c r="F582" s="64"/>
      <c r="G582" s="64"/>
      <c r="H582" s="68"/>
      <c r="I582" s="51"/>
      <c r="J582" s="51"/>
      <c r="K582" s="52"/>
      <c r="L582" s="52"/>
      <c r="M582" s="76"/>
      <c r="N582" s="73"/>
      <c r="O582" s="69"/>
      <c r="P582" s="69"/>
    </row>
    <row r="583" spans="4:16">
      <c r="D583" s="56"/>
      <c r="E583" s="64"/>
      <c r="F583" s="64"/>
      <c r="G583" s="64"/>
      <c r="H583" s="68"/>
      <c r="I583" s="51"/>
      <c r="J583" s="51"/>
      <c r="K583" s="52"/>
      <c r="L583" s="52"/>
      <c r="M583" s="76"/>
      <c r="N583" s="73"/>
      <c r="O583" s="69"/>
      <c r="P583" s="69"/>
    </row>
    <row r="584" spans="4:16">
      <c r="D584" s="56"/>
      <c r="E584" s="64"/>
      <c r="F584" s="64"/>
      <c r="G584" s="64"/>
      <c r="H584" s="68"/>
      <c r="I584" s="51"/>
      <c r="J584" s="51"/>
      <c r="K584" s="52"/>
      <c r="L584" s="52"/>
      <c r="M584" s="76"/>
      <c r="N584" s="73"/>
      <c r="O584" s="69"/>
      <c r="P584" s="69"/>
    </row>
    <row r="585" spans="4:16">
      <c r="D585" s="56"/>
      <c r="E585" s="64"/>
      <c r="F585" s="64"/>
      <c r="G585" s="64"/>
      <c r="H585" s="68"/>
      <c r="I585" s="51"/>
      <c r="J585" s="51"/>
      <c r="K585" s="52"/>
      <c r="L585" s="52"/>
      <c r="M585" s="76"/>
      <c r="N585" s="73"/>
      <c r="O585" s="69"/>
      <c r="P585" s="69"/>
    </row>
    <row r="586" spans="4:16">
      <c r="D586" s="56"/>
      <c r="E586" s="64"/>
      <c r="F586" s="64"/>
      <c r="G586" s="64"/>
      <c r="H586" s="68"/>
      <c r="I586" s="51"/>
      <c r="J586" s="51"/>
      <c r="K586" s="52"/>
      <c r="L586" s="52"/>
      <c r="M586" s="76"/>
      <c r="N586" s="73"/>
      <c r="O586" s="69"/>
      <c r="P586" s="69"/>
    </row>
    <row r="587" spans="4:16">
      <c r="D587" s="56"/>
      <c r="E587" s="64"/>
      <c r="F587" s="64"/>
      <c r="G587" s="64"/>
      <c r="H587" s="68"/>
      <c r="I587" s="51"/>
      <c r="J587" s="51"/>
      <c r="K587" s="52"/>
      <c r="L587" s="52"/>
      <c r="M587" s="76"/>
      <c r="N587" s="73"/>
      <c r="O587" s="69"/>
      <c r="P587" s="69"/>
    </row>
    <row r="588" spans="4:16">
      <c r="D588" s="56"/>
      <c r="E588" s="64"/>
      <c r="F588" s="64"/>
      <c r="G588" s="64"/>
      <c r="H588" s="68"/>
      <c r="I588" s="51"/>
      <c r="J588" s="51"/>
      <c r="K588" s="52"/>
      <c r="L588" s="52"/>
      <c r="M588" s="76"/>
      <c r="N588" s="73"/>
      <c r="O588" s="69"/>
      <c r="P588" s="69"/>
    </row>
    <row r="589" spans="4:16">
      <c r="D589" s="56"/>
      <c r="E589" s="64"/>
      <c r="F589" s="64"/>
      <c r="G589" s="64"/>
      <c r="H589" s="68"/>
      <c r="I589" s="51"/>
      <c r="J589" s="51"/>
      <c r="K589" s="52"/>
      <c r="L589" s="52"/>
      <c r="M589" s="76"/>
      <c r="N589" s="73"/>
      <c r="O589" s="69"/>
      <c r="P589" s="69"/>
    </row>
    <row r="590" spans="4:16">
      <c r="D590" s="56"/>
      <c r="E590" s="64"/>
      <c r="F590" s="64"/>
      <c r="G590" s="64"/>
      <c r="H590" s="68"/>
      <c r="I590" s="51"/>
      <c r="J590" s="51"/>
      <c r="K590" s="52"/>
      <c r="L590" s="52"/>
      <c r="M590" s="76"/>
      <c r="N590" s="73"/>
      <c r="O590" s="69"/>
      <c r="P590" s="69"/>
    </row>
    <row r="591" spans="4:16">
      <c r="D591" s="56"/>
      <c r="E591" s="64"/>
      <c r="F591" s="64"/>
      <c r="G591" s="64"/>
      <c r="H591" s="68"/>
      <c r="I591" s="51"/>
      <c r="J591" s="51"/>
      <c r="K591" s="52"/>
      <c r="L591" s="52"/>
      <c r="M591" s="76"/>
      <c r="N591" s="73"/>
      <c r="O591" s="69"/>
      <c r="P591" s="69"/>
    </row>
    <row r="592" spans="4:16">
      <c r="D592" s="56"/>
      <c r="E592" s="64"/>
      <c r="F592" s="64"/>
      <c r="G592" s="64"/>
      <c r="H592" s="68"/>
      <c r="I592" s="51"/>
      <c r="J592" s="51"/>
      <c r="K592" s="52"/>
      <c r="L592" s="52"/>
      <c r="M592" s="76"/>
      <c r="N592" s="73"/>
      <c r="O592" s="69"/>
      <c r="P592" s="69"/>
    </row>
    <row r="593" spans="4:16">
      <c r="D593" s="56"/>
      <c r="E593" s="64"/>
      <c r="F593" s="64"/>
      <c r="G593" s="64"/>
      <c r="H593" s="68"/>
      <c r="I593" s="51"/>
      <c r="J593" s="51"/>
      <c r="K593" s="52"/>
      <c r="L593" s="52"/>
      <c r="M593" s="76"/>
      <c r="N593" s="73"/>
      <c r="O593" s="69"/>
      <c r="P593" s="69"/>
    </row>
    <row r="594" spans="4:16">
      <c r="D594" s="56"/>
      <c r="E594" s="64"/>
      <c r="F594" s="64"/>
      <c r="G594" s="64"/>
      <c r="H594" s="68"/>
      <c r="I594" s="51"/>
      <c r="J594" s="51"/>
      <c r="K594" s="52"/>
      <c r="L594" s="52"/>
      <c r="M594" s="76"/>
      <c r="N594" s="73"/>
      <c r="O594" s="69"/>
      <c r="P594" s="69"/>
    </row>
    <row r="595" spans="4:16">
      <c r="D595" s="56"/>
      <c r="E595" s="64"/>
      <c r="F595" s="64"/>
      <c r="G595" s="64"/>
      <c r="H595" s="68"/>
      <c r="I595" s="51"/>
      <c r="J595" s="51"/>
      <c r="K595" s="52"/>
      <c r="L595" s="52"/>
      <c r="M595" s="76"/>
      <c r="N595" s="73"/>
      <c r="O595" s="69"/>
      <c r="P595" s="69"/>
    </row>
    <row r="596" spans="4:16">
      <c r="D596" s="56"/>
      <c r="E596" s="64"/>
      <c r="F596" s="64"/>
      <c r="G596" s="64"/>
      <c r="H596" s="68"/>
      <c r="I596" s="51"/>
      <c r="J596" s="51"/>
      <c r="K596" s="52"/>
      <c r="L596" s="52"/>
      <c r="M596" s="76"/>
      <c r="N596" s="73"/>
      <c r="O596" s="69"/>
      <c r="P596" s="69"/>
    </row>
    <row r="597" spans="4:16">
      <c r="D597" s="56"/>
      <c r="E597" s="64"/>
      <c r="F597" s="64"/>
      <c r="G597" s="64"/>
      <c r="H597" s="68"/>
      <c r="I597" s="51"/>
      <c r="J597" s="51"/>
      <c r="K597" s="52"/>
      <c r="L597" s="52"/>
      <c r="M597" s="76"/>
      <c r="N597" s="73"/>
      <c r="O597" s="69"/>
      <c r="P597" s="69"/>
    </row>
    <row r="598" spans="4:16">
      <c r="D598" s="56"/>
      <c r="E598" s="64"/>
      <c r="F598" s="64"/>
      <c r="G598" s="64"/>
      <c r="H598" s="68"/>
      <c r="I598" s="51"/>
      <c r="J598" s="51"/>
      <c r="K598" s="52"/>
      <c r="L598" s="52"/>
      <c r="M598" s="76"/>
      <c r="N598" s="73"/>
      <c r="O598" s="69"/>
      <c r="P598" s="69"/>
    </row>
    <row r="599" spans="4:16">
      <c r="D599" s="56"/>
      <c r="E599" s="64"/>
      <c r="F599" s="64"/>
      <c r="G599" s="64"/>
      <c r="H599" s="68"/>
      <c r="I599" s="51"/>
      <c r="J599" s="51"/>
      <c r="K599" s="52"/>
      <c r="L599" s="52"/>
      <c r="M599" s="76"/>
      <c r="N599" s="73"/>
      <c r="O599" s="69"/>
      <c r="P599" s="69"/>
    </row>
    <row r="600" spans="4:16">
      <c r="D600" s="56"/>
      <c r="E600" s="64"/>
      <c r="F600" s="64"/>
      <c r="G600" s="64"/>
      <c r="H600" s="68"/>
      <c r="I600" s="51"/>
      <c r="J600" s="51"/>
      <c r="K600" s="52"/>
      <c r="L600" s="52"/>
      <c r="M600" s="76"/>
      <c r="N600" s="73"/>
      <c r="O600" s="69"/>
      <c r="P600" s="69"/>
    </row>
    <row r="601" spans="4:16">
      <c r="D601" s="56"/>
      <c r="E601" s="64"/>
      <c r="F601" s="64"/>
      <c r="G601" s="64"/>
      <c r="H601" s="68"/>
      <c r="I601" s="51"/>
      <c r="J601" s="51"/>
      <c r="K601" s="52"/>
      <c r="L601" s="52"/>
      <c r="M601" s="76"/>
      <c r="N601" s="73"/>
      <c r="O601" s="69"/>
      <c r="P601" s="69"/>
    </row>
    <row r="602" spans="4:16">
      <c r="D602" s="56"/>
      <c r="E602" s="64"/>
      <c r="F602" s="64"/>
      <c r="G602" s="64"/>
      <c r="H602" s="68"/>
      <c r="I602" s="51"/>
      <c r="J602" s="51"/>
      <c r="K602" s="52"/>
      <c r="L602" s="52"/>
      <c r="M602" s="76"/>
      <c r="N602" s="73"/>
      <c r="O602" s="69"/>
      <c r="P602" s="69"/>
    </row>
    <row r="603" spans="4:16">
      <c r="D603" s="56"/>
      <c r="E603" s="64"/>
      <c r="F603" s="64"/>
      <c r="G603" s="64"/>
      <c r="H603" s="68"/>
      <c r="I603" s="51"/>
      <c r="J603" s="51"/>
      <c r="K603" s="52"/>
      <c r="L603" s="52"/>
      <c r="M603" s="76"/>
      <c r="N603" s="73"/>
      <c r="O603" s="69"/>
      <c r="P603" s="69"/>
    </row>
    <row r="604" spans="4:16">
      <c r="D604" s="56"/>
      <c r="E604" s="64"/>
      <c r="F604" s="64"/>
      <c r="G604" s="64"/>
      <c r="H604" s="68"/>
      <c r="I604" s="51"/>
      <c r="J604" s="51"/>
      <c r="K604" s="52"/>
      <c r="L604" s="52"/>
      <c r="M604" s="76"/>
      <c r="N604" s="73"/>
      <c r="O604" s="69"/>
      <c r="P604" s="69"/>
    </row>
    <row r="605" spans="4:16">
      <c r="D605" s="56"/>
      <c r="E605" s="64"/>
      <c r="F605" s="64"/>
      <c r="G605" s="64"/>
      <c r="H605" s="68"/>
      <c r="I605" s="51"/>
      <c r="J605" s="51"/>
      <c r="K605" s="52"/>
      <c r="L605" s="52"/>
      <c r="M605" s="76"/>
      <c r="N605" s="73"/>
      <c r="O605" s="69"/>
      <c r="P605" s="69"/>
    </row>
    <row r="606" spans="4:16">
      <c r="D606" s="56"/>
      <c r="E606" s="64"/>
      <c r="F606" s="64"/>
      <c r="G606" s="64"/>
      <c r="H606" s="68"/>
      <c r="I606" s="51"/>
      <c r="J606" s="51"/>
      <c r="K606" s="52"/>
      <c r="L606" s="52"/>
      <c r="M606" s="76"/>
      <c r="N606" s="73"/>
      <c r="O606" s="69"/>
      <c r="P606" s="69"/>
    </row>
    <row r="607" spans="4:16">
      <c r="D607" s="56"/>
      <c r="E607" s="64"/>
      <c r="F607" s="64"/>
      <c r="G607" s="64"/>
      <c r="H607" s="68"/>
      <c r="I607" s="51"/>
      <c r="J607" s="51"/>
      <c r="K607" s="52"/>
      <c r="L607" s="52"/>
      <c r="M607" s="76"/>
      <c r="N607" s="73"/>
      <c r="O607" s="69"/>
      <c r="P607" s="69"/>
    </row>
    <row r="608" spans="4:16">
      <c r="D608" s="56"/>
      <c r="E608" s="64"/>
      <c r="F608" s="64"/>
      <c r="G608" s="64"/>
      <c r="H608" s="68"/>
      <c r="I608" s="51"/>
      <c r="J608" s="51"/>
      <c r="K608" s="52"/>
      <c r="L608" s="52"/>
      <c r="M608" s="76"/>
      <c r="N608" s="73"/>
      <c r="O608" s="69"/>
      <c r="P608" s="69"/>
    </row>
    <row r="609" spans="4:16">
      <c r="D609" s="56"/>
      <c r="E609" s="64"/>
      <c r="F609" s="64"/>
      <c r="G609" s="64"/>
      <c r="H609" s="68"/>
      <c r="I609" s="51"/>
      <c r="J609" s="51"/>
      <c r="K609" s="52"/>
      <c r="L609" s="52"/>
      <c r="M609" s="76"/>
      <c r="N609" s="73"/>
      <c r="O609" s="69"/>
      <c r="P609" s="69"/>
    </row>
    <row r="610" spans="4:16">
      <c r="D610" s="56"/>
      <c r="E610" s="64"/>
      <c r="F610" s="64"/>
      <c r="G610" s="64"/>
      <c r="H610" s="68"/>
      <c r="I610" s="51"/>
      <c r="J610" s="51"/>
      <c r="K610" s="52"/>
      <c r="L610" s="52"/>
      <c r="M610" s="76"/>
      <c r="N610" s="73"/>
      <c r="O610" s="69"/>
      <c r="P610" s="69"/>
    </row>
    <row r="611" spans="4:16">
      <c r="D611" s="56"/>
      <c r="E611" s="64"/>
      <c r="F611" s="64"/>
      <c r="G611" s="64"/>
      <c r="H611" s="68"/>
      <c r="I611" s="51"/>
      <c r="J611" s="51"/>
      <c r="K611" s="52"/>
      <c r="L611" s="52"/>
      <c r="M611" s="76"/>
      <c r="N611" s="73"/>
      <c r="O611" s="69"/>
      <c r="P611" s="69"/>
    </row>
    <row r="612" spans="4:16">
      <c r="D612" s="56"/>
      <c r="E612" s="64"/>
      <c r="F612" s="64"/>
      <c r="G612" s="64"/>
      <c r="H612" s="68"/>
      <c r="I612" s="51"/>
      <c r="J612" s="51"/>
      <c r="K612" s="52"/>
      <c r="L612" s="52"/>
      <c r="M612" s="76"/>
      <c r="N612" s="73"/>
      <c r="O612" s="69"/>
      <c r="P612" s="69"/>
    </row>
    <row r="613" spans="4:16">
      <c r="D613" s="56"/>
      <c r="E613" s="64"/>
      <c r="F613" s="64"/>
      <c r="G613" s="64"/>
      <c r="H613" s="68"/>
      <c r="I613" s="51"/>
      <c r="J613" s="51"/>
      <c r="K613" s="52"/>
      <c r="L613" s="52"/>
      <c r="M613" s="76"/>
      <c r="N613" s="73"/>
      <c r="O613" s="69"/>
      <c r="P613" s="69"/>
    </row>
    <row r="614" spans="4:16">
      <c r="D614" s="56"/>
      <c r="E614" s="64"/>
      <c r="F614" s="64"/>
      <c r="G614" s="64"/>
      <c r="H614" s="68"/>
      <c r="I614" s="51"/>
      <c r="J614" s="51"/>
      <c r="K614" s="52"/>
      <c r="L614" s="52"/>
      <c r="M614" s="76"/>
      <c r="N614" s="73"/>
      <c r="O614" s="69"/>
      <c r="P614" s="69"/>
    </row>
    <row r="615" spans="4:16">
      <c r="D615" s="56"/>
      <c r="E615" s="64"/>
      <c r="F615" s="64"/>
      <c r="G615" s="64"/>
      <c r="H615" s="68"/>
      <c r="I615" s="51"/>
      <c r="J615" s="51"/>
      <c r="K615" s="52"/>
      <c r="L615" s="52"/>
      <c r="M615" s="76"/>
      <c r="N615" s="73"/>
      <c r="O615" s="69"/>
      <c r="P615" s="69"/>
    </row>
    <row r="616" spans="4:16">
      <c r="D616" s="56"/>
      <c r="E616" s="64"/>
      <c r="F616" s="64"/>
      <c r="G616" s="64"/>
      <c r="H616" s="68"/>
      <c r="I616" s="51"/>
      <c r="J616" s="51"/>
      <c r="K616" s="52"/>
      <c r="L616" s="52"/>
      <c r="M616" s="76"/>
      <c r="N616" s="73"/>
      <c r="O616" s="69"/>
      <c r="P616" s="69"/>
    </row>
    <row r="617" spans="4:16">
      <c r="D617" s="56"/>
      <c r="E617" s="64"/>
      <c r="F617" s="64"/>
      <c r="G617" s="64"/>
      <c r="H617" s="68"/>
      <c r="I617" s="51"/>
      <c r="J617" s="51"/>
      <c r="K617" s="52"/>
      <c r="L617" s="52"/>
      <c r="M617" s="76"/>
      <c r="N617" s="73"/>
      <c r="O617" s="69"/>
      <c r="P617" s="69"/>
    </row>
    <row r="618" spans="4:16">
      <c r="D618" s="56"/>
      <c r="E618" s="64"/>
      <c r="F618" s="64"/>
      <c r="G618" s="64"/>
      <c r="H618" s="68"/>
      <c r="I618" s="51"/>
      <c r="J618" s="51"/>
      <c r="K618" s="52"/>
      <c r="L618" s="52"/>
      <c r="M618" s="76"/>
      <c r="N618" s="73"/>
      <c r="O618" s="69"/>
      <c r="P618" s="69"/>
    </row>
    <row r="619" spans="4:16">
      <c r="D619" s="56"/>
      <c r="E619" s="64"/>
      <c r="F619" s="64"/>
      <c r="G619" s="64"/>
      <c r="H619" s="68"/>
      <c r="I619" s="51"/>
      <c r="J619" s="51"/>
      <c r="K619" s="52"/>
      <c r="L619" s="52"/>
      <c r="M619" s="76"/>
      <c r="N619" s="73"/>
      <c r="O619" s="69"/>
      <c r="P619" s="69"/>
    </row>
    <row r="620" spans="4:16">
      <c r="D620" s="56"/>
      <c r="E620" s="64"/>
      <c r="F620" s="64"/>
      <c r="G620" s="64"/>
      <c r="H620" s="68"/>
      <c r="I620" s="51"/>
      <c r="J620" s="51"/>
      <c r="K620" s="52"/>
      <c r="L620" s="52"/>
      <c r="M620" s="76"/>
      <c r="N620" s="73"/>
      <c r="O620" s="69"/>
      <c r="P620" s="69"/>
    </row>
    <row r="621" spans="4:16">
      <c r="D621" s="56"/>
      <c r="E621" s="64"/>
      <c r="F621" s="64"/>
      <c r="G621" s="64"/>
      <c r="H621" s="68"/>
      <c r="I621" s="51"/>
      <c r="J621" s="51"/>
      <c r="K621" s="52"/>
      <c r="L621" s="52"/>
      <c r="M621" s="76"/>
      <c r="N621" s="73"/>
      <c r="O621" s="69"/>
      <c r="P621" s="69"/>
    </row>
    <row r="622" spans="4:16">
      <c r="D622" s="56"/>
      <c r="E622" s="64"/>
      <c r="F622" s="64"/>
      <c r="G622" s="64"/>
      <c r="H622" s="68"/>
      <c r="I622" s="51"/>
      <c r="J622" s="51"/>
      <c r="K622" s="52"/>
      <c r="L622" s="52"/>
      <c r="M622" s="76"/>
      <c r="N622" s="73"/>
      <c r="O622" s="69"/>
      <c r="P622" s="69"/>
    </row>
    <row r="623" spans="4:16">
      <c r="D623" s="56"/>
      <c r="E623" s="64"/>
      <c r="F623" s="64"/>
      <c r="G623" s="64"/>
      <c r="H623" s="68"/>
      <c r="I623" s="51"/>
      <c r="J623" s="51"/>
      <c r="K623" s="52"/>
      <c r="L623" s="52"/>
      <c r="M623" s="76"/>
      <c r="N623" s="73"/>
      <c r="O623" s="69"/>
      <c r="P623" s="69"/>
    </row>
    <row r="624" spans="4:16">
      <c r="D624" s="56"/>
      <c r="E624" s="64"/>
      <c r="F624" s="64"/>
      <c r="G624" s="64"/>
      <c r="H624" s="68"/>
      <c r="I624" s="51"/>
      <c r="J624" s="51"/>
      <c r="K624" s="52"/>
      <c r="L624" s="52"/>
      <c r="M624" s="76"/>
      <c r="N624" s="73"/>
      <c r="O624" s="69"/>
      <c r="P624" s="69"/>
    </row>
    <row r="625" spans="4:16">
      <c r="D625" s="56"/>
      <c r="E625" s="64"/>
      <c r="F625" s="64"/>
      <c r="G625" s="64"/>
      <c r="H625" s="68"/>
      <c r="I625" s="51"/>
      <c r="J625" s="51"/>
      <c r="K625" s="52"/>
      <c r="L625" s="52"/>
      <c r="M625" s="76"/>
      <c r="N625" s="73"/>
      <c r="O625" s="69"/>
      <c r="P625" s="69"/>
    </row>
    <row r="626" spans="4:16">
      <c r="D626" s="56"/>
      <c r="E626" s="64"/>
      <c r="F626" s="64"/>
      <c r="G626" s="64"/>
      <c r="H626" s="68"/>
      <c r="I626" s="51"/>
      <c r="J626" s="51"/>
      <c r="K626" s="52"/>
      <c r="L626" s="52"/>
      <c r="M626" s="76"/>
      <c r="N626" s="73"/>
      <c r="O626" s="69"/>
      <c r="P626" s="69"/>
    </row>
    <row r="627" spans="4:16">
      <c r="D627" s="56"/>
      <c r="E627" s="64"/>
      <c r="F627" s="64"/>
      <c r="G627" s="64"/>
      <c r="H627" s="68"/>
      <c r="I627" s="51"/>
      <c r="J627" s="51"/>
      <c r="K627" s="52"/>
      <c r="L627" s="52"/>
      <c r="M627" s="76"/>
      <c r="N627" s="73"/>
      <c r="O627" s="69"/>
      <c r="P627" s="69"/>
    </row>
    <row r="628" spans="4:16">
      <c r="D628" s="56"/>
      <c r="E628" s="64"/>
      <c r="F628" s="64"/>
      <c r="G628" s="64"/>
      <c r="H628" s="68"/>
      <c r="I628" s="51"/>
      <c r="J628" s="51"/>
      <c r="K628" s="52"/>
      <c r="L628" s="52"/>
      <c r="M628" s="76"/>
      <c r="N628" s="73"/>
      <c r="O628" s="69"/>
      <c r="P628" s="69"/>
    </row>
    <row r="629" spans="4:16">
      <c r="D629" s="56"/>
      <c r="E629" s="64"/>
      <c r="F629" s="64"/>
      <c r="G629" s="64"/>
      <c r="H629" s="68"/>
      <c r="I629" s="51"/>
      <c r="J629" s="51"/>
      <c r="K629" s="52"/>
      <c r="L629" s="52"/>
      <c r="M629" s="76"/>
      <c r="N629" s="73"/>
      <c r="O629" s="69"/>
      <c r="P629" s="69"/>
    </row>
    <row r="630" spans="4:16">
      <c r="D630" s="56"/>
      <c r="E630" s="64"/>
      <c r="F630" s="64"/>
      <c r="G630" s="64"/>
      <c r="H630" s="68"/>
      <c r="I630" s="51"/>
      <c r="J630" s="51"/>
      <c r="K630" s="52"/>
      <c r="L630" s="52"/>
      <c r="M630" s="76"/>
      <c r="N630" s="73"/>
      <c r="O630" s="69"/>
      <c r="P630" s="69"/>
    </row>
    <row r="631" spans="4:16">
      <c r="D631" s="56"/>
      <c r="E631" s="64"/>
      <c r="F631" s="64"/>
      <c r="G631" s="64"/>
      <c r="H631" s="68"/>
      <c r="I631" s="51"/>
      <c r="J631" s="51"/>
      <c r="K631" s="52"/>
      <c r="L631" s="52"/>
      <c r="M631" s="76"/>
      <c r="N631" s="73"/>
      <c r="O631" s="69"/>
      <c r="P631" s="69"/>
    </row>
    <row r="632" spans="4:16">
      <c r="D632" s="56"/>
      <c r="E632" s="64"/>
      <c r="F632" s="64"/>
      <c r="G632" s="64"/>
      <c r="H632" s="68"/>
      <c r="I632" s="51"/>
      <c r="J632" s="51"/>
      <c r="K632" s="52"/>
      <c r="L632" s="52"/>
      <c r="M632" s="76"/>
      <c r="N632" s="73"/>
      <c r="O632" s="69"/>
      <c r="P632" s="69"/>
    </row>
    <row r="633" spans="4:16">
      <c r="D633" s="56"/>
      <c r="E633" s="64"/>
      <c r="F633" s="64"/>
      <c r="G633" s="64"/>
      <c r="H633" s="68"/>
      <c r="I633" s="51"/>
      <c r="J633" s="51"/>
      <c r="K633" s="52"/>
      <c r="L633" s="52"/>
      <c r="M633" s="76"/>
      <c r="N633" s="73"/>
      <c r="O633" s="69"/>
      <c r="P633" s="69"/>
    </row>
    <row r="634" spans="4:16">
      <c r="D634" s="56"/>
      <c r="E634" s="64"/>
      <c r="F634" s="64"/>
      <c r="G634" s="64"/>
      <c r="H634" s="68"/>
      <c r="I634" s="51"/>
      <c r="J634" s="51"/>
      <c r="K634" s="52"/>
      <c r="L634" s="52"/>
      <c r="M634" s="76"/>
      <c r="N634" s="73"/>
      <c r="O634" s="69"/>
      <c r="P634" s="69"/>
    </row>
    <row r="635" spans="4:16">
      <c r="D635" s="56"/>
      <c r="E635" s="64"/>
      <c r="F635" s="64"/>
      <c r="G635" s="64"/>
      <c r="H635" s="68"/>
      <c r="I635" s="51"/>
      <c r="J635" s="51"/>
      <c r="K635" s="52"/>
      <c r="L635" s="52"/>
      <c r="M635" s="76"/>
      <c r="N635" s="73"/>
      <c r="O635" s="69"/>
      <c r="P635" s="69"/>
    </row>
    <row r="636" spans="4:16">
      <c r="D636" s="56"/>
      <c r="E636" s="64"/>
      <c r="F636" s="64"/>
      <c r="G636" s="64"/>
      <c r="H636" s="68"/>
      <c r="I636" s="51"/>
      <c r="J636" s="51"/>
      <c r="K636" s="52"/>
      <c r="L636" s="52"/>
      <c r="M636" s="76"/>
      <c r="N636" s="73"/>
      <c r="O636" s="69"/>
      <c r="P636" s="69"/>
    </row>
    <row r="637" spans="4:16">
      <c r="D637" s="56"/>
      <c r="E637" s="64"/>
      <c r="F637" s="64"/>
      <c r="G637" s="64"/>
      <c r="H637" s="68"/>
      <c r="I637" s="51"/>
      <c r="J637" s="51"/>
      <c r="K637" s="52"/>
      <c r="L637" s="52"/>
      <c r="M637" s="76"/>
      <c r="N637" s="73"/>
      <c r="O637" s="69"/>
      <c r="P637" s="69"/>
    </row>
    <row r="638" spans="4:16">
      <c r="D638" s="56"/>
      <c r="E638" s="64"/>
      <c r="F638" s="64"/>
      <c r="G638" s="64"/>
      <c r="H638" s="68"/>
      <c r="I638" s="51"/>
      <c r="J638" s="51"/>
      <c r="K638" s="52"/>
      <c r="L638" s="52"/>
      <c r="M638" s="76"/>
      <c r="N638" s="73"/>
      <c r="O638" s="69"/>
      <c r="P638" s="69"/>
    </row>
    <row r="639" spans="4:16">
      <c r="D639" s="56"/>
      <c r="E639" s="64"/>
      <c r="F639" s="64"/>
      <c r="G639" s="64"/>
      <c r="H639" s="68"/>
      <c r="I639" s="51"/>
      <c r="J639" s="51"/>
      <c r="K639" s="52"/>
      <c r="L639" s="52"/>
      <c r="M639" s="76"/>
      <c r="N639" s="73"/>
      <c r="O639" s="69"/>
      <c r="P639" s="69"/>
    </row>
    <row r="640" spans="4:16">
      <c r="D640" s="56"/>
      <c r="E640" s="64"/>
      <c r="F640" s="64"/>
      <c r="G640" s="64"/>
      <c r="H640" s="68"/>
      <c r="I640" s="51"/>
      <c r="J640" s="51"/>
      <c r="K640" s="52"/>
      <c r="L640" s="52"/>
      <c r="M640" s="76"/>
      <c r="N640" s="73"/>
      <c r="O640" s="69"/>
      <c r="P640" s="69"/>
    </row>
    <row r="641" spans="4:16">
      <c r="D641" s="56"/>
      <c r="E641" s="64"/>
      <c r="F641" s="64"/>
      <c r="G641" s="64"/>
      <c r="H641" s="68"/>
      <c r="I641" s="51"/>
      <c r="J641" s="51"/>
      <c r="K641" s="52"/>
      <c r="L641" s="52"/>
      <c r="M641" s="76"/>
      <c r="N641" s="73"/>
      <c r="O641" s="69"/>
      <c r="P641" s="69"/>
    </row>
    <row r="642" spans="4:16">
      <c r="D642" s="56"/>
      <c r="E642" s="64"/>
      <c r="F642" s="64"/>
      <c r="G642" s="64"/>
      <c r="H642" s="68"/>
      <c r="I642" s="51"/>
      <c r="J642" s="51"/>
      <c r="K642" s="52"/>
      <c r="L642" s="52"/>
      <c r="M642" s="76"/>
      <c r="N642" s="73"/>
      <c r="O642" s="69"/>
      <c r="P642" s="69"/>
    </row>
    <row r="643" spans="4:16">
      <c r="D643" s="56"/>
      <c r="E643" s="64"/>
      <c r="F643" s="64"/>
      <c r="G643" s="64"/>
      <c r="H643" s="68"/>
      <c r="I643" s="51"/>
      <c r="J643" s="51"/>
      <c r="K643" s="52"/>
      <c r="L643" s="52"/>
      <c r="M643" s="76"/>
      <c r="N643" s="73"/>
      <c r="O643" s="69"/>
      <c r="P643" s="69"/>
    </row>
    <row r="644" spans="4:16">
      <c r="D644" s="56"/>
      <c r="E644" s="64"/>
      <c r="F644" s="64"/>
      <c r="G644" s="64"/>
      <c r="H644" s="68"/>
      <c r="I644" s="51"/>
      <c r="J644" s="51"/>
      <c r="K644" s="52"/>
      <c r="L644" s="52"/>
      <c r="M644" s="76"/>
      <c r="N644" s="73"/>
      <c r="O644" s="69"/>
      <c r="P644" s="69"/>
    </row>
    <row r="645" spans="4:16">
      <c r="D645" s="56"/>
      <c r="E645" s="64"/>
      <c r="F645" s="64"/>
      <c r="G645" s="64"/>
      <c r="H645" s="68"/>
      <c r="I645" s="51"/>
      <c r="J645" s="51"/>
      <c r="K645" s="52"/>
      <c r="L645" s="52"/>
      <c r="M645" s="76"/>
      <c r="N645" s="73"/>
      <c r="O645" s="69"/>
      <c r="P645" s="69"/>
    </row>
    <row r="646" spans="4:16">
      <c r="D646" s="56"/>
      <c r="E646" s="64"/>
      <c r="F646" s="64"/>
      <c r="G646" s="64"/>
      <c r="H646" s="68"/>
      <c r="I646" s="51"/>
      <c r="J646" s="51"/>
      <c r="K646" s="52"/>
      <c r="L646" s="52"/>
      <c r="M646" s="76"/>
      <c r="N646" s="73"/>
      <c r="O646" s="69"/>
      <c r="P646" s="69"/>
    </row>
    <row r="647" spans="4:16">
      <c r="D647" s="56"/>
      <c r="E647" s="64"/>
      <c r="F647" s="64"/>
      <c r="G647" s="64"/>
      <c r="H647" s="68"/>
      <c r="I647" s="51"/>
      <c r="J647" s="51"/>
      <c r="K647" s="52"/>
      <c r="L647" s="52"/>
      <c r="M647" s="76"/>
      <c r="N647" s="73"/>
      <c r="O647" s="69"/>
      <c r="P647" s="69"/>
    </row>
    <row r="648" spans="4:16">
      <c r="D648" s="56"/>
      <c r="E648" s="64"/>
      <c r="F648" s="64"/>
      <c r="G648" s="64"/>
      <c r="H648" s="68"/>
      <c r="I648" s="51"/>
      <c r="J648" s="51"/>
      <c r="K648" s="52"/>
      <c r="L648" s="52"/>
      <c r="M648" s="76"/>
      <c r="N648" s="73"/>
      <c r="O648" s="69"/>
      <c r="P648" s="69"/>
    </row>
    <row r="649" spans="4:16">
      <c r="D649" s="56"/>
      <c r="E649" s="64"/>
      <c r="F649" s="64"/>
      <c r="G649" s="64"/>
      <c r="H649" s="68"/>
      <c r="I649" s="51"/>
      <c r="J649" s="51"/>
      <c r="K649" s="52"/>
      <c r="L649" s="52"/>
      <c r="M649" s="76"/>
      <c r="N649" s="73"/>
      <c r="O649" s="69"/>
      <c r="P649" s="69"/>
    </row>
    <row r="650" spans="4:16">
      <c r="D650" s="56"/>
      <c r="E650" s="64"/>
      <c r="F650" s="64"/>
      <c r="G650" s="64"/>
      <c r="H650" s="68"/>
      <c r="I650" s="51"/>
      <c r="J650" s="51"/>
      <c r="K650" s="52"/>
      <c r="L650" s="52"/>
      <c r="M650" s="76"/>
      <c r="N650" s="73"/>
      <c r="O650" s="69"/>
      <c r="P650" s="69"/>
    </row>
    <row r="651" spans="4:16">
      <c r="D651" s="56"/>
      <c r="E651" s="64"/>
      <c r="F651" s="64"/>
      <c r="G651" s="64"/>
      <c r="H651" s="68"/>
      <c r="I651" s="51"/>
      <c r="J651" s="51"/>
      <c r="K651" s="52"/>
      <c r="L651" s="52"/>
      <c r="M651" s="76"/>
      <c r="N651" s="73"/>
      <c r="O651" s="69"/>
      <c r="P651" s="69"/>
    </row>
    <row r="652" spans="4:16">
      <c r="D652" s="56"/>
      <c r="E652" s="64"/>
      <c r="F652" s="64"/>
      <c r="G652" s="64"/>
      <c r="H652" s="68"/>
      <c r="I652" s="51"/>
      <c r="J652" s="51"/>
      <c r="K652" s="52"/>
      <c r="L652" s="52"/>
      <c r="M652" s="76"/>
      <c r="N652" s="73"/>
      <c r="O652" s="69"/>
      <c r="P652" s="69"/>
    </row>
    <row r="653" spans="4:16">
      <c r="D653" s="56"/>
      <c r="E653" s="64"/>
      <c r="F653" s="64"/>
      <c r="G653" s="64"/>
      <c r="H653" s="68"/>
      <c r="I653" s="51"/>
      <c r="J653" s="51"/>
      <c r="K653" s="52"/>
      <c r="L653" s="52"/>
      <c r="M653" s="76"/>
      <c r="N653" s="73"/>
      <c r="O653" s="69"/>
      <c r="P653" s="69"/>
    </row>
    <row r="654" spans="4:16">
      <c r="D654" s="56"/>
      <c r="E654" s="64"/>
      <c r="F654" s="64"/>
      <c r="G654" s="64"/>
      <c r="H654" s="68"/>
      <c r="I654" s="51"/>
      <c r="J654" s="51"/>
      <c r="K654" s="52"/>
      <c r="L654" s="52"/>
      <c r="M654" s="76"/>
      <c r="N654" s="73"/>
      <c r="O654" s="69"/>
      <c r="P654" s="69"/>
    </row>
    <row r="655" spans="4:16">
      <c r="D655" s="56"/>
      <c r="E655" s="64"/>
      <c r="F655" s="64"/>
      <c r="G655" s="64"/>
      <c r="H655" s="68"/>
      <c r="I655" s="51"/>
      <c r="J655" s="51"/>
      <c r="K655" s="52"/>
      <c r="L655" s="52"/>
      <c r="M655" s="76"/>
      <c r="N655" s="73"/>
      <c r="O655" s="69"/>
      <c r="P655" s="69"/>
    </row>
    <row r="656" spans="4:16">
      <c r="D656" s="56"/>
      <c r="E656" s="64"/>
      <c r="F656" s="64"/>
      <c r="G656" s="64"/>
      <c r="H656" s="68"/>
      <c r="I656" s="51"/>
      <c r="J656" s="51"/>
      <c r="K656" s="52"/>
      <c r="L656" s="52"/>
      <c r="M656" s="76"/>
      <c r="N656" s="73"/>
      <c r="O656" s="69"/>
      <c r="P656" s="69"/>
    </row>
    <row r="657" spans="4:16">
      <c r="D657" s="56"/>
      <c r="E657" s="64"/>
      <c r="F657" s="64"/>
      <c r="G657" s="64"/>
      <c r="H657" s="68"/>
      <c r="I657" s="51"/>
      <c r="J657" s="51"/>
      <c r="K657" s="52"/>
      <c r="L657" s="52"/>
      <c r="M657" s="76"/>
      <c r="N657" s="73"/>
      <c r="O657" s="69"/>
      <c r="P657" s="69"/>
    </row>
    <row r="658" spans="4:16">
      <c r="D658" s="56"/>
      <c r="E658" s="64"/>
      <c r="F658" s="64"/>
      <c r="G658" s="64"/>
      <c r="H658" s="68"/>
      <c r="I658" s="51"/>
      <c r="J658" s="51"/>
      <c r="K658" s="52"/>
      <c r="L658" s="52"/>
      <c r="M658" s="76"/>
      <c r="N658" s="73"/>
      <c r="O658" s="69"/>
      <c r="P658" s="69"/>
    </row>
    <row r="659" spans="4:16">
      <c r="D659" s="56"/>
      <c r="E659" s="64"/>
      <c r="F659" s="64"/>
      <c r="G659" s="64"/>
      <c r="H659" s="68"/>
      <c r="I659" s="51"/>
      <c r="J659" s="51"/>
      <c r="K659" s="52"/>
      <c r="L659" s="52"/>
      <c r="M659" s="76"/>
      <c r="N659" s="73"/>
      <c r="O659" s="69"/>
      <c r="P659" s="69"/>
    </row>
    <row r="660" spans="4:16">
      <c r="D660" s="56"/>
      <c r="E660" s="64"/>
      <c r="F660" s="64"/>
      <c r="G660" s="64"/>
      <c r="H660" s="68"/>
      <c r="I660" s="51"/>
      <c r="J660" s="51"/>
      <c r="K660" s="52"/>
      <c r="L660" s="52"/>
      <c r="M660" s="76"/>
      <c r="N660" s="73"/>
      <c r="O660" s="69"/>
      <c r="P660" s="69"/>
    </row>
    <row r="661" spans="4:16">
      <c r="D661" s="56"/>
      <c r="E661" s="64"/>
      <c r="F661" s="64"/>
      <c r="G661" s="64"/>
      <c r="H661" s="68"/>
      <c r="I661" s="51"/>
      <c r="J661" s="51"/>
      <c r="K661" s="52"/>
      <c r="L661" s="52"/>
      <c r="M661" s="76"/>
      <c r="N661" s="73"/>
      <c r="O661" s="69"/>
      <c r="P661" s="69"/>
    </row>
    <row r="662" spans="4:16">
      <c r="D662" s="56"/>
      <c r="E662" s="64"/>
      <c r="F662" s="64"/>
      <c r="G662" s="64"/>
      <c r="H662" s="68"/>
      <c r="I662" s="51"/>
      <c r="J662" s="51"/>
      <c r="K662" s="52"/>
      <c r="L662" s="52"/>
      <c r="M662" s="76"/>
      <c r="N662" s="73"/>
      <c r="O662" s="69"/>
      <c r="P662" s="69"/>
    </row>
    <row r="663" spans="4:16">
      <c r="D663" s="56"/>
      <c r="E663" s="64"/>
      <c r="F663" s="64"/>
      <c r="G663" s="64"/>
      <c r="H663" s="68"/>
      <c r="I663" s="51"/>
      <c r="J663" s="51"/>
      <c r="K663" s="52"/>
      <c r="L663" s="52"/>
      <c r="M663" s="76"/>
      <c r="N663" s="73"/>
      <c r="O663" s="69"/>
      <c r="P663" s="69"/>
    </row>
    <row r="664" spans="4:16">
      <c r="D664" s="56"/>
      <c r="E664" s="64"/>
      <c r="F664" s="64"/>
      <c r="G664" s="64"/>
      <c r="H664" s="68"/>
      <c r="I664" s="51"/>
      <c r="J664" s="51"/>
      <c r="K664" s="52"/>
      <c r="L664" s="52"/>
      <c r="M664" s="76"/>
      <c r="N664" s="73"/>
      <c r="O664" s="69"/>
      <c r="P664" s="69"/>
    </row>
    <row r="665" spans="4:16">
      <c r="D665" s="56"/>
      <c r="E665" s="64"/>
      <c r="F665" s="64"/>
      <c r="G665" s="64"/>
      <c r="H665" s="68"/>
      <c r="I665" s="51"/>
      <c r="J665" s="51"/>
      <c r="K665" s="52"/>
      <c r="L665" s="52"/>
      <c r="M665" s="76"/>
      <c r="N665" s="73"/>
      <c r="O665" s="69"/>
      <c r="P665" s="69"/>
    </row>
    <row r="666" spans="4:16">
      <c r="D666" s="56"/>
      <c r="E666" s="64"/>
      <c r="F666" s="64"/>
      <c r="G666" s="64"/>
      <c r="H666" s="68"/>
      <c r="I666" s="51"/>
      <c r="J666" s="51"/>
      <c r="K666" s="52"/>
      <c r="L666" s="52"/>
      <c r="M666" s="76"/>
      <c r="N666" s="73"/>
      <c r="O666" s="69"/>
      <c r="P666" s="69"/>
    </row>
    <row r="667" spans="4:16">
      <c r="D667" s="56"/>
      <c r="E667" s="64"/>
      <c r="F667" s="64"/>
      <c r="G667" s="64"/>
      <c r="H667" s="68"/>
      <c r="I667" s="51"/>
      <c r="J667" s="51"/>
      <c r="K667" s="52"/>
      <c r="L667" s="52"/>
      <c r="M667" s="76"/>
      <c r="N667" s="73"/>
      <c r="O667" s="69"/>
      <c r="P667" s="69"/>
    </row>
    <row r="668" spans="4:16">
      <c r="D668" s="56"/>
      <c r="E668" s="64"/>
      <c r="F668" s="64"/>
      <c r="G668" s="64"/>
      <c r="H668" s="68"/>
      <c r="I668" s="51"/>
      <c r="J668" s="51"/>
      <c r="K668" s="52"/>
      <c r="L668" s="52"/>
      <c r="M668" s="76"/>
      <c r="N668" s="73"/>
      <c r="O668" s="69"/>
      <c r="P668" s="69"/>
    </row>
    <row r="669" spans="4:16">
      <c r="D669" s="56"/>
      <c r="E669" s="64"/>
      <c r="F669" s="64"/>
      <c r="G669" s="64"/>
      <c r="H669" s="68"/>
      <c r="I669" s="51"/>
      <c r="J669" s="51"/>
      <c r="K669" s="52"/>
      <c r="L669" s="52"/>
      <c r="M669" s="76"/>
      <c r="N669" s="73"/>
      <c r="O669" s="69"/>
      <c r="P669" s="69"/>
    </row>
    <row r="670" spans="4:16">
      <c r="D670" s="56"/>
      <c r="E670" s="64"/>
      <c r="F670" s="64"/>
      <c r="G670" s="64"/>
      <c r="H670" s="68"/>
      <c r="I670" s="51"/>
      <c r="J670" s="51"/>
      <c r="K670" s="52"/>
      <c r="L670" s="52"/>
      <c r="M670" s="76"/>
      <c r="N670" s="73"/>
      <c r="O670" s="69"/>
      <c r="P670" s="69"/>
    </row>
    <row r="671" spans="4:16">
      <c r="D671" s="56"/>
      <c r="E671" s="64"/>
      <c r="F671" s="64"/>
      <c r="G671" s="64"/>
      <c r="H671" s="68"/>
      <c r="I671" s="51"/>
      <c r="J671" s="51"/>
      <c r="K671" s="52"/>
      <c r="L671" s="52"/>
      <c r="M671" s="76"/>
      <c r="N671" s="73"/>
      <c r="O671" s="69"/>
      <c r="P671" s="69"/>
    </row>
    <row r="672" spans="4:16">
      <c r="D672" s="56"/>
      <c r="E672" s="64"/>
      <c r="F672" s="64"/>
      <c r="G672" s="64"/>
      <c r="H672" s="68"/>
      <c r="I672" s="51"/>
      <c r="J672" s="51"/>
      <c r="K672" s="52"/>
      <c r="L672" s="52"/>
      <c r="M672" s="76"/>
      <c r="N672" s="73"/>
      <c r="O672" s="69"/>
      <c r="P672" s="69"/>
    </row>
    <row r="673" spans="4:16">
      <c r="D673" s="56"/>
      <c r="E673" s="64"/>
      <c r="F673" s="64"/>
      <c r="G673" s="64"/>
      <c r="H673" s="68"/>
      <c r="I673" s="51"/>
      <c r="J673" s="51"/>
      <c r="K673" s="52"/>
      <c r="L673" s="52"/>
      <c r="M673" s="76"/>
      <c r="N673" s="73"/>
      <c r="O673" s="69"/>
      <c r="P673" s="69"/>
    </row>
    <row r="674" spans="4:16">
      <c r="D674" s="56"/>
      <c r="E674" s="64"/>
      <c r="F674" s="64"/>
      <c r="G674" s="64"/>
      <c r="H674" s="68"/>
      <c r="I674" s="51"/>
      <c r="J674" s="51"/>
      <c r="K674" s="52"/>
      <c r="L674" s="52"/>
      <c r="M674" s="76"/>
      <c r="N674" s="73"/>
      <c r="O674" s="69"/>
      <c r="P674" s="69"/>
    </row>
    <row r="675" spans="4:16">
      <c r="D675" s="56"/>
      <c r="E675" s="64"/>
      <c r="F675" s="64"/>
      <c r="G675" s="64"/>
      <c r="H675" s="68"/>
      <c r="I675" s="51"/>
      <c r="J675" s="51"/>
      <c r="K675" s="52"/>
      <c r="L675" s="52"/>
      <c r="M675" s="76"/>
      <c r="N675" s="73"/>
      <c r="O675" s="69"/>
      <c r="P675" s="69"/>
    </row>
    <row r="676" spans="4:16">
      <c r="D676" s="56"/>
      <c r="E676" s="64"/>
      <c r="F676" s="64"/>
      <c r="G676" s="64"/>
      <c r="H676" s="68"/>
      <c r="I676" s="51"/>
      <c r="J676" s="51"/>
      <c r="K676" s="52"/>
      <c r="L676" s="52"/>
      <c r="M676" s="76"/>
      <c r="N676" s="73"/>
      <c r="O676" s="69"/>
      <c r="P676" s="69"/>
    </row>
    <row r="677" spans="4:16">
      <c r="D677" s="56"/>
      <c r="E677" s="64"/>
      <c r="F677" s="64"/>
      <c r="G677" s="64"/>
      <c r="H677" s="68"/>
      <c r="I677" s="51"/>
      <c r="J677" s="51"/>
      <c r="K677" s="52"/>
      <c r="L677" s="52"/>
      <c r="M677" s="76"/>
      <c r="N677" s="73"/>
      <c r="O677" s="69"/>
      <c r="P677" s="69"/>
    </row>
    <row r="678" spans="4:16">
      <c r="D678" s="56"/>
      <c r="E678" s="64"/>
      <c r="F678" s="64"/>
      <c r="G678" s="64"/>
      <c r="H678" s="68"/>
      <c r="I678" s="51"/>
      <c r="J678" s="51"/>
      <c r="K678" s="52"/>
      <c r="L678" s="52"/>
      <c r="M678" s="76"/>
      <c r="N678" s="73"/>
      <c r="O678" s="69"/>
      <c r="P678" s="69"/>
    </row>
    <row r="679" spans="4:16">
      <c r="D679" s="56"/>
      <c r="E679" s="64"/>
      <c r="F679" s="64"/>
      <c r="G679" s="64"/>
      <c r="H679" s="68"/>
      <c r="I679" s="51"/>
      <c r="J679" s="51"/>
      <c r="K679" s="52"/>
      <c r="L679" s="52"/>
      <c r="M679" s="76"/>
      <c r="N679" s="73"/>
      <c r="O679" s="69"/>
      <c r="P679" s="69"/>
    </row>
    <row r="680" spans="4:16">
      <c r="D680" s="56"/>
      <c r="E680" s="64"/>
      <c r="F680" s="64"/>
      <c r="G680" s="64"/>
      <c r="H680" s="68"/>
      <c r="I680" s="51"/>
      <c r="J680" s="51"/>
      <c r="K680" s="52"/>
      <c r="L680" s="52"/>
      <c r="M680" s="76"/>
      <c r="N680" s="73"/>
      <c r="O680" s="69"/>
      <c r="P680" s="69"/>
    </row>
    <row r="681" spans="4:16">
      <c r="D681" s="56"/>
      <c r="E681" s="64"/>
      <c r="F681" s="64"/>
      <c r="G681" s="64"/>
      <c r="H681" s="68"/>
      <c r="I681" s="51"/>
      <c r="J681" s="51"/>
      <c r="K681" s="52"/>
      <c r="L681" s="52"/>
      <c r="M681" s="76"/>
      <c r="N681" s="73"/>
      <c r="O681" s="69"/>
      <c r="P681" s="69"/>
    </row>
    <row r="682" spans="4:16">
      <c r="D682" s="56"/>
      <c r="E682" s="64"/>
      <c r="F682" s="64"/>
      <c r="G682" s="64"/>
      <c r="H682" s="68"/>
      <c r="I682" s="51"/>
      <c r="J682" s="51"/>
      <c r="K682" s="52"/>
      <c r="L682" s="52"/>
      <c r="M682" s="76"/>
      <c r="N682" s="73"/>
      <c r="O682" s="69"/>
      <c r="P682" s="69"/>
    </row>
    <row r="683" spans="4:16">
      <c r="D683" s="56"/>
      <c r="E683" s="64"/>
      <c r="F683" s="64"/>
      <c r="G683" s="64"/>
      <c r="H683" s="68"/>
      <c r="I683" s="51"/>
      <c r="J683" s="51"/>
      <c r="K683" s="52"/>
      <c r="L683" s="52"/>
      <c r="M683" s="76"/>
      <c r="N683" s="73"/>
      <c r="O683" s="69"/>
      <c r="P683" s="69"/>
    </row>
    <row r="684" spans="4:16">
      <c r="D684" s="56"/>
      <c r="E684" s="64"/>
      <c r="F684" s="64"/>
      <c r="G684" s="64"/>
      <c r="H684" s="68"/>
      <c r="I684" s="51"/>
      <c r="J684" s="51"/>
      <c r="K684" s="52"/>
      <c r="L684" s="52"/>
      <c r="M684" s="76"/>
      <c r="N684" s="73"/>
      <c r="O684" s="69"/>
      <c r="P684" s="69"/>
    </row>
    <row r="685" spans="4:16">
      <c r="D685" s="56"/>
      <c r="E685" s="64"/>
      <c r="F685" s="64"/>
      <c r="G685" s="64"/>
      <c r="H685" s="68"/>
      <c r="I685" s="51"/>
      <c r="J685" s="51"/>
      <c r="K685" s="52"/>
      <c r="L685" s="52"/>
      <c r="M685" s="76"/>
      <c r="N685" s="73"/>
      <c r="O685" s="69"/>
      <c r="P685" s="69"/>
    </row>
    <row r="686" spans="4:16">
      <c r="D686" s="56"/>
      <c r="E686" s="64"/>
      <c r="F686" s="64"/>
      <c r="G686" s="64"/>
      <c r="H686" s="68"/>
      <c r="I686" s="51"/>
      <c r="J686" s="51"/>
      <c r="K686" s="52"/>
      <c r="L686" s="52"/>
      <c r="M686" s="76"/>
      <c r="N686" s="73"/>
      <c r="O686" s="69"/>
      <c r="P686" s="69"/>
    </row>
    <row r="687" spans="4:16">
      <c r="D687" s="56"/>
      <c r="E687" s="64"/>
      <c r="F687" s="64"/>
      <c r="G687" s="64"/>
      <c r="H687" s="68"/>
      <c r="I687" s="51"/>
      <c r="J687" s="51"/>
      <c r="K687" s="52"/>
      <c r="L687" s="52"/>
      <c r="M687" s="76"/>
      <c r="N687" s="73"/>
      <c r="O687" s="69"/>
      <c r="P687" s="69"/>
    </row>
    <row r="688" spans="4:16">
      <c r="D688" s="56"/>
      <c r="E688" s="64"/>
      <c r="F688" s="64"/>
      <c r="G688" s="64"/>
      <c r="H688" s="68"/>
      <c r="I688" s="51"/>
      <c r="J688" s="51"/>
      <c r="K688" s="52"/>
      <c r="L688" s="52"/>
      <c r="M688" s="76"/>
      <c r="N688" s="73"/>
      <c r="O688" s="69"/>
      <c r="P688" s="69"/>
    </row>
    <row r="689" spans="4:16">
      <c r="D689" s="56"/>
      <c r="E689" s="64"/>
      <c r="F689" s="64"/>
      <c r="G689" s="64"/>
      <c r="H689" s="68"/>
      <c r="I689" s="51"/>
      <c r="J689" s="51"/>
      <c r="K689" s="52"/>
      <c r="L689" s="52"/>
      <c r="M689" s="76"/>
      <c r="N689" s="73"/>
      <c r="O689" s="69"/>
      <c r="P689" s="69"/>
    </row>
    <row r="690" spans="4:16">
      <c r="D690" s="56"/>
      <c r="E690" s="64"/>
      <c r="F690" s="64"/>
      <c r="G690" s="64"/>
      <c r="H690" s="68"/>
      <c r="I690" s="51"/>
      <c r="J690" s="51"/>
      <c r="K690" s="52"/>
      <c r="L690" s="52"/>
      <c r="M690" s="76"/>
      <c r="N690" s="73"/>
      <c r="O690" s="69"/>
      <c r="P690" s="69"/>
    </row>
    <row r="691" spans="4:16">
      <c r="D691" s="56"/>
      <c r="E691" s="64"/>
      <c r="F691" s="64"/>
      <c r="G691" s="64"/>
      <c r="H691" s="68"/>
      <c r="I691" s="51"/>
      <c r="J691" s="51"/>
      <c r="K691" s="52"/>
      <c r="L691" s="52"/>
      <c r="M691" s="76"/>
      <c r="N691" s="73"/>
      <c r="O691" s="69"/>
      <c r="P691" s="69"/>
    </row>
    <row r="692" spans="4:16">
      <c r="D692" s="56"/>
      <c r="E692" s="64"/>
      <c r="F692" s="64"/>
      <c r="G692" s="64"/>
      <c r="H692" s="68"/>
      <c r="I692" s="51"/>
      <c r="J692" s="51"/>
      <c r="K692" s="52"/>
      <c r="L692" s="52"/>
      <c r="M692" s="76"/>
      <c r="N692" s="73"/>
      <c r="O692" s="69"/>
      <c r="P692" s="69"/>
    </row>
    <row r="693" spans="4:16">
      <c r="D693" s="56"/>
      <c r="E693" s="64"/>
      <c r="F693" s="64"/>
      <c r="G693" s="64"/>
      <c r="H693" s="68"/>
      <c r="I693" s="51"/>
      <c r="J693" s="51"/>
      <c r="K693" s="52"/>
      <c r="L693" s="52"/>
      <c r="M693" s="76"/>
      <c r="N693" s="73"/>
      <c r="O693" s="69"/>
      <c r="P693" s="69"/>
    </row>
    <row r="694" spans="4:16">
      <c r="D694" s="56"/>
      <c r="E694" s="64"/>
      <c r="F694" s="64"/>
      <c r="G694" s="64"/>
      <c r="H694" s="68"/>
      <c r="I694" s="51"/>
      <c r="J694" s="51"/>
      <c r="K694" s="52"/>
      <c r="L694" s="52"/>
      <c r="M694" s="76"/>
      <c r="N694" s="73"/>
      <c r="O694" s="69"/>
      <c r="P694" s="69"/>
    </row>
    <row r="695" spans="4:16">
      <c r="D695" s="56"/>
      <c r="E695" s="64"/>
      <c r="F695" s="64"/>
      <c r="G695" s="64"/>
      <c r="H695" s="68"/>
      <c r="I695" s="51"/>
      <c r="J695" s="51"/>
      <c r="K695" s="52"/>
      <c r="L695" s="52"/>
      <c r="M695" s="76"/>
      <c r="N695" s="73"/>
      <c r="O695" s="69"/>
      <c r="P695" s="69"/>
    </row>
    <row r="696" spans="4:16">
      <c r="D696" s="56"/>
      <c r="E696" s="64"/>
      <c r="F696" s="64"/>
      <c r="G696" s="64"/>
      <c r="H696" s="68"/>
      <c r="I696" s="51"/>
      <c r="J696" s="51"/>
      <c r="K696" s="52"/>
      <c r="L696" s="52"/>
      <c r="M696" s="76"/>
      <c r="N696" s="73"/>
      <c r="O696" s="69"/>
      <c r="P696" s="69"/>
    </row>
    <row r="697" spans="4:16">
      <c r="D697" s="56"/>
      <c r="E697" s="64"/>
      <c r="F697" s="64"/>
      <c r="G697" s="64"/>
      <c r="H697" s="68"/>
      <c r="I697" s="51"/>
      <c r="J697" s="51"/>
      <c r="K697" s="52"/>
      <c r="L697" s="52"/>
      <c r="M697" s="76"/>
      <c r="N697" s="73"/>
      <c r="O697" s="69"/>
      <c r="P697" s="69"/>
    </row>
    <row r="698" spans="4:16">
      <c r="D698" s="56"/>
      <c r="E698" s="64"/>
      <c r="F698" s="64"/>
      <c r="G698" s="64"/>
      <c r="H698" s="68"/>
      <c r="I698" s="51"/>
      <c r="J698" s="51"/>
      <c r="K698" s="52"/>
      <c r="L698" s="52"/>
      <c r="M698" s="76"/>
      <c r="N698" s="73"/>
      <c r="O698" s="69"/>
      <c r="P698" s="69"/>
    </row>
    <row r="699" spans="4:16">
      <c r="D699" s="56"/>
      <c r="E699" s="64"/>
      <c r="F699" s="64"/>
      <c r="G699" s="64"/>
      <c r="H699" s="68"/>
      <c r="I699" s="51"/>
      <c r="J699" s="51"/>
      <c r="K699" s="52"/>
      <c r="L699" s="52"/>
      <c r="M699" s="76"/>
      <c r="N699" s="73"/>
      <c r="O699" s="69"/>
      <c r="P699" s="69"/>
    </row>
    <row r="700" spans="4:16">
      <c r="D700" s="56"/>
      <c r="E700" s="64"/>
      <c r="F700" s="64"/>
      <c r="G700" s="64"/>
      <c r="H700" s="68"/>
      <c r="I700" s="51"/>
      <c r="J700" s="51"/>
      <c r="K700" s="52"/>
      <c r="L700" s="52"/>
      <c r="M700" s="76"/>
      <c r="N700" s="73"/>
      <c r="O700" s="69"/>
      <c r="P700" s="69"/>
    </row>
    <row r="701" spans="4:16">
      <c r="D701" s="56"/>
      <c r="E701" s="64"/>
      <c r="F701" s="64"/>
      <c r="G701" s="64"/>
      <c r="H701" s="68"/>
      <c r="I701" s="51"/>
      <c r="J701" s="51"/>
      <c r="K701" s="52"/>
      <c r="L701" s="52"/>
      <c r="M701" s="76"/>
      <c r="N701" s="73"/>
      <c r="O701" s="69"/>
      <c r="P701" s="69"/>
    </row>
    <row r="702" spans="4:16">
      <c r="D702" s="56"/>
      <c r="E702" s="64"/>
      <c r="F702" s="64"/>
      <c r="G702" s="64"/>
      <c r="H702" s="68"/>
      <c r="I702" s="51"/>
      <c r="J702" s="51"/>
      <c r="K702" s="52"/>
      <c r="L702" s="52"/>
      <c r="M702" s="76"/>
      <c r="N702" s="73"/>
      <c r="O702" s="69"/>
      <c r="P702" s="69"/>
    </row>
    <row r="703" spans="4:16">
      <c r="D703" s="56"/>
      <c r="E703" s="64"/>
      <c r="F703" s="64"/>
      <c r="G703" s="64"/>
      <c r="H703" s="68"/>
      <c r="I703" s="51"/>
      <c r="J703" s="51"/>
      <c r="K703" s="52"/>
      <c r="L703" s="52"/>
      <c r="M703" s="76"/>
      <c r="N703" s="73"/>
      <c r="O703" s="69"/>
      <c r="P703" s="69"/>
    </row>
    <row r="704" spans="4:16">
      <c r="D704" s="56"/>
      <c r="E704" s="64"/>
      <c r="F704" s="64"/>
      <c r="G704" s="64"/>
      <c r="H704" s="68"/>
      <c r="I704" s="51"/>
      <c r="J704" s="51"/>
      <c r="K704" s="52"/>
      <c r="L704" s="52"/>
      <c r="M704" s="76"/>
      <c r="N704" s="73"/>
      <c r="O704" s="69"/>
      <c r="P704" s="69"/>
    </row>
    <row r="705" spans="4:16">
      <c r="D705" s="56"/>
      <c r="E705" s="64"/>
      <c r="F705" s="64"/>
      <c r="G705" s="64"/>
      <c r="H705" s="68"/>
      <c r="I705" s="51"/>
      <c r="J705" s="51"/>
      <c r="K705" s="52"/>
      <c r="L705" s="52"/>
      <c r="M705" s="76"/>
      <c r="N705" s="73"/>
      <c r="O705" s="69"/>
      <c r="P705" s="69"/>
    </row>
    <row r="706" spans="4:16">
      <c r="D706" s="56"/>
      <c r="E706" s="64"/>
      <c r="F706" s="64"/>
      <c r="G706" s="64"/>
      <c r="H706" s="68"/>
      <c r="I706" s="51"/>
      <c r="J706" s="51"/>
      <c r="K706" s="52"/>
      <c r="L706" s="52"/>
      <c r="M706" s="76"/>
      <c r="N706" s="73"/>
      <c r="O706" s="69"/>
      <c r="P706" s="69"/>
    </row>
    <row r="707" spans="4:16">
      <c r="D707" s="56"/>
      <c r="E707" s="64"/>
      <c r="F707" s="64"/>
      <c r="G707" s="64"/>
      <c r="H707" s="68"/>
      <c r="I707" s="51"/>
      <c r="J707" s="51"/>
      <c r="K707" s="52"/>
      <c r="L707" s="52"/>
      <c r="M707" s="76"/>
      <c r="N707" s="73"/>
      <c r="O707" s="69"/>
      <c r="P707" s="69"/>
    </row>
    <row r="708" spans="4:16">
      <c r="D708" s="56"/>
      <c r="E708" s="64"/>
      <c r="F708" s="64"/>
      <c r="G708" s="64"/>
      <c r="H708" s="68"/>
      <c r="I708" s="51"/>
      <c r="J708" s="51"/>
      <c r="K708" s="52"/>
      <c r="L708" s="52"/>
      <c r="M708" s="76"/>
      <c r="N708" s="73"/>
      <c r="O708" s="69"/>
      <c r="P708" s="69"/>
    </row>
    <row r="709" spans="4:16">
      <c r="D709" s="56"/>
      <c r="E709" s="64"/>
      <c r="F709" s="64"/>
      <c r="G709" s="64"/>
      <c r="H709" s="68"/>
      <c r="I709" s="51"/>
      <c r="J709" s="51"/>
      <c r="K709" s="52"/>
      <c r="L709" s="52"/>
      <c r="M709" s="76"/>
      <c r="N709" s="73"/>
      <c r="O709" s="69"/>
      <c r="P709" s="69"/>
    </row>
    <row r="710" spans="4:16">
      <c r="D710" s="56"/>
      <c r="E710" s="64"/>
      <c r="F710" s="64"/>
      <c r="G710" s="64"/>
      <c r="H710" s="68"/>
      <c r="I710" s="51"/>
      <c r="J710" s="51"/>
      <c r="K710" s="52"/>
      <c r="L710" s="52"/>
      <c r="M710" s="76"/>
      <c r="N710" s="73"/>
      <c r="O710" s="69"/>
      <c r="P710" s="69"/>
    </row>
    <row r="711" spans="4:16">
      <c r="D711" s="56"/>
      <c r="E711" s="64"/>
      <c r="F711" s="64"/>
      <c r="G711" s="64"/>
      <c r="H711" s="68"/>
      <c r="I711" s="51"/>
      <c r="J711" s="51"/>
      <c r="K711" s="52"/>
      <c r="L711" s="52"/>
      <c r="M711" s="76"/>
      <c r="N711" s="73"/>
      <c r="O711" s="69"/>
      <c r="P711" s="69"/>
    </row>
    <row r="712" spans="4:16">
      <c r="D712" s="56"/>
      <c r="E712" s="64"/>
      <c r="F712" s="64"/>
      <c r="G712" s="64"/>
      <c r="H712" s="68"/>
      <c r="I712" s="51"/>
      <c r="J712" s="51"/>
      <c r="K712" s="52"/>
      <c r="L712" s="52"/>
      <c r="M712" s="76"/>
      <c r="N712" s="73"/>
      <c r="O712" s="69"/>
      <c r="P712" s="69"/>
    </row>
    <row r="713" spans="4:16">
      <c r="D713" s="56"/>
      <c r="E713" s="64"/>
      <c r="F713" s="64"/>
      <c r="G713" s="64"/>
      <c r="H713" s="68"/>
      <c r="I713" s="51"/>
      <c r="J713" s="51"/>
      <c r="K713" s="52"/>
      <c r="L713" s="52"/>
      <c r="M713" s="76"/>
      <c r="N713" s="73"/>
      <c r="O713" s="69"/>
      <c r="P713" s="69"/>
    </row>
    <row r="714" spans="4:16">
      <c r="D714" s="56"/>
      <c r="E714" s="64"/>
      <c r="F714" s="64"/>
      <c r="G714" s="64"/>
      <c r="H714" s="68"/>
      <c r="I714" s="51"/>
      <c r="J714" s="51"/>
      <c r="K714" s="52"/>
      <c r="L714" s="52"/>
      <c r="M714" s="76"/>
      <c r="N714" s="73"/>
      <c r="O714" s="69"/>
      <c r="P714" s="69"/>
    </row>
    <row r="715" spans="4:16">
      <c r="D715" s="56"/>
      <c r="E715" s="64"/>
      <c r="F715" s="64"/>
      <c r="G715" s="64"/>
      <c r="H715" s="68"/>
      <c r="I715" s="51"/>
      <c r="J715" s="51"/>
      <c r="K715" s="52"/>
      <c r="L715" s="52"/>
      <c r="M715" s="76"/>
      <c r="N715" s="73"/>
      <c r="O715" s="69"/>
      <c r="P715" s="69"/>
    </row>
    <row r="716" spans="4:16">
      <c r="D716" s="56"/>
      <c r="E716" s="64"/>
      <c r="F716" s="64"/>
      <c r="G716" s="64"/>
      <c r="H716" s="68"/>
      <c r="I716" s="51"/>
      <c r="J716" s="51"/>
      <c r="K716" s="52"/>
      <c r="L716" s="52"/>
      <c r="M716" s="76"/>
      <c r="N716" s="73"/>
      <c r="O716" s="69"/>
      <c r="P716" s="69"/>
    </row>
    <row r="717" spans="4:16">
      <c r="D717" s="56"/>
      <c r="E717" s="64"/>
      <c r="F717" s="64"/>
      <c r="G717" s="64"/>
      <c r="H717" s="68"/>
      <c r="I717" s="51"/>
      <c r="J717" s="51"/>
      <c r="K717" s="52"/>
      <c r="L717" s="52"/>
      <c r="M717" s="76"/>
      <c r="N717" s="73"/>
      <c r="O717" s="69"/>
      <c r="P717" s="69"/>
    </row>
    <row r="718" spans="4:16">
      <c r="D718" s="56"/>
      <c r="E718" s="64"/>
      <c r="F718" s="64"/>
      <c r="G718" s="64"/>
      <c r="H718" s="68"/>
      <c r="I718" s="51"/>
      <c r="J718" s="51"/>
      <c r="K718" s="52"/>
      <c r="L718" s="52"/>
      <c r="M718" s="76"/>
      <c r="N718" s="73"/>
      <c r="O718" s="69"/>
      <c r="P718" s="69"/>
    </row>
    <row r="719" spans="4:16">
      <c r="D719" s="56"/>
      <c r="E719" s="64"/>
      <c r="F719" s="64"/>
      <c r="G719" s="64"/>
      <c r="H719" s="68"/>
      <c r="I719" s="51"/>
      <c r="J719" s="51"/>
      <c r="K719" s="52"/>
      <c r="L719" s="52"/>
      <c r="M719" s="76"/>
      <c r="N719" s="73"/>
      <c r="O719" s="69"/>
      <c r="P719" s="69"/>
    </row>
    <row r="720" spans="4:16">
      <c r="D720" s="56"/>
      <c r="E720" s="64"/>
      <c r="F720" s="64"/>
      <c r="G720" s="64"/>
      <c r="H720" s="68"/>
      <c r="I720" s="51"/>
      <c r="J720" s="51"/>
      <c r="K720" s="52"/>
      <c r="L720" s="52"/>
      <c r="M720" s="76"/>
      <c r="N720" s="73"/>
      <c r="O720" s="69"/>
      <c r="P720" s="69"/>
    </row>
    <row r="721" spans="4:16">
      <c r="D721" s="56"/>
      <c r="E721" s="64"/>
      <c r="F721" s="64"/>
      <c r="G721" s="64"/>
      <c r="H721" s="68"/>
      <c r="I721" s="51"/>
      <c r="J721" s="51"/>
      <c r="K721" s="52"/>
      <c r="L721" s="52"/>
      <c r="M721" s="76"/>
      <c r="N721" s="73"/>
      <c r="O721" s="69"/>
      <c r="P721" s="69"/>
    </row>
    <row r="722" spans="4:16">
      <c r="D722" s="56"/>
      <c r="E722" s="64"/>
      <c r="F722" s="64"/>
      <c r="G722" s="64"/>
      <c r="H722" s="68"/>
      <c r="I722" s="51"/>
      <c r="J722" s="51"/>
      <c r="K722" s="52"/>
      <c r="L722" s="52"/>
      <c r="M722" s="76"/>
      <c r="N722" s="73"/>
      <c r="O722" s="69"/>
      <c r="P722" s="69"/>
    </row>
    <row r="723" spans="4:16">
      <c r="D723" s="56"/>
      <c r="E723" s="64"/>
      <c r="F723" s="64"/>
      <c r="G723" s="64"/>
      <c r="H723" s="68"/>
      <c r="I723" s="51"/>
      <c r="J723" s="51"/>
      <c r="K723" s="52"/>
      <c r="L723" s="52"/>
      <c r="M723" s="76"/>
      <c r="N723" s="73"/>
      <c r="O723" s="69"/>
      <c r="P723" s="69"/>
    </row>
    <row r="724" spans="4:16">
      <c r="D724" s="56"/>
      <c r="E724" s="64"/>
      <c r="F724" s="64"/>
      <c r="G724" s="64"/>
      <c r="H724" s="68"/>
      <c r="I724" s="51"/>
      <c r="J724" s="51"/>
      <c r="K724" s="52"/>
      <c r="L724" s="52"/>
      <c r="M724" s="76"/>
      <c r="N724" s="73"/>
      <c r="O724" s="69"/>
      <c r="P724" s="69"/>
    </row>
    <row r="725" spans="4:16">
      <c r="D725" s="56"/>
      <c r="E725" s="64"/>
      <c r="F725" s="64"/>
      <c r="G725" s="64"/>
      <c r="H725" s="68"/>
      <c r="I725" s="51"/>
      <c r="J725" s="51"/>
      <c r="K725" s="52"/>
      <c r="L725" s="52"/>
      <c r="M725" s="76"/>
      <c r="N725" s="73"/>
      <c r="O725" s="69"/>
      <c r="P725" s="69"/>
    </row>
    <row r="726" spans="4:16">
      <c r="D726" s="56"/>
      <c r="E726" s="64"/>
      <c r="F726" s="64"/>
      <c r="G726" s="64"/>
      <c r="H726" s="68"/>
      <c r="I726" s="51"/>
      <c r="J726" s="51"/>
      <c r="K726" s="52"/>
      <c r="L726" s="52"/>
      <c r="M726" s="76"/>
      <c r="N726" s="73"/>
      <c r="O726" s="69"/>
      <c r="P726" s="69"/>
    </row>
    <row r="727" spans="4:16">
      <c r="D727" s="56"/>
      <c r="E727" s="64"/>
      <c r="F727" s="64"/>
      <c r="G727" s="64"/>
      <c r="H727" s="68"/>
      <c r="I727" s="51"/>
      <c r="J727" s="51"/>
      <c r="K727" s="52"/>
      <c r="L727" s="52"/>
      <c r="M727" s="76"/>
      <c r="N727" s="73"/>
      <c r="O727" s="69"/>
      <c r="P727" s="69"/>
    </row>
    <row r="728" spans="4:16">
      <c r="D728" s="56"/>
      <c r="E728" s="64"/>
      <c r="F728" s="64"/>
      <c r="G728" s="64"/>
      <c r="H728" s="68"/>
      <c r="I728" s="51"/>
      <c r="J728" s="51"/>
      <c r="K728" s="52"/>
      <c r="L728" s="52"/>
      <c r="M728" s="76"/>
      <c r="N728" s="73"/>
      <c r="O728" s="69"/>
      <c r="P728" s="69"/>
    </row>
    <row r="729" spans="4:16">
      <c r="D729" s="56"/>
      <c r="E729" s="64"/>
      <c r="F729" s="64"/>
      <c r="G729" s="64"/>
      <c r="H729" s="68"/>
      <c r="I729" s="51"/>
      <c r="J729" s="51"/>
      <c r="K729" s="52"/>
      <c r="L729" s="52"/>
      <c r="M729" s="76"/>
      <c r="N729" s="73"/>
      <c r="O729" s="69"/>
      <c r="P729" s="69"/>
    </row>
    <row r="730" spans="4:16">
      <c r="D730" s="56"/>
      <c r="E730" s="64"/>
      <c r="F730" s="64"/>
      <c r="G730" s="64"/>
      <c r="H730" s="68"/>
      <c r="I730" s="51"/>
      <c r="J730" s="51"/>
      <c r="K730" s="52"/>
      <c r="L730" s="52"/>
      <c r="M730" s="76"/>
      <c r="N730" s="73"/>
      <c r="O730" s="69"/>
      <c r="P730" s="69"/>
    </row>
    <row r="731" spans="4:16">
      <c r="D731" s="56"/>
      <c r="E731" s="64"/>
      <c r="F731" s="64"/>
      <c r="G731" s="64"/>
      <c r="H731" s="68"/>
      <c r="I731" s="51"/>
      <c r="J731" s="51"/>
      <c r="K731" s="52"/>
      <c r="L731" s="52"/>
      <c r="M731" s="76"/>
      <c r="N731" s="73"/>
      <c r="O731" s="69"/>
      <c r="P731" s="69"/>
    </row>
    <row r="732" spans="4:16">
      <c r="D732" s="56"/>
      <c r="E732" s="64"/>
      <c r="F732" s="64"/>
      <c r="G732" s="64"/>
      <c r="H732" s="68"/>
      <c r="I732" s="51"/>
      <c r="J732" s="51"/>
      <c r="K732" s="52"/>
      <c r="L732" s="52"/>
      <c r="M732" s="76"/>
      <c r="N732" s="73"/>
      <c r="O732" s="69"/>
      <c r="P732" s="69"/>
    </row>
    <row r="733" spans="4:16">
      <c r="D733" s="56"/>
      <c r="E733" s="64"/>
      <c r="F733" s="64"/>
      <c r="G733" s="64"/>
      <c r="H733" s="68"/>
      <c r="I733" s="51"/>
      <c r="J733" s="51"/>
      <c r="K733" s="52"/>
      <c r="L733" s="52"/>
      <c r="M733" s="76"/>
      <c r="N733" s="73"/>
      <c r="O733" s="69"/>
      <c r="P733" s="69"/>
    </row>
    <row r="734" spans="4:16">
      <c r="D734" s="56"/>
      <c r="E734" s="64"/>
      <c r="F734" s="64"/>
      <c r="G734" s="64"/>
      <c r="H734" s="68"/>
      <c r="I734" s="51"/>
      <c r="J734" s="51"/>
      <c r="K734" s="52"/>
      <c r="L734" s="52"/>
      <c r="M734" s="76"/>
      <c r="N734" s="73"/>
      <c r="O734" s="69"/>
      <c r="P734" s="69"/>
    </row>
    <row r="735" spans="4:16">
      <c r="D735" s="56"/>
      <c r="E735" s="64"/>
      <c r="F735" s="64"/>
      <c r="G735" s="64"/>
      <c r="H735" s="68"/>
      <c r="I735" s="51"/>
      <c r="J735" s="51"/>
      <c r="K735" s="52"/>
      <c r="L735" s="52"/>
      <c r="M735" s="76"/>
      <c r="N735" s="73"/>
      <c r="O735" s="69"/>
      <c r="P735" s="69"/>
    </row>
    <row r="736" spans="4:16">
      <c r="D736" s="56"/>
      <c r="E736" s="64"/>
      <c r="F736" s="64"/>
      <c r="G736" s="64"/>
      <c r="H736" s="68"/>
      <c r="I736" s="51"/>
      <c r="J736" s="51"/>
      <c r="K736" s="52"/>
      <c r="L736" s="52"/>
      <c r="M736" s="76"/>
      <c r="N736" s="73"/>
      <c r="O736" s="69"/>
      <c r="P736" s="69"/>
    </row>
    <row r="737" spans="4:16">
      <c r="D737" s="56"/>
      <c r="E737" s="64"/>
      <c r="F737" s="64"/>
      <c r="G737" s="64"/>
      <c r="H737" s="68"/>
      <c r="I737" s="51"/>
      <c r="J737" s="51"/>
      <c r="K737" s="52"/>
      <c r="L737" s="52"/>
      <c r="M737" s="76"/>
      <c r="N737" s="73"/>
      <c r="O737" s="69"/>
      <c r="P737" s="69"/>
    </row>
    <row r="738" spans="4:16">
      <c r="D738" s="56"/>
      <c r="E738" s="64"/>
      <c r="F738" s="64"/>
      <c r="G738" s="64"/>
      <c r="H738" s="68"/>
      <c r="I738" s="51"/>
      <c r="J738" s="51"/>
      <c r="K738" s="52"/>
      <c r="L738" s="52"/>
      <c r="M738" s="76"/>
      <c r="N738" s="73"/>
      <c r="O738" s="69"/>
      <c r="P738" s="69"/>
    </row>
    <row r="739" spans="4:16">
      <c r="D739" s="56"/>
      <c r="E739" s="64"/>
      <c r="F739" s="64"/>
      <c r="G739" s="64"/>
      <c r="H739" s="68"/>
      <c r="I739" s="51"/>
      <c r="J739" s="51"/>
      <c r="K739" s="52"/>
      <c r="L739" s="52"/>
      <c r="M739" s="76"/>
      <c r="N739" s="73"/>
      <c r="O739" s="69"/>
      <c r="P739" s="69"/>
    </row>
    <row r="740" spans="4:16">
      <c r="D740" s="56"/>
      <c r="E740" s="64"/>
      <c r="F740" s="64"/>
      <c r="G740" s="64"/>
      <c r="H740" s="68"/>
      <c r="I740" s="51"/>
      <c r="J740" s="51"/>
      <c r="K740" s="52"/>
      <c r="L740" s="52"/>
      <c r="M740" s="76"/>
      <c r="N740" s="73"/>
      <c r="O740" s="69"/>
      <c r="P740" s="69"/>
    </row>
    <row r="741" spans="4:16">
      <c r="D741" s="56"/>
      <c r="E741" s="64"/>
      <c r="F741" s="64"/>
      <c r="G741" s="64"/>
      <c r="H741" s="68"/>
      <c r="I741" s="51"/>
      <c r="J741" s="51"/>
      <c r="K741" s="52"/>
      <c r="L741" s="52"/>
      <c r="M741" s="76"/>
      <c r="N741" s="73"/>
      <c r="O741" s="69"/>
      <c r="P741" s="69"/>
    </row>
    <row r="742" spans="4:16">
      <c r="D742" s="56"/>
      <c r="E742" s="64"/>
      <c r="F742" s="64"/>
      <c r="G742" s="64"/>
      <c r="H742" s="68"/>
      <c r="I742" s="51"/>
      <c r="J742" s="51"/>
      <c r="K742" s="52"/>
      <c r="L742" s="52"/>
      <c r="M742" s="76"/>
      <c r="N742" s="73"/>
      <c r="O742" s="69"/>
      <c r="P742" s="69"/>
    </row>
    <row r="743" spans="4:16">
      <c r="D743" s="56"/>
      <c r="E743" s="64"/>
      <c r="F743" s="64"/>
      <c r="G743" s="64"/>
      <c r="H743" s="68"/>
      <c r="I743" s="51"/>
      <c r="J743" s="51"/>
      <c r="K743" s="52"/>
      <c r="L743" s="52"/>
      <c r="M743" s="76"/>
      <c r="N743" s="73"/>
      <c r="O743" s="69"/>
      <c r="P743" s="69"/>
    </row>
    <row r="744" spans="4:16">
      <c r="D744" s="56"/>
      <c r="E744" s="64"/>
      <c r="F744" s="64"/>
      <c r="G744" s="64"/>
      <c r="H744" s="68"/>
      <c r="I744" s="51"/>
      <c r="J744" s="51"/>
      <c r="K744" s="52"/>
      <c r="L744" s="52"/>
      <c r="M744" s="76"/>
      <c r="N744" s="73"/>
      <c r="O744" s="69"/>
      <c r="P744" s="69"/>
    </row>
    <row r="745" spans="4:16">
      <c r="D745" s="56"/>
      <c r="E745" s="64"/>
      <c r="F745" s="64"/>
      <c r="G745" s="64"/>
      <c r="H745" s="68"/>
      <c r="I745" s="51"/>
      <c r="J745" s="51"/>
      <c r="K745" s="52"/>
      <c r="L745" s="52"/>
      <c r="M745" s="76"/>
      <c r="N745" s="73"/>
      <c r="O745" s="69"/>
      <c r="P745" s="69"/>
    </row>
    <row r="746" spans="4:16">
      <c r="D746" s="56"/>
      <c r="E746" s="64"/>
      <c r="F746" s="64"/>
      <c r="G746" s="64"/>
      <c r="H746" s="68"/>
      <c r="I746" s="51"/>
      <c r="J746" s="51"/>
      <c r="K746" s="52"/>
      <c r="L746" s="52"/>
      <c r="M746" s="76"/>
      <c r="N746" s="73"/>
      <c r="O746" s="69"/>
      <c r="P746" s="69"/>
    </row>
    <row r="747" spans="4:16">
      <c r="D747" s="56"/>
      <c r="E747" s="64"/>
      <c r="F747" s="64"/>
      <c r="G747" s="64"/>
      <c r="H747" s="68"/>
      <c r="I747" s="51"/>
      <c r="J747" s="51"/>
      <c r="K747" s="52"/>
      <c r="L747" s="52"/>
      <c r="M747" s="76"/>
      <c r="N747" s="73"/>
      <c r="O747" s="69"/>
      <c r="P747" s="69"/>
    </row>
    <row r="748" spans="4:16">
      <c r="D748" s="56"/>
      <c r="E748" s="64"/>
      <c r="F748" s="64"/>
      <c r="G748" s="64"/>
      <c r="H748" s="68"/>
      <c r="I748" s="51"/>
      <c r="J748" s="51"/>
      <c r="K748" s="52"/>
      <c r="L748" s="52"/>
      <c r="M748" s="76"/>
      <c r="N748" s="73"/>
      <c r="O748" s="69"/>
      <c r="P748" s="69"/>
    </row>
    <row r="749" spans="4:16">
      <c r="D749" s="56"/>
      <c r="E749" s="64"/>
      <c r="F749" s="64"/>
      <c r="G749" s="64"/>
      <c r="H749" s="68"/>
      <c r="I749" s="51"/>
      <c r="J749" s="51"/>
      <c r="K749" s="52"/>
      <c r="L749" s="52"/>
      <c r="M749" s="76"/>
      <c r="N749" s="73"/>
      <c r="O749" s="69"/>
      <c r="P749" s="69"/>
    </row>
    <row r="750" spans="4:16">
      <c r="D750" s="56"/>
      <c r="E750" s="64"/>
      <c r="F750" s="64"/>
      <c r="G750" s="64"/>
      <c r="H750" s="68"/>
      <c r="I750" s="51"/>
      <c r="J750" s="51"/>
      <c r="K750" s="52"/>
      <c r="L750" s="52"/>
      <c r="M750" s="76"/>
      <c r="N750" s="73"/>
      <c r="O750" s="69"/>
      <c r="P750" s="69"/>
    </row>
    <row r="751" spans="4:16">
      <c r="D751" s="56"/>
      <c r="E751" s="64"/>
      <c r="F751" s="64"/>
      <c r="G751" s="64"/>
      <c r="H751" s="68"/>
      <c r="I751" s="51"/>
      <c r="J751" s="51"/>
      <c r="K751" s="52"/>
      <c r="L751" s="52"/>
      <c r="M751" s="76"/>
      <c r="N751" s="73"/>
      <c r="O751" s="69"/>
      <c r="P751" s="69"/>
    </row>
    <row r="752" spans="4:16">
      <c r="D752" s="56"/>
      <c r="E752" s="64"/>
      <c r="F752" s="64"/>
      <c r="G752" s="64"/>
      <c r="H752" s="68"/>
      <c r="I752" s="51"/>
      <c r="J752" s="51"/>
      <c r="K752" s="52"/>
      <c r="L752" s="52"/>
      <c r="M752" s="76"/>
      <c r="N752" s="73"/>
      <c r="O752" s="69"/>
      <c r="P752" s="69"/>
    </row>
    <row r="753" spans="4:16">
      <c r="D753" s="56"/>
      <c r="E753" s="64"/>
      <c r="F753" s="64"/>
      <c r="G753" s="64"/>
      <c r="H753" s="68"/>
      <c r="I753" s="51"/>
      <c r="J753" s="51"/>
      <c r="K753" s="52"/>
      <c r="L753" s="52"/>
      <c r="M753" s="76"/>
      <c r="N753" s="73"/>
      <c r="O753" s="69"/>
      <c r="P753" s="69"/>
    </row>
    <row r="754" spans="4:16">
      <c r="D754" s="56"/>
      <c r="E754" s="64"/>
      <c r="F754" s="64"/>
      <c r="G754" s="64"/>
      <c r="H754" s="68"/>
      <c r="I754" s="51"/>
      <c r="J754" s="51"/>
      <c r="K754" s="52"/>
      <c r="L754" s="52"/>
      <c r="M754" s="76"/>
      <c r="N754" s="73"/>
      <c r="O754" s="69"/>
      <c r="P754" s="69"/>
    </row>
    <row r="755" spans="4:16">
      <c r="D755" s="56"/>
      <c r="E755" s="64"/>
      <c r="F755" s="64"/>
      <c r="G755" s="64"/>
      <c r="H755" s="68"/>
      <c r="I755" s="51"/>
      <c r="J755" s="51"/>
      <c r="K755" s="52"/>
      <c r="L755" s="52"/>
      <c r="M755" s="76"/>
      <c r="N755" s="73"/>
      <c r="O755" s="69"/>
      <c r="P755" s="69"/>
    </row>
    <row r="756" spans="4:16">
      <c r="D756" s="56"/>
      <c r="E756" s="64"/>
      <c r="F756" s="64"/>
      <c r="G756" s="64"/>
      <c r="H756" s="68"/>
      <c r="I756" s="51"/>
      <c r="J756" s="51"/>
      <c r="K756" s="52"/>
      <c r="L756" s="52"/>
      <c r="M756" s="76"/>
      <c r="N756" s="73"/>
      <c r="O756" s="69"/>
      <c r="P756" s="69"/>
    </row>
    <row r="757" spans="4:16">
      <c r="D757" s="56"/>
      <c r="E757" s="64"/>
      <c r="F757" s="64"/>
      <c r="G757" s="64"/>
      <c r="H757" s="68"/>
      <c r="I757" s="51"/>
      <c r="J757" s="51"/>
      <c r="K757" s="52"/>
      <c r="L757" s="52"/>
      <c r="M757" s="76"/>
      <c r="N757" s="73"/>
      <c r="O757" s="69"/>
      <c r="P757" s="69"/>
    </row>
    <row r="758" spans="4:16">
      <c r="D758" s="56"/>
      <c r="E758" s="64"/>
      <c r="F758" s="64"/>
      <c r="G758" s="64"/>
      <c r="H758" s="68"/>
      <c r="I758" s="51"/>
      <c r="J758" s="51"/>
      <c r="K758" s="52"/>
      <c r="L758" s="52"/>
      <c r="M758" s="76"/>
      <c r="N758" s="73"/>
      <c r="O758" s="69"/>
      <c r="P758" s="69"/>
    </row>
    <row r="759" spans="4:16">
      <c r="D759" s="56"/>
      <c r="E759" s="64"/>
      <c r="F759" s="64"/>
      <c r="G759" s="64"/>
      <c r="H759" s="68"/>
      <c r="I759" s="51"/>
      <c r="J759" s="51"/>
      <c r="K759" s="52"/>
      <c r="L759" s="52"/>
      <c r="M759" s="76"/>
      <c r="N759" s="73"/>
      <c r="O759" s="69"/>
      <c r="P759" s="69"/>
    </row>
    <row r="760" spans="4:16">
      <c r="D760" s="56"/>
      <c r="E760" s="64"/>
      <c r="F760" s="64"/>
      <c r="G760" s="64"/>
      <c r="H760" s="68"/>
      <c r="I760" s="51"/>
      <c r="J760" s="51"/>
      <c r="K760" s="52"/>
      <c r="L760" s="52"/>
      <c r="M760" s="76"/>
      <c r="N760" s="73"/>
      <c r="O760" s="69"/>
      <c r="P760" s="69"/>
    </row>
    <row r="761" spans="4:16">
      <c r="D761" s="56"/>
      <c r="E761" s="64"/>
      <c r="F761" s="64"/>
      <c r="G761" s="64"/>
      <c r="H761" s="68"/>
      <c r="I761" s="51"/>
      <c r="J761" s="51"/>
      <c r="K761" s="52"/>
      <c r="L761" s="52"/>
      <c r="M761" s="76"/>
      <c r="N761" s="73"/>
      <c r="O761" s="69"/>
      <c r="P761" s="69"/>
    </row>
    <row r="762" spans="4:16">
      <c r="D762" s="56"/>
      <c r="E762" s="64"/>
      <c r="F762" s="64"/>
      <c r="G762" s="64"/>
      <c r="H762" s="68"/>
      <c r="I762" s="51"/>
      <c r="J762" s="51"/>
      <c r="K762" s="52"/>
      <c r="L762" s="52"/>
      <c r="M762" s="76"/>
      <c r="N762" s="73"/>
      <c r="O762" s="69"/>
      <c r="P762" s="69"/>
    </row>
    <row r="763" spans="4:16">
      <c r="D763" s="56"/>
      <c r="E763" s="64"/>
      <c r="F763" s="64"/>
      <c r="G763" s="64"/>
      <c r="H763" s="68"/>
      <c r="I763" s="51"/>
      <c r="J763" s="51"/>
      <c r="K763" s="52"/>
      <c r="L763" s="52"/>
      <c r="M763" s="76"/>
      <c r="N763" s="73"/>
      <c r="O763" s="69"/>
      <c r="P763" s="69"/>
    </row>
    <row r="764" spans="4:16">
      <c r="D764" s="56"/>
      <c r="E764" s="64"/>
      <c r="F764" s="64"/>
      <c r="G764" s="64"/>
      <c r="H764" s="68"/>
      <c r="I764" s="51"/>
      <c r="J764" s="51"/>
      <c r="K764" s="52"/>
      <c r="L764" s="52"/>
      <c r="M764" s="76"/>
      <c r="N764" s="73"/>
      <c r="O764" s="69"/>
      <c r="P764" s="69"/>
    </row>
    <row r="765" spans="4:16">
      <c r="D765" s="56"/>
      <c r="E765" s="64"/>
      <c r="F765" s="64"/>
      <c r="G765" s="64"/>
      <c r="H765" s="68"/>
      <c r="I765" s="51"/>
      <c r="J765" s="51"/>
      <c r="K765" s="52"/>
      <c r="L765" s="52"/>
      <c r="M765" s="76"/>
      <c r="N765" s="73"/>
      <c r="O765" s="69"/>
      <c r="P765" s="69"/>
    </row>
    <row r="766" spans="4:16">
      <c r="D766" s="56"/>
      <c r="E766" s="64"/>
      <c r="F766" s="64"/>
      <c r="G766" s="64"/>
      <c r="H766" s="68"/>
      <c r="I766" s="51"/>
      <c r="J766" s="51"/>
      <c r="K766" s="52"/>
      <c r="L766" s="52"/>
      <c r="M766" s="76"/>
      <c r="N766" s="73"/>
      <c r="O766" s="69"/>
      <c r="P766" s="69"/>
    </row>
    <row r="767" spans="4:16">
      <c r="D767" s="56"/>
      <c r="E767" s="64"/>
      <c r="F767" s="64"/>
      <c r="G767" s="64"/>
      <c r="H767" s="68"/>
      <c r="I767" s="51"/>
      <c r="J767" s="51"/>
      <c r="K767" s="52"/>
      <c r="L767" s="52"/>
      <c r="M767" s="76"/>
      <c r="N767" s="73"/>
      <c r="O767" s="69"/>
      <c r="P767" s="69"/>
    </row>
    <row r="768" spans="4:16">
      <c r="D768" s="56"/>
      <c r="E768" s="64"/>
      <c r="F768" s="64"/>
      <c r="G768" s="64"/>
      <c r="H768" s="68"/>
      <c r="I768" s="51"/>
      <c r="J768" s="51"/>
      <c r="K768" s="52"/>
      <c r="L768" s="52"/>
      <c r="M768" s="76"/>
      <c r="N768" s="73"/>
      <c r="O768" s="69"/>
      <c r="P768" s="69"/>
    </row>
    <row r="769" spans="4:16">
      <c r="D769" s="56"/>
      <c r="E769" s="64"/>
      <c r="F769" s="64"/>
      <c r="G769" s="64"/>
      <c r="H769" s="68"/>
      <c r="I769" s="51"/>
      <c r="J769" s="51"/>
      <c r="K769" s="52"/>
      <c r="L769" s="52"/>
      <c r="M769" s="76"/>
      <c r="N769" s="73"/>
      <c r="O769" s="69"/>
      <c r="P769" s="69"/>
    </row>
    <row r="770" spans="4:16">
      <c r="D770" s="56"/>
      <c r="E770" s="64"/>
      <c r="F770" s="64"/>
      <c r="G770" s="64"/>
      <c r="H770" s="68"/>
      <c r="I770" s="51"/>
      <c r="J770" s="51"/>
      <c r="K770" s="52"/>
      <c r="L770" s="52"/>
      <c r="M770" s="76"/>
      <c r="N770" s="73"/>
      <c r="O770" s="69"/>
      <c r="P770" s="69"/>
    </row>
    <row r="771" spans="4:16">
      <c r="D771" s="56"/>
      <c r="E771" s="64"/>
      <c r="F771" s="64"/>
      <c r="G771" s="64"/>
      <c r="H771" s="68"/>
      <c r="I771" s="51"/>
      <c r="J771" s="51"/>
      <c r="K771" s="52"/>
      <c r="L771" s="52"/>
      <c r="M771" s="76"/>
      <c r="N771" s="73"/>
      <c r="O771" s="69"/>
      <c r="P771" s="69"/>
    </row>
    <row r="772" spans="4:16">
      <c r="D772" s="56"/>
      <c r="E772" s="64"/>
      <c r="F772" s="64"/>
      <c r="G772" s="64"/>
      <c r="H772" s="68"/>
      <c r="I772" s="51"/>
      <c r="J772" s="51"/>
      <c r="K772" s="52"/>
      <c r="L772" s="52"/>
      <c r="M772" s="76"/>
      <c r="N772" s="73"/>
      <c r="O772" s="69"/>
      <c r="P772" s="69"/>
    </row>
    <row r="773" spans="4:16">
      <c r="D773" s="56"/>
      <c r="E773" s="64"/>
      <c r="F773" s="64"/>
      <c r="G773" s="64"/>
      <c r="H773" s="68"/>
      <c r="I773" s="51"/>
      <c r="J773" s="51"/>
      <c r="K773" s="52"/>
      <c r="L773" s="52"/>
      <c r="M773" s="76"/>
      <c r="N773" s="73"/>
      <c r="O773" s="69"/>
      <c r="P773" s="69"/>
    </row>
    <row r="774" spans="4:16">
      <c r="D774" s="56"/>
      <c r="E774" s="64"/>
      <c r="F774" s="64"/>
      <c r="G774" s="64"/>
      <c r="H774" s="68"/>
      <c r="I774" s="51"/>
      <c r="J774" s="51"/>
      <c r="K774" s="52"/>
      <c r="L774" s="52"/>
      <c r="M774" s="76"/>
      <c r="N774" s="73"/>
      <c r="O774" s="69"/>
      <c r="P774" s="69"/>
    </row>
    <row r="775" spans="4:16">
      <c r="D775" s="56"/>
      <c r="E775" s="64"/>
      <c r="F775" s="64"/>
      <c r="G775" s="64"/>
      <c r="H775" s="68"/>
      <c r="I775" s="51"/>
      <c r="J775" s="51"/>
      <c r="K775" s="52"/>
      <c r="L775" s="52"/>
      <c r="M775" s="76"/>
      <c r="N775" s="73"/>
      <c r="O775" s="69"/>
      <c r="P775" s="69"/>
    </row>
    <row r="776" spans="4:16">
      <c r="D776" s="56"/>
      <c r="E776" s="64"/>
      <c r="F776" s="64"/>
      <c r="G776" s="64"/>
      <c r="H776" s="68"/>
      <c r="I776" s="51"/>
      <c r="J776" s="51"/>
      <c r="K776" s="52"/>
      <c r="L776" s="52"/>
      <c r="M776" s="76"/>
      <c r="N776" s="73"/>
      <c r="O776" s="69"/>
      <c r="P776" s="69"/>
    </row>
    <row r="777" spans="4:16">
      <c r="D777" s="56"/>
      <c r="E777" s="64"/>
      <c r="F777" s="64"/>
      <c r="G777" s="64"/>
      <c r="H777" s="68"/>
      <c r="I777" s="51"/>
      <c r="J777" s="51"/>
      <c r="K777" s="52"/>
      <c r="L777" s="52"/>
      <c r="M777" s="76"/>
      <c r="N777" s="73"/>
      <c r="O777" s="69"/>
      <c r="P777" s="69"/>
    </row>
    <row r="778" spans="4:16">
      <c r="D778" s="56"/>
      <c r="E778" s="64"/>
      <c r="F778" s="64"/>
      <c r="G778" s="64"/>
      <c r="H778" s="68"/>
      <c r="I778" s="51"/>
      <c r="J778" s="51"/>
      <c r="K778" s="52"/>
      <c r="L778" s="52"/>
      <c r="M778" s="76"/>
      <c r="N778" s="73"/>
      <c r="O778" s="69"/>
      <c r="P778" s="69"/>
    </row>
    <row r="779" spans="4:16">
      <c r="D779" s="56"/>
      <c r="E779" s="64"/>
      <c r="F779" s="64"/>
      <c r="G779" s="64"/>
      <c r="H779" s="68"/>
      <c r="I779" s="51"/>
      <c r="J779" s="51"/>
      <c r="K779" s="52"/>
      <c r="L779" s="52"/>
      <c r="M779" s="76"/>
      <c r="N779" s="73"/>
      <c r="O779" s="69"/>
      <c r="P779" s="69"/>
    </row>
    <row r="780" spans="4:16">
      <c r="D780" s="56"/>
      <c r="E780" s="64"/>
      <c r="F780" s="64"/>
      <c r="G780" s="64"/>
      <c r="H780" s="68"/>
      <c r="I780" s="51"/>
      <c r="J780" s="51"/>
      <c r="K780" s="52"/>
      <c r="L780" s="52"/>
      <c r="M780" s="76"/>
      <c r="N780" s="73"/>
      <c r="O780" s="69"/>
      <c r="P780" s="69"/>
    </row>
    <row r="781" spans="4:16">
      <c r="D781" s="56"/>
      <c r="E781" s="64"/>
      <c r="F781" s="64"/>
      <c r="G781" s="64"/>
      <c r="H781" s="68"/>
      <c r="I781" s="51"/>
      <c r="J781" s="51"/>
      <c r="K781" s="52"/>
      <c r="L781" s="52"/>
      <c r="M781" s="76"/>
      <c r="N781" s="73"/>
      <c r="O781" s="69"/>
      <c r="P781" s="69"/>
    </row>
    <row r="782" spans="4:16">
      <c r="D782" s="56"/>
      <c r="E782" s="64"/>
      <c r="F782" s="64"/>
      <c r="G782" s="64"/>
      <c r="H782" s="68"/>
      <c r="I782" s="51"/>
      <c r="J782" s="51"/>
      <c r="K782" s="52"/>
      <c r="L782" s="52"/>
      <c r="M782" s="76"/>
      <c r="N782" s="73"/>
      <c r="O782" s="69"/>
      <c r="P782" s="69"/>
    </row>
    <row r="783" spans="4:16">
      <c r="D783" s="56"/>
      <c r="E783" s="64"/>
      <c r="F783" s="64"/>
      <c r="G783" s="64"/>
      <c r="H783" s="68"/>
      <c r="I783" s="51"/>
      <c r="J783" s="51"/>
      <c r="K783" s="52"/>
      <c r="L783" s="52"/>
      <c r="M783" s="76"/>
      <c r="N783" s="73"/>
      <c r="O783" s="69"/>
      <c r="P783" s="69"/>
    </row>
    <row r="784" spans="4:16">
      <c r="D784" s="56"/>
      <c r="E784" s="64"/>
      <c r="F784" s="64"/>
      <c r="G784" s="64"/>
      <c r="H784" s="68"/>
      <c r="I784" s="51"/>
      <c r="J784" s="51"/>
      <c r="K784" s="52"/>
      <c r="L784" s="52"/>
      <c r="M784" s="76"/>
      <c r="N784" s="73"/>
      <c r="O784" s="69"/>
      <c r="P784" s="69"/>
    </row>
    <row r="785" spans="4:16">
      <c r="D785" s="56"/>
      <c r="E785" s="64"/>
      <c r="F785" s="64"/>
      <c r="G785" s="64"/>
      <c r="H785" s="68"/>
      <c r="I785" s="51"/>
      <c r="J785" s="51"/>
      <c r="K785" s="52"/>
      <c r="L785" s="52"/>
      <c r="M785" s="76"/>
      <c r="N785" s="73"/>
      <c r="O785" s="69"/>
      <c r="P785" s="69"/>
    </row>
    <row r="786" spans="4:16">
      <c r="D786" s="56"/>
      <c r="E786" s="64"/>
      <c r="F786" s="64"/>
      <c r="G786" s="64"/>
      <c r="H786" s="68"/>
      <c r="I786" s="51"/>
      <c r="J786" s="51"/>
      <c r="K786" s="52"/>
      <c r="L786" s="52"/>
      <c r="M786" s="76"/>
      <c r="N786" s="73"/>
      <c r="O786" s="69"/>
      <c r="P786" s="69"/>
    </row>
    <row r="787" spans="4:16">
      <c r="D787" s="56"/>
      <c r="E787" s="64"/>
      <c r="F787" s="64"/>
      <c r="G787" s="64"/>
      <c r="H787" s="68"/>
      <c r="I787" s="51"/>
      <c r="J787" s="51"/>
      <c r="K787" s="52"/>
      <c r="L787" s="52"/>
      <c r="M787" s="76"/>
      <c r="N787" s="73"/>
      <c r="O787" s="69"/>
      <c r="P787" s="69"/>
    </row>
    <row r="788" spans="4:16">
      <c r="D788" s="56"/>
      <c r="E788" s="64"/>
      <c r="F788" s="64"/>
      <c r="G788" s="64"/>
      <c r="H788" s="68"/>
      <c r="I788" s="51"/>
      <c r="J788" s="51"/>
      <c r="K788" s="52"/>
      <c r="L788" s="52"/>
      <c r="M788" s="76"/>
      <c r="N788" s="73"/>
      <c r="O788" s="69"/>
      <c r="P788" s="69"/>
    </row>
    <row r="789" spans="4:16">
      <c r="D789" s="56"/>
      <c r="E789" s="64"/>
      <c r="F789" s="64"/>
      <c r="G789" s="64"/>
      <c r="H789" s="68"/>
      <c r="I789" s="51"/>
      <c r="J789" s="51"/>
      <c r="K789" s="52"/>
      <c r="L789" s="52"/>
      <c r="M789" s="76"/>
      <c r="N789" s="73"/>
      <c r="O789" s="69"/>
      <c r="P789" s="69"/>
    </row>
    <row r="790" spans="4:16">
      <c r="D790" s="56"/>
      <c r="E790" s="64"/>
      <c r="F790" s="64"/>
      <c r="G790" s="64"/>
      <c r="H790" s="68"/>
      <c r="I790" s="51"/>
      <c r="J790" s="51"/>
      <c r="K790" s="52"/>
      <c r="L790" s="52"/>
      <c r="M790" s="76"/>
      <c r="N790" s="73"/>
      <c r="O790" s="69"/>
      <c r="P790" s="69"/>
    </row>
    <row r="791" spans="4:16">
      <c r="D791" s="56"/>
      <c r="E791" s="64"/>
      <c r="F791" s="64"/>
      <c r="G791" s="64"/>
      <c r="H791" s="68"/>
      <c r="I791" s="51"/>
      <c r="J791" s="51"/>
      <c r="K791" s="52"/>
      <c r="L791" s="52"/>
      <c r="M791" s="76"/>
      <c r="N791" s="73"/>
      <c r="O791" s="69"/>
      <c r="P791" s="69"/>
    </row>
    <row r="792" spans="4:16">
      <c r="D792" s="56"/>
      <c r="E792" s="64"/>
      <c r="F792" s="64"/>
      <c r="G792" s="64"/>
      <c r="H792" s="68"/>
      <c r="I792" s="51"/>
      <c r="J792" s="51"/>
      <c r="K792" s="52"/>
      <c r="L792" s="52"/>
      <c r="M792" s="76"/>
      <c r="N792" s="73"/>
      <c r="O792" s="69"/>
      <c r="P792" s="69"/>
    </row>
    <row r="793" spans="4:16">
      <c r="D793" s="56"/>
      <c r="E793" s="64"/>
      <c r="F793" s="64"/>
      <c r="G793" s="64"/>
      <c r="H793" s="68"/>
      <c r="I793" s="51"/>
      <c r="J793" s="51"/>
      <c r="K793" s="52"/>
      <c r="L793" s="52"/>
      <c r="M793" s="76"/>
      <c r="N793" s="73"/>
      <c r="O793" s="69"/>
      <c r="P793" s="69"/>
    </row>
    <row r="794" spans="4:16">
      <c r="D794" s="56"/>
      <c r="E794" s="64"/>
      <c r="F794" s="64"/>
      <c r="G794" s="64"/>
      <c r="H794" s="68"/>
      <c r="I794" s="51"/>
      <c r="J794" s="51"/>
      <c r="K794" s="52"/>
      <c r="L794" s="52"/>
      <c r="M794" s="76"/>
      <c r="N794" s="73"/>
      <c r="O794" s="69"/>
      <c r="P794" s="69"/>
    </row>
    <row r="795" spans="4:16">
      <c r="D795" s="56"/>
      <c r="E795" s="64"/>
      <c r="F795" s="64"/>
      <c r="G795" s="64"/>
      <c r="H795" s="68"/>
      <c r="I795" s="51"/>
      <c r="J795" s="51"/>
      <c r="K795" s="52"/>
      <c r="L795" s="52"/>
      <c r="M795" s="76"/>
      <c r="N795" s="73"/>
      <c r="O795" s="69"/>
      <c r="P795" s="69"/>
    </row>
    <row r="796" spans="4:16">
      <c r="D796" s="56"/>
      <c r="E796" s="64"/>
      <c r="F796" s="64"/>
      <c r="G796" s="64"/>
      <c r="H796" s="68"/>
      <c r="I796" s="51"/>
      <c r="J796" s="51"/>
      <c r="K796" s="52"/>
      <c r="L796" s="52"/>
      <c r="M796" s="76"/>
      <c r="N796" s="73"/>
      <c r="O796" s="69"/>
      <c r="P796" s="69"/>
    </row>
    <row r="797" spans="4:16">
      <c r="D797" s="56"/>
      <c r="E797" s="64"/>
      <c r="F797" s="64"/>
      <c r="G797" s="64"/>
      <c r="H797" s="68"/>
      <c r="I797" s="51"/>
      <c r="J797" s="51"/>
      <c r="K797" s="52"/>
      <c r="L797" s="52"/>
      <c r="M797" s="76"/>
      <c r="N797" s="73"/>
      <c r="O797" s="69"/>
      <c r="P797" s="69"/>
    </row>
    <row r="798" spans="4:16">
      <c r="D798" s="56"/>
      <c r="E798" s="64"/>
      <c r="F798" s="64"/>
      <c r="G798" s="64"/>
      <c r="H798" s="68"/>
      <c r="I798" s="51"/>
      <c r="J798" s="51"/>
      <c r="K798" s="52"/>
      <c r="L798" s="52"/>
      <c r="M798" s="76"/>
      <c r="N798" s="73"/>
      <c r="O798" s="69"/>
      <c r="P798" s="69"/>
    </row>
    <row r="799" spans="4:16">
      <c r="D799" s="56"/>
      <c r="E799" s="64"/>
      <c r="F799" s="64"/>
      <c r="G799" s="64"/>
      <c r="H799" s="68"/>
      <c r="I799" s="51"/>
      <c r="J799" s="51"/>
      <c r="K799" s="52"/>
      <c r="L799" s="52"/>
      <c r="M799" s="76"/>
      <c r="N799" s="73"/>
      <c r="O799" s="69"/>
      <c r="P799" s="69"/>
    </row>
    <row r="800" spans="4:16">
      <c r="D800" s="56"/>
      <c r="E800" s="64"/>
      <c r="F800" s="64"/>
      <c r="G800" s="64"/>
      <c r="H800" s="68"/>
      <c r="I800" s="51"/>
      <c r="J800" s="51"/>
      <c r="K800" s="52"/>
      <c r="L800" s="52"/>
      <c r="M800" s="76"/>
      <c r="N800" s="73"/>
      <c r="O800" s="69"/>
      <c r="P800" s="69"/>
    </row>
    <row r="801" spans="4:16">
      <c r="D801" s="56"/>
      <c r="E801" s="64"/>
      <c r="F801" s="64"/>
      <c r="G801" s="64"/>
      <c r="H801" s="68"/>
      <c r="I801" s="51"/>
      <c r="J801" s="51"/>
      <c r="K801" s="52"/>
      <c r="L801" s="52"/>
      <c r="M801" s="76"/>
      <c r="N801" s="73"/>
      <c r="O801" s="69"/>
      <c r="P801" s="69"/>
    </row>
    <row r="802" spans="4:16">
      <c r="D802" s="56"/>
      <c r="E802" s="64"/>
      <c r="F802" s="64"/>
      <c r="G802" s="64"/>
      <c r="H802" s="68"/>
      <c r="I802" s="51"/>
      <c r="J802" s="51"/>
      <c r="K802" s="52"/>
      <c r="L802" s="52"/>
      <c r="M802" s="76"/>
      <c r="N802" s="73"/>
      <c r="O802" s="69"/>
      <c r="P802" s="69"/>
    </row>
    <row r="803" spans="4:16">
      <c r="D803" s="56"/>
      <c r="E803" s="64"/>
      <c r="F803" s="64"/>
      <c r="G803" s="64"/>
      <c r="H803" s="68"/>
      <c r="I803" s="51"/>
      <c r="J803" s="51"/>
      <c r="K803" s="52"/>
      <c r="L803" s="52"/>
      <c r="M803" s="76"/>
      <c r="N803" s="73"/>
      <c r="O803" s="69"/>
      <c r="P803" s="69"/>
    </row>
    <row r="804" spans="4:16">
      <c r="D804" s="56"/>
      <c r="E804" s="64"/>
      <c r="F804" s="64"/>
      <c r="G804" s="64"/>
      <c r="H804" s="68"/>
      <c r="I804" s="51"/>
      <c r="J804" s="51"/>
      <c r="K804" s="52"/>
      <c r="L804" s="52"/>
      <c r="M804" s="76"/>
      <c r="N804" s="73"/>
      <c r="O804" s="69"/>
      <c r="P804" s="69"/>
    </row>
    <row r="805" spans="4:16">
      <c r="D805" s="56"/>
      <c r="E805" s="64"/>
      <c r="F805" s="64"/>
      <c r="G805" s="64"/>
      <c r="H805" s="68"/>
      <c r="I805" s="51"/>
      <c r="J805" s="51"/>
      <c r="K805" s="52"/>
      <c r="L805" s="52"/>
      <c r="M805" s="76"/>
      <c r="N805" s="73"/>
      <c r="O805" s="69"/>
      <c r="P805" s="69"/>
    </row>
    <row r="806" spans="4:16">
      <c r="D806" s="56"/>
      <c r="E806" s="64"/>
      <c r="F806" s="64"/>
      <c r="G806" s="64"/>
      <c r="H806" s="68"/>
      <c r="I806" s="51"/>
      <c r="J806" s="51"/>
      <c r="K806" s="52"/>
      <c r="L806" s="52"/>
      <c r="M806" s="76"/>
      <c r="N806" s="73"/>
      <c r="O806" s="69"/>
      <c r="P806" s="69"/>
    </row>
    <row r="807" spans="4:16">
      <c r="D807" s="56"/>
      <c r="E807" s="64"/>
      <c r="F807" s="64"/>
      <c r="G807" s="64"/>
      <c r="H807" s="68"/>
      <c r="I807" s="51"/>
      <c r="J807" s="51"/>
      <c r="K807" s="52"/>
      <c r="L807" s="52"/>
      <c r="M807" s="76"/>
      <c r="N807" s="73"/>
      <c r="O807" s="69"/>
      <c r="P807" s="69"/>
    </row>
    <row r="808" spans="4:16">
      <c r="D808" s="56"/>
      <c r="E808" s="64"/>
      <c r="F808" s="64"/>
      <c r="G808" s="64"/>
      <c r="H808" s="68"/>
      <c r="I808" s="51"/>
      <c r="J808" s="51"/>
      <c r="K808" s="52"/>
      <c r="L808" s="52"/>
      <c r="M808" s="76"/>
      <c r="N808" s="73"/>
      <c r="O808" s="69"/>
      <c r="P808" s="69"/>
    </row>
    <row r="809" spans="4:16">
      <c r="D809" s="56"/>
      <c r="E809" s="64"/>
      <c r="F809" s="64"/>
      <c r="G809" s="64"/>
      <c r="H809" s="68"/>
      <c r="I809" s="51"/>
      <c r="J809" s="51"/>
      <c r="K809" s="52"/>
      <c r="L809" s="52"/>
      <c r="M809" s="76"/>
      <c r="N809" s="73"/>
      <c r="O809" s="69"/>
      <c r="P809" s="69"/>
    </row>
    <row r="810" spans="4:16">
      <c r="D810" s="56"/>
      <c r="E810" s="64"/>
      <c r="F810" s="64"/>
      <c r="G810" s="64"/>
      <c r="H810" s="68"/>
      <c r="I810" s="51"/>
      <c r="J810" s="51"/>
      <c r="K810" s="52"/>
      <c r="L810" s="52"/>
      <c r="M810" s="76"/>
      <c r="N810" s="73"/>
      <c r="O810" s="69"/>
      <c r="P810" s="69"/>
    </row>
    <row r="811" spans="4:16">
      <c r="D811" s="56"/>
      <c r="E811" s="64"/>
      <c r="F811" s="64"/>
      <c r="G811" s="64"/>
      <c r="H811" s="68"/>
      <c r="I811" s="51"/>
      <c r="J811" s="51"/>
      <c r="K811" s="52"/>
      <c r="L811" s="52"/>
      <c r="M811" s="76"/>
      <c r="N811" s="73"/>
      <c r="O811" s="69"/>
      <c r="P811" s="69"/>
    </row>
    <row r="812" spans="4:16">
      <c r="D812" s="56"/>
      <c r="E812" s="64"/>
      <c r="F812" s="64"/>
      <c r="G812" s="64"/>
      <c r="H812" s="68"/>
      <c r="I812" s="51"/>
      <c r="J812" s="51"/>
      <c r="K812" s="52"/>
      <c r="L812" s="52"/>
      <c r="M812" s="76"/>
      <c r="N812" s="73"/>
      <c r="O812" s="69"/>
      <c r="P812" s="69"/>
    </row>
    <row r="813" spans="4:16">
      <c r="D813" s="56"/>
      <c r="E813" s="64"/>
      <c r="F813" s="64"/>
      <c r="G813" s="64"/>
      <c r="H813" s="68"/>
      <c r="I813" s="51"/>
      <c r="J813" s="51"/>
      <c r="K813" s="52"/>
      <c r="L813" s="52"/>
      <c r="M813" s="76"/>
      <c r="N813" s="73"/>
      <c r="O813" s="69"/>
      <c r="P813" s="69"/>
    </row>
    <row r="814" spans="4:16">
      <c r="D814" s="56"/>
      <c r="E814" s="64"/>
      <c r="F814" s="64"/>
      <c r="G814" s="64"/>
      <c r="H814" s="68"/>
      <c r="I814" s="51"/>
      <c r="J814" s="51"/>
      <c r="K814" s="52"/>
      <c r="L814" s="52"/>
      <c r="M814" s="76"/>
      <c r="N814" s="73"/>
      <c r="O814" s="69"/>
      <c r="P814" s="69"/>
    </row>
    <row r="815" spans="4:16">
      <c r="D815" s="56"/>
      <c r="E815" s="64"/>
      <c r="F815" s="64"/>
      <c r="G815" s="64"/>
      <c r="H815" s="68"/>
      <c r="I815" s="51"/>
      <c r="J815" s="51"/>
      <c r="K815" s="52"/>
      <c r="L815" s="52"/>
      <c r="M815" s="76"/>
      <c r="N815" s="73"/>
      <c r="O815" s="69"/>
      <c r="P815" s="69"/>
    </row>
    <row r="816" spans="4:16">
      <c r="D816" s="56"/>
      <c r="E816" s="64"/>
      <c r="F816" s="64"/>
      <c r="G816" s="64"/>
      <c r="H816" s="68"/>
      <c r="I816" s="51"/>
      <c r="J816" s="51"/>
      <c r="K816" s="52"/>
      <c r="L816" s="52"/>
      <c r="M816" s="76"/>
      <c r="N816" s="73"/>
      <c r="O816" s="69"/>
      <c r="P816" s="69"/>
    </row>
    <row r="817" spans="4:16">
      <c r="D817" s="56"/>
      <c r="E817" s="64"/>
      <c r="F817" s="64"/>
      <c r="G817" s="64"/>
      <c r="H817" s="68"/>
      <c r="I817" s="51"/>
      <c r="J817" s="51"/>
      <c r="K817" s="52"/>
      <c r="L817" s="52"/>
      <c r="M817" s="76"/>
      <c r="N817" s="73"/>
      <c r="O817" s="69"/>
      <c r="P817" s="69"/>
    </row>
    <row r="818" spans="4:16">
      <c r="D818" s="56"/>
      <c r="E818" s="64"/>
      <c r="F818" s="64"/>
      <c r="G818" s="64"/>
      <c r="H818" s="68"/>
      <c r="I818" s="51"/>
      <c r="J818" s="51"/>
      <c r="K818" s="52"/>
      <c r="L818" s="52"/>
      <c r="M818" s="76"/>
      <c r="N818" s="73"/>
      <c r="O818" s="69"/>
      <c r="P818" s="69"/>
    </row>
    <row r="819" spans="4:16">
      <c r="D819" s="56"/>
      <c r="E819" s="64"/>
      <c r="F819" s="64"/>
      <c r="G819" s="64"/>
      <c r="H819" s="68"/>
      <c r="I819" s="51"/>
      <c r="J819" s="51"/>
      <c r="K819" s="52"/>
      <c r="L819" s="52"/>
      <c r="M819" s="76"/>
      <c r="N819" s="73"/>
      <c r="O819" s="69"/>
      <c r="P819" s="69"/>
    </row>
    <row r="820" spans="4:16">
      <c r="D820" s="56"/>
      <c r="E820" s="64"/>
      <c r="F820" s="64"/>
      <c r="G820" s="64"/>
      <c r="H820" s="68"/>
      <c r="I820" s="51"/>
      <c r="J820" s="51"/>
      <c r="K820" s="52"/>
      <c r="L820" s="52"/>
      <c r="M820" s="76"/>
      <c r="N820" s="73"/>
      <c r="O820" s="69"/>
      <c r="P820" s="69"/>
    </row>
    <row r="821" spans="4:16">
      <c r="D821" s="56"/>
      <c r="E821" s="64"/>
      <c r="F821" s="64"/>
      <c r="G821" s="64"/>
      <c r="H821" s="68"/>
      <c r="I821" s="51"/>
      <c r="J821" s="51"/>
      <c r="K821" s="52"/>
      <c r="L821" s="52"/>
      <c r="M821" s="76"/>
      <c r="N821" s="73"/>
      <c r="O821" s="69"/>
      <c r="P821" s="69"/>
    </row>
    <row r="822" spans="4:16">
      <c r="D822" s="56"/>
      <c r="E822" s="64"/>
      <c r="F822" s="64"/>
      <c r="G822" s="64"/>
      <c r="H822" s="68"/>
      <c r="I822" s="51"/>
      <c r="J822" s="51"/>
      <c r="K822" s="52"/>
      <c r="L822" s="52"/>
      <c r="M822" s="76"/>
      <c r="N822" s="73"/>
      <c r="O822" s="69"/>
      <c r="P822" s="69"/>
    </row>
    <row r="823" spans="4:16">
      <c r="D823" s="56"/>
      <c r="E823" s="64"/>
      <c r="F823" s="64"/>
      <c r="G823" s="64"/>
      <c r="H823" s="68"/>
      <c r="I823" s="51"/>
      <c r="J823" s="51"/>
      <c r="K823" s="52"/>
      <c r="L823" s="52"/>
      <c r="M823" s="76"/>
      <c r="N823" s="73"/>
      <c r="O823" s="69"/>
      <c r="P823" s="69"/>
    </row>
    <row r="824" spans="4:16">
      <c r="D824" s="56"/>
      <c r="E824" s="64"/>
      <c r="F824" s="64"/>
      <c r="G824" s="64"/>
      <c r="H824" s="68"/>
      <c r="I824" s="51"/>
      <c r="J824" s="51"/>
      <c r="K824" s="52"/>
      <c r="L824" s="52"/>
      <c r="M824" s="76"/>
      <c r="N824" s="73"/>
      <c r="O824" s="69"/>
      <c r="P824" s="69"/>
    </row>
    <row r="825" spans="4:16">
      <c r="D825" s="56"/>
      <c r="E825" s="64"/>
      <c r="F825" s="64"/>
      <c r="G825" s="64"/>
      <c r="H825" s="68"/>
      <c r="I825" s="51"/>
      <c r="J825" s="51"/>
      <c r="K825" s="52"/>
      <c r="L825" s="52"/>
      <c r="M825" s="76"/>
      <c r="N825" s="73"/>
      <c r="O825" s="69"/>
      <c r="P825" s="69"/>
    </row>
    <row r="826" spans="4:16">
      <c r="D826" s="56"/>
      <c r="E826" s="64"/>
      <c r="F826" s="64"/>
      <c r="G826" s="64"/>
      <c r="H826" s="68"/>
      <c r="I826" s="51"/>
      <c r="J826" s="51"/>
      <c r="K826" s="52"/>
      <c r="L826" s="52"/>
      <c r="M826" s="76"/>
      <c r="N826" s="73"/>
      <c r="O826" s="69"/>
      <c r="P826" s="69"/>
    </row>
    <row r="827" spans="4:16">
      <c r="D827" s="56"/>
      <c r="E827" s="64"/>
      <c r="F827" s="64"/>
      <c r="G827" s="64"/>
      <c r="H827" s="68"/>
      <c r="I827" s="51"/>
      <c r="J827" s="51"/>
      <c r="K827" s="52"/>
      <c r="L827" s="52"/>
      <c r="M827" s="76"/>
      <c r="N827" s="73"/>
      <c r="O827" s="69"/>
      <c r="P827" s="69"/>
    </row>
    <row r="828" spans="4:16">
      <c r="D828" s="56"/>
      <c r="E828" s="64"/>
      <c r="F828" s="64"/>
      <c r="G828" s="64"/>
      <c r="H828" s="68"/>
      <c r="I828" s="51"/>
      <c r="J828" s="51"/>
      <c r="K828" s="52"/>
      <c r="L828" s="52"/>
      <c r="M828" s="76"/>
      <c r="N828" s="73"/>
      <c r="O828" s="69"/>
      <c r="P828" s="69"/>
    </row>
    <row r="829" spans="4:16">
      <c r="D829" s="56"/>
      <c r="E829" s="64"/>
      <c r="F829" s="64"/>
      <c r="G829" s="64"/>
      <c r="H829" s="68"/>
      <c r="I829" s="51"/>
      <c r="J829" s="51"/>
      <c r="K829" s="52"/>
      <c r="L829" s="52"/>
      <c r="M829" s="76"/>
      <c r="N829" s="73"/>
      <c r="O829" s="69"/>
      <c r="P829" s="69"/>
    </row>
    <row r="830" spans="4:16">
      <c r="D830" s="56"/>
      <c r="E830" s="64"/>
      <c r="F830" s="64"/>
      <c r="G830" s="64"/>
      <c r="H830" s="68"/>
      <c r="I830" s="51"/>
      <c r="J830" s="51"/>
      <c r="K830" s="52"/>
      <c r="L830" s="52"/>
      <c r="M830" s="76"/>
      <c r="N830" s="73"/>
      <c r="O830" s="69"/>
      <c r="P830" s="69"/>
    </row>
    <row r="831" spans="4:16">
      <c r="D831" s="56"/>
      <c r="E831" s="64"/>
      <c r="F831" s="64"/>
      <c r="G831" s="64"/>
      <c r="H831" s="68"/>
      <c r="I831" s="51"/>
      <c r="J831" s="51"/>
      <c r="K831" s="52"/>
      <c r="L831" s="52"/>
      <c r="M831" s="76"/>
      <c r="N831" s="73"/>
      <c r="O831" s="69"/>
      <c r="P831" s="69"/>
    </row>
    <row r="832" spans="4:16">
      <c r="D832" s="56"/>
      <c r="E832" s="64"/>
      <c r="F832" s="64"/>
      <c r="G832" s="64"/>
      <c r="H832" s="68"/>
      <c r="I832" s="51"/>
      <c r="J832" s="51"/>
      <c r="K832" s="52"/>
      <c r="L832" s="52"/>
      <c r="M832" s="76"/>
      <c r="N832" s="73"/>
      <c r="O832" s="69"/>
      <c r="P832" s="69"/>
    </row>
    <row r="833" spans="4:16">
      <c r="D833" s="56"/>
      <c r="E833" s="64"/>
      <c r="F833" s="64"/>
      <c r="G833" s="64"/>
      <c r="H833" s="68"/>
      <c r="I833" s="51"/>
      <c r="J833" s="51"/>
      <c r="K833" s="52"/>
      <c r="L833" s="52"/>
      <c r="M833" s="76"/>
      <c r="N833" s="73"/>
      <c r="O833" s="69"/>
      <c r="P833" s="69"/>
    </row>
    <row r="834" spans="4:16">
      <c r="D834" s="56"/>
      <c r="E834" s="64"/>
      <c r="F834" s="64"/>
      <c r="G834" s="64"/>
      <c r="H834" s="68"/>
      <c r="I834" s="51"/>
      <c r="J834" s="51"/>
      <c r="K834" s="52"/>
      <c r="L834" s="52"/>
      <c r="M834" s="76"/>
      <c r="N834" s="73"/>
      <c r="O834" s="69"/>
      <c r="P834" s="69"/>
    </row>
    <row r="835" spans="4:16">
      <c r="D835" s="56"/>
      <c r="E835" s="64"/>
      <c r="F835" s="64"/>
      <c r="G835" s="64"/>
      <c r="H835" s="68"/>
      <c r="I835" s="51"/>
      <c r="J835" s="51"/>
      <c r="K835" s="52"/>
      <c r="L835" s="52"/>
      <c r="M835" s="76"/>
      <c r="N835" s="73"/>
      <c r="O835" s="69"/>
      <c r="P835" s="69"/>
    </row>
    <row r="836" spans="4:16">
      <c r="D836" s="56"/>
      <c r="E836" s="64"/>
      <c r="F836" s="64"/>
      <c r="G836" s="64"/>
      <c r="H836" s="68"/>
      <c r="I836" s="51"/>
      <c r="J836" s="51"/>
      <c r="K836" s="52"/>
      <c r="L836" s="52"/>
      <c r="M836" s="76"/>
      <c r="N836" s="73"/>
      <c r="O836" s="69"/>
      <c r="P836" s="69"/>
    </row>
    <row r="837" spans="4:16">
      <c r="D837" s="56"/>
      <c r="E837" s="64"/>
      <c r="F837" s="64"/>
      <c r="G837" s="64"/>
      <c r="H837" s="68"/>
      <c r="I837" s="51"/>
      <c r="J837" s="51"/>
      <c r="K837" s="52"/>
      <c r="L837" s="52"/>
      <c r="M837" s="76"/>
      <c r="N837" s="73"/>
      <c r="O837" s="69"/>
      <c r="P837" s="69"/>
    </row>
    <row r="838" spans="4:16">
      <c r="D838" s="56"/>
      <c r="E838" s="64"/>
      <c r="F838" s="64"/>
      <c r="G838" s="64"/>
      <c r="H838" s="68"/>
      <c r="I838" s="51"/>
      <c r="J838" s="51"/>
      <c r="K838" s="52"/>
      <c r="L838" s="52"/>
      <c r="M838" s="76"/>
      <c r="N838" s="73"/>
      <c r="O838" s="69"/>
      <c r="P838" s="69"/>
    </row>
    <row r="839" spans="4:16">
      <c r="D839" s="56"/>
      <c r="E839" s="64"/>
      <c r="F839" s="64"/>
      <c r="G839" s="64"/>
      <c r="H839" s="68"/>
      <c r="I839" s="51"/>
      <c r="J839" s="51"/>
      <c r="K839" s="52"/>
      <c r="L839" s="52"/>
      <c r="M839" s="76"/>
      <c r="N839" s="73"/>
      <c r="O839" s="69"/>
      <c r="P839" s="69"/>
    </row>
    <row r="840" spans="4:16">
      <c r="D840" s="56"/>
      <c r="E840" s="64"/>
      <c r="F840" s="64"/>
      <c r="G840" s="64"/>
      <c r="H840" s="68"/>
      <c r="I840" s="51"/>
      <c r="J840" s="51"/>
      <c r="K840" s="52"/>
      <c r="L840" s="52"/>
      <c r="M840" s="76"/>
      <c r="N840" s="73"/>
      <c r="O840" s="69"/>
      <c r="P840" s="69"/>
    </row>
    <row r="841" spans="4:16">
      <c r="D841" s="56"/>
      <c r="E841" s="64"/>
      <c r="F841" s="64"/>
      <c r="G841" s="64"/>
      <c r="H841" s="68"/>
      <c r="I841" s="51"/>
      <c r="J841" s="51"/>
      <c r="K841" s="52"/>
      <c r="L841" s="52"/>
      <c r="M841" s="76"/>
      <c r="N841" s="73"/>
      <c r="O841" s="69"/>
      <c r="P841" s="69"/>
    </row>
    <row r="842" spans="4:16">
      <c r="D842" s="56"/>
      <c r="E842" s="64"/>
      <c r="F842" s="64"/>
      <c r="G842" s="64"/>
      <c r="H842" s="68"/>
      <c r="I842" s="51"/>
      <c r="J842" s="51"/>
      <c r="K842" s="52"/>
      <c r="L842" s="52"/>
      <c r="M842" s="76"/>
      <c r="N842" s="73"/>
      <c r="O842" s="69"/>
      <c r="P842" s="69"/>
    </row>
    <row r="843" spans="4:16">
      <c r="D843" s="56"/>
      <c r="E843" s="64"/>
      <c r="F843" s="64"/>
      <c r="G843" s="64"/>
      <c r="H843" s="68"/>
      <c r="I843" s="51"/>
      <c r="J843" s="51"/>
      <c r="K843" s="52"/>
      <c r="L843" s="52"/>
      <c r="M843" s="76"/>
      <c r="N843" s="73"/>
      <c r="O843" s="69"/>
      <c r="P843" s="69"/>
    </row>
    <row r="844" spans="4:16">
      <c r="D844" s="56"/>
      <c r="E844" s="64"/>
      <c r="F844" s="64"/>
      <c r="G844" s="64"/>
      <c r="H844" s="68"/>
      <c r="I844" s="51"/>
      <c r="J844" s="51"/>
      <c r="K844" s="52"/>
      <c r="L844" s="52"/>
      <c r="M844" s="76"/>
      <c r="N844" s="73"/>
      <c r="O844" s="69"/>
      <c r="P844" s="69"/>
    </row>
    <row r="845" spans="4:16">
      <c r="D845" s="56"/>
      <c r="E845" s="64"/>
      <c r="F845" s="64"/>
      <c r="G845" s="64"/>
      <c r="H845" s="68"/>
      <c r="I845" s="51"/>
      <c r="J845" s="51"/>
      <c r="K845" s="52"/>
      <c r="L845" s="52"/>
      <c r="M845" s="76"/>
      <c r="N845" s="73"/>
      <c r="O845" s="69"/>
      <c r="P845" s="69"/>
    </row>
    <row r="846" spans="4:16">
      <c r="D846" s="56"/>
      <c r="E846" s="64"/>
      <c r="F846" s="64"/>
      <c r="G846" s="64"/>
      <c r="H846" s="68"/>
      <c r="I846" s="51"/>
      <c r="J846" s="51"/>
      <c r="K846" s="52"/>
      <c r="L846" s="52"/>
      <c r="M846" s="76"/>
      <c r="N846" s="73"/>
      <c r="O846" s="69"/>
      <c r="P846" s="69"/>
    </row>
    <row r="847" spans="4:16">
      <c r="D847" s="56"/>
      <c r="E847" s="64"/>
      <c r="F847" s="64"/>
      <c r="G847" s="64"/>
      <c r="H847" s="68"/>
      <c r="I847" s="51"/>
      <c r="J847" s="51"/>
      <c r="K847" s="52"/>
      <c r="L847" s="52"/>
      <c r="M847" s="76"/>
      <c r="N847" s="73"/>
      <c r="O847" s="69"/>
      <c r="P847" s="69"/>
    </row>
    <row r="848" spans="4:16">
      <c r="D848" s="56"/>
      <c r="E848" s="64"/>
      <c r="F848" s="64"/>
      <c r="G848" s="64"/>
      <c r="H848" s="68"/>
      <c r="I848" s="51"/>
      <c r="J848" s="51"/>
      <c r="K848" s="52"/>
      <c r="L848" s="52"/>
      <c r="M848" s="76"/>
      <c r="N848" s="73"/>
      <c r="O848" s="69"/>
      <c r="P848" s="69"/>
    </row>
    <row r="849" spans="4:16">
      <c r="D849" s="56"/>
      <c r="E849" s="64"/>
      <c r="F849" s="64"/>
      <c r="G849" s="64"/>
      <c r="H849" s="68"/>
      <c r="I849" s="51"/>
      <c r="J849" s="51"/>
      <c r="K849" s="52"/>
      <c r="L849" s="52"/>
      <c r="M849" s="76"/>
      <c r="N849" s="73"/>
      <c r="O849" s="69"/>
      <c r="P849" s="69"/>
    </row>
    <row r="850" spans="4:16">
      <c r="D850" s="56"/>
      <c r="E850" s="64"/>
      <c r="F850" s="64"/>
      <c r="G850" s="64"/>
      <c r="H850" s="68"/>
      <c r="I850" s="51"/>
      <c r="J850" s="51"/>
      <c r="K850" s="52"/>
      <c r="L850" s="52"/>
      <c r="M850" s="76"/>
      <c r="N850" s="73"/>
      <c r="O850" s="69"/>
      <c r="P850" s="69"/>
    </row>
    <row r="851" spans="4:16">
      <c r="D851" s="56"/>
      <c r="E851" s="64"/>
      <c r="F851" s="64"/>
      <c r="G851" s="64"/>
      <c r="H851" s="68"/>
      <c r="I851" s="51"/>
      <c r="J851" s="51"/>
      <c r="K851" s="52"/>
      <c r="L851" s="52"/>
      <c r="M851" s="76"/>
      <c r="N851" s="73"/>
      <c r="O851" s="69"/>
      <c r="P851" s="69"/>
    </row>
    <row r="852" spans="4:16">
      <c r="D852" s="56"/>
      <c r="E852" s="64"/>
      <c r="F852" s="64"/>
      <c r="G852" s="64"/>
      <c r="H852" s="68"/>
      <c r="I852" s="51"/>
      <c r="J852" s="51"/>
      <c r="K852" s="52"/>
      <c r="L852" s="52"/>
      <c r="M852" s="76"/>
      <c r="N852" s="73"/>
      <c r="O852" s="69"/>
      <c r="P852" s="69"/>
    </row>
    <row r="853" spans="4:16">
      <c r="D853" s="56"/>
      <c r="E853" s="64"/>
      <c r="F853" s="64"/>
      <c r="G853" s="64"/>
      <c r="H853" s="68"/>
      <c r="I853" s="51"/>
      <c r="J853" s="51"/>
      <c r="K853" s="52"/>
      <c r="L853" s="52"/>
      <c r="M853" s="76"/>
      <c r="N853" s="73"/>
      <c r="O853" s="69"/>
      <c r="P853" s="69"/>
    </row>
    <row r="854" spans="4:16">
      <c r="D854" s="56"/>
      <c r="E854" s="64"/>
      <c r="F854" s="64"/>
      <c r="G854" s="64"/>
      <c r="H854" s="68"/>
      <c r="I854" s="51"/>
      <c r="J854" s="51"/>
      <c r="K854" s="52"/>
      <c r="L854" s="52"/>
      <c r="M854" s="76"/>
      <c r="N854" s="73"/>
      <c r="O854" s="69"/>
      <c r="P854" s="69"/>
    </row>
    <row r="855" spans="4:16">
      <c r="D855" s="56"/>
      <c r="E855" s="64"/>
      <c r="F855" s="64"/>
      <c r="G855" s="64"/>
      <c r="H855" s="68"/>
      <c r="I855" s="51"/>
      <c r="J855" s="51"/>
      <c r="K855" s="52"/>
      <c r="L855" s="52"/>
      <c r="M855" s="76"/>
      <c r="N855" s="73"/>
      <c r="O855" s="69"/>
      <c r="P855" s="69"/>
    </row>
    <row r="856" spans="4:16">
      <c r="D856" s="56"/>
      <c r="E856" s="64"/>
      <c r="F856" s="64"/>
      <c r="G856" s="64"/>
      <c r="H856" s="68"/>
      <c r="I856" s="51"/>
      <c r="J856" s="51"/>
      <c r="K856" s="52"/>
      <c r="L856" s="52"/>
      <c r="M856" s="76"/>
      <c r="N856" s="73"/>
      <c r="O856" s="69"/>
      <c r="P856" s="69"/>
    </row>
    <row r="857" spans="4:16">
      <c r="D857" s="56"/>
      <c r="E857" s="64"/>
      <c r="F857" s="64"/>
      <c r="G857" s="64"/>
      <c r="H857" s="68"/>
      <c r="I857" s="51"/>
      <c r="J857" s="51"/>
      <c r="K857" s="52"/>
      <c r="L857" s="52"/>
      <c r="M857" s="76"/>
      <c r="N857" s="73"/>
      <c r="O857" s="69"/>
      <c r="P857" s="69"/>
    </row>
    <row r="858" spans="4:16">
      <c r="D858" s="56"/>
      <c r="E858" s="64"/>
      <c r="F858" s="64"/>
      <c r="G858" s="64"/>
      <c r="H858" s="68"/>
      <c r="I858" s="51"/>
      <c r="J858" s="51"/>
      <c r="K858" s="52"/>
      <c r="L858" s="52"/>
      <c r="M858" s="76"/>
      <c r="N858" s="73"/>
      <c r="O858" s="69"/>
      <c r="P858" s="69"/>
    </row>
    <row r="859" spans="4:16">
      <c r="D859" s="56"/>
      <c r="E859" s="64"/>
      <c r="F859" s="64"/>
      <c r="G859" s="64"/>
      <c r="H859" s="68"/>
      <c r="I859" s="51"/>
      <c r="J859" s="51"/>
      <c r="K859" s="52"/>
      <c r="L859" s="52"/>
      <c r="M859" s="76"/>
      <c r="N859" s="73"/>
      <c r="O859" s="69"/>
      <c r="P859" s="69"/>
    </row>
    <row r="860" spans="4:16">
      <c r="D860" s="56"/>
      <c r="E860" s="64"/>
      <c r="F860" s="64"/>
      <c r="G860" s="64"/>
      <c r="H860" s="68"/>
      <c r="I860" s="51"/>
      <c r="J860" s="51"/>
      <c r="K860" s="52"/>
      <c r="L860" s="52"/>
      <c r="M860" s="76"/>
      <c r="N860" s="73"/>
      <c r="O860" s="69"/>
      <c r="P860" s="69"/>
    </row>
    <row r="861" spans="4:16">
      <c r="D861" s="56"/>
      <c r="E861" s="64"/>
      <c r="F861" s="64"/>
      <c r="G861" s="64"/>
      <c r="H861" s="68"/>
      <c r="I861" s="51"/>
      <c r="J861" s="51"/>
      <c r="K861" s="52"/>
      <c r="L861" s="52"/>
      <c r="M861" s="76"/>
      <c r="N861" s="73"/>
      <c r="O861" s="69"/>
      <c r="P861" s="69"/>
    </row>
    <row r="862" spans="4:16">
      <c r="D862" s="56"/>
      <c r="E862" s="64"/>
      <c r="F862" s="64"/>
      <c r="G862" s="64"/>
      <c r="H862" s="68"/>
      <c r="I862" s="51"/>
      <c r="J862" s="51"/>
      <c r="K862" s="52"/>
      <c r="L862" s="52"/>
      <c r="M862" s="76"/>
      <c r="N862" s="73"/>
      <c r="O862" s="69"/>
      <c r="P862" s="69"/>
    </row>
    <row r="863" spans="4:16">
      <c r="D863" s="56"/>
      <c r="E863" s="64"/>
      <c r="F863" s="64"/>
      <c r="G863" s="64"/>
      <c r="H863" s="68"/>
      <c r="I863" s="51"/>
      <c r="J863" s="51"/>
      <c r="K863" s="52"/>
      <c r="L863" s="52"/>
      <c r="M863" s="76"/>
      <c r="N863" s="73"/>
      <c r="O863" s="69"/>
      <c r="P863" s="69"/>
    </row>
    <row r="864" spans="4:16">
      <c r="D864" s="56"/>
      <c r="E864" s="64"/>
      <c r="F864" s="64"/>
      <c r="G864" s="64"/>
      <c r="H864" s="68"/>
      <c r="I864" s="51"/>
      <c r="J864" s="51"/>
      <c r="K864" s="52"/>
      <c r="L864" s="52"/>
      <c r="M864" s="76"/>
      <c r="N864" s="73"/>
      <c r="O864" s="69"/>
      <c r="P864" s="69"/>
    </row>
    <row r="865" spans="4:16">
      <c r="D865" s="56"/>
      <c r="E865" s="64"/>
      <c r="F865" s="64"/>
      <c r="G865" s="64"/>
      <c r="H865" s="68"/>
      <c r="I865" s="51"/>
      <c r="J865" s="51"/>
      <c r="K865" s="52"/>
      <c r="L865" s="52"/>
      <c r="M865" s="76"/>
      <c r="N865" s="73"/>
      <c r="O865" s="69"/>
      <c r="P865" s="69"/>
    </row>
    <row r="866" spans="4:16">
      <c r="D866" s="56"/>
      <c r="E866" s="64"/>
      <c r="F866" s="64"/>
      <c r="G866" s="64"/>
      <c r="H866" s="68"/>
      <c r="I866" s="51"/>
      <c r="J866" s="51"/>
      <c r="K866" s="52"/>
      <c r="L866" s="52"/>
      <c r="M866" s="76"/>
      <c r="N866" s="73"/>
      <c r="O866" s="69"/>
      <c r="P866" s="69"/>
    </row>
    <row r="867" spans="4:16">
      <c r="D867" s="56"/>
      <c r="E867" s="64"/>
      <c r="F867" s="64"/>
      <c r="G867" s="64"/>
      <c r="H867" s="68"/>
      <c r="I867" s="51"/>
      <c r="J867" s="51"/>
      <c r="K867" s="52"/>
      <c r="L867" s="52"/>
      <c r="M867" s="76"/>
      <c r="N867" s="73"/>
      <c r="O867" s="69"/>
      <c r="P867" s="69"/>
    </row>
    <row r="868" spans="4:16">
      <c r="D868" s="56"/>
      <c r="E868" s="64"/>
      <c r="F868" s="64"/>
      <c r="G868" s="64"/>
      <c r="H868" s="68"/>
      <c r="I868" s="51"/>
      <c r="J868" s="51"/>
      <c r="K868" s="52"/>
      <c r="L868" s="52"/>
      <c r="M868" s="76"/>
      <c r="N868" s="73"/>
      <c r="O868" s="69"/>
      <c r="P868" s="69"/>
    </row>
    <row r="869" spans="4:16">
      <c r="D869" s="56"/>
      <c r="E869" s="64"/>
      <c r="F869" s="64"/>
      <c r="G869" s="64"/>
      <c r="H869" s="68"/>
      <c r="I869" s="51"/>
      <c r="J869" s="51"/>
      <c r="K869" s="52"/>
      <c r="L869" s="52"/>
      <c r="M869" s="76"/>
      <c r="N869" s="73"/>
      <c r="O869" s="69"/>
      <c r="P869" s="69"/>
    </row>
    <row r="870" spans="4:16">
      <c r="D870" s="56"/>
      <c r="E870" s="64"/>
      <c r="F870" s="64"/>
      <c r="G870" s="64"/>
      <c r="H870" s="68"/>
      <c r="I870" s="51"/>
      <c r="J870" s="51"/>
      <c r="K870" s="52"/>
      <c r="L870" s="52"/>
      <c r="M870" s="76"/>
      <c r="N870" s="73"/>
      <c r="O870" s="69"/>
      <c r="P870" s="69"/>
    </row>
    <row r="871" spans="4:16">
      <c r="D871" s="56"/>
      <c r="E871" s="64"/>
      <c r="F871" s="64"/>
      <c r="G871" s="64"/>
      <c r="H871" s="68"/>
      <c r="I871" s="51"/>
      <c r="J871" s="51"/>
      <c r="K871" s="52"/>
      <c r="L871" s="52"/>
      <c r="M871" s="76"/>
      <c r="N871" s="73"/>
      <c r="O871" s="69"/>
      <c r="P871" s="69"/>
    </row>
    <row r="872" spans="4:16">
      <c r="D872" s="56"/>
      <c r="E872" s="64"/>
      <c r="F872" s="64"/>
      <c r="G872" s="64"/>
      <c r="H872" s="68"/>
      <c r="I872" s="51"/>
      <c r="J872" s="51"/>
      <c r="K872" s="52"/>
      <c r="L872" s="52"/>
      <c r="M872" s="76"/>
      <c r="N872" s="73"/>
      <c r="O872" s="69"/>
      <c r="P872" s="69"/>
    </row>
    <row r="873" spans="4:16">
      <c r="D873" s="56"/>
      <c r="E873" s="64"/>
      <c r="F873" s="64"/>
      <c r="G873" s="64"/>
      <c r="H873" s="68"/>
      <c r="I873" s="51"/>
      <c r="J873" s="51"/>
      <c r="K873" s="52"/>
      <c r="L873" s="52"/>
      <c r="M873" s="76"/>
      <c r="N873" s="73"/>
      <c r="O873" s="69"/>
      <c r="P873" s="69"/>
    </row>
    <row r="874" spans="4:16">
      <c r="D874" s="56"/>
      <c r="E874" s="64"/>
      <c r="F874" s="64"/>
      <c r="G874" s="64"/>
      <c r="H874" s="68"/>
      <c r="I874" s="51"/>
      <c r="J874" s="51"/>
      <c r="K874" s="52"/>
      <c r="L874" s="52"/>
      <c r="M874" s="76"/>
      <c r="N874" s="73"/>
      <c r="O874" s="69"/>
      <c r="P874" s="69"/>
    </row>
    <row r="875" spans="4:16">
      <c r="D875" s="56"/>
      <c r="E875" s="64"/>
      <c r="F875" s="64"/>
      <c r="G875" s="64"/>
      <c r="H875" s="68"/>
      <c r="I875" s="51"/>
      <c r="J875" s="51"/>
      <c r="K875" s="52"/>
      <c r="L875" s="52"/>
      <c r="M875" s="76"/>
      <c r="N875" s="73"/>
      <c r="O875" s="69"/>
      <c r="P875" s="69"/>
    </row>
    <row r="876" spans="4:16">
      <c r="D876" s="56"/>
      <c r="E876" s="64"/>
      <c r="F876" s="64"/>
      <c r="G876" s="64"/>
      <c r="H876" s="68"/>
      <c r="I876" s="51"/>
      <c r="J876" s="51"/>
      <c r="K876" s="52"/>
      <c r="L876" s="52"/>
      <c r="M876" s="76"/>
      <c r="N876" s="73"/>
      <c r="O876" s="69"/>
      <c r="P876" s="69"/>
    </row>
    <row r="877" spans="4:16">
      <c r="D877" s="56"/>
      <c r="E877" s="64"/>
      <c r="F877" s="64"/>
      <c r="G877" s="64"/>
      <c r="H877" s="68"/>
      <c r="I877" s="51"/>
      <c r="J877" s="51"/>
      <c r="K877" s="52"/>
      <c r="L877" s="52"/>
      <c r="M877" s="76"/>
      <c r="N877" s="73"/>
      <c r="O877" s="69"/>
      <c r="P877" s="69"/>
    </row>
    <row r="878" spans="4:16">
      <c r="D878" s="56"/>
      <c r="E878" s="64"/>
      <c r="F878" s="64"/>
      <c r="G878" s="64"/>
      <c r="H878" s="68"/>
      <c r="I878" s="51"/>
      <c r="J878" s="51"/>
      <c r="K878" s="52"/>
      <c r="L878" s="52"/>
      <c r="M878" s="76"/>
      <c r="N878" s="73"/>
      <c r="O878" s="69"/>
      <c r="P878" s="69"/>
    </row>
    <row r="879" spans="4:16">
      <c r="D879" s="56"/>
      <c r="E879" s="64"/>
      <c r="F879" s="64"/>
      <c r="G879" s="64"/>
      <c r="H879" s="68"/>
      <c r="I879" s="51"/>
      <c r="J879" s="51"/>
      <c r="K879" s="52"/>
      <c r="L879" s="52"/>
      <c r="M879" s="76"/>
      <c r="N879" s="73"/>
      <c r="O879" s="69"/>
      <c r="P879" s="69"/>
    </row>
    <row r="880" spans="4:16">
      <c r="D880" s="56"/>
      <c r="E880" s="64"/>
      <c r="F880" s="64"/>
      <c r="G880" s="64"/>
      <c r="H880" s="68"/>
      <c r="I880" s="51"/>
      <c r="J880" s="51"/>
      <c r="K880" s="52"/>
      <c r="L880" s="52"/>
      <c r="M880" s="76"/>
      <c r="N880" s="73"/>
      <c r="O880" s="69"/>
      <c r="P880" s="69"/>
    </row>
    <row r="881" spans="4:16">
      <c r="D881" s="56"/>
      <c r="E881" s="64"/>
      <c r="F881" s="64"/>
      <c r="G881" s="64"/>
      <c r="H881" s="68"/>
      <c r="I881" s="51"/>
      <c r="J881" s="51"/>
      <c r="K881" s="52"/>
      <c r="L881" s="52"/>
      <c r="M881" s="76"/>
      <c r="N881" s="73"/>
      <c r="O881" s="69"/>
      <c r="P881" s="69"/>
    </row>
    <row r="882" spans="4:16">
      <c r="D882" s="56"/>
      <c r="E882" s="64"/>
      <c r="F882" s="64"/>
      <c r="G882" s="64"/>
      <c r="H882" s="68"/>
      <c r="I882" s="51"/>
      <c r="J882" s="51"/>
      <c r="K882" s="52"/>
      <c r="L882" s="52"/>
      <c r="M882" s="76"/>
      <c r="N882" s="73"/>
      <c r="O882" s="69"/>
      <c r="P882" s="69"/>
    </row>
    <row r="883" spans="4:16">
      <c r="D883" s="56"/>
      <c r="E883" s="64"/>
      <c r="F883" s="64"/>
      <c r="G883" s="64"/>
      <c r="H883" s="68"/>
      <c r="I883" s="51"/>
      <c r="J883" s="51"/>
      <c r="K883" s="52"/>
      <c r="L883" s="52"/>
      <c r="M883" s="76"/>
      <c r="N883" s="73"/>
      <c r="O883" s="69"/>
      <c r="P883" s="69"/>
    </row>
    <row r="884" spans="4:16">
      <c r="D884" s="56"/>
      <c r="E884" s="64"/>
      <c r="F884" s="64"/>
      <c r="G884" s="64"/>
      <c r="H884" s="68"/>
      <c r="I884" s="51"/>
      <c r="J884" s="51"/>
      <c r="K884" s="52"/>
      <c r="L884" s="52"/>
      <c r="M884" s="76"/>
      <c r="N884" s="73"/>
      <c r="O884" s="69"/>
      <c r="P884" s="69"/>
    </row>
    <row r="885" spans="4:16">
      <c r="D885" s="56"/>
      <c r="E885" s="64"/>
      <c r="F885" s="64"/>
      <c r="G885" s="64"/>
      <c r="H885" s="68"/>
      <c r="I885" s="51"/>
      <c r="J885" s="51"/>
      <c r="K885" s="52"/>
      <c r="L885" s="52"/>
      <c r="M885" s="76"/>
      <c r="N885" s="73"/>
      <c r="O885" s="69"/>
      <c r="P885" s="69"/>
    </row>
    <row r="886" spans="4:16">
      <c r="D886" s="56"/>
      <c r="E886" s="64"/>
      <c r="F886" s="64"/>
      <c r="G886" s="64"/>
      <c r="H886" s="68"/>
      <c r="I886" s="51"/>
      <c r="J886" s="51"/>
      <c r="K886" s="52"/>
      <c r="L886" s="52"/>
      <c r="M886" s="76"/>
      <c r="N886" s="73"/>
      <c r="O886" s="69"/>
      <c r="P886" s="69"/>
    </row>
    <row r="887" spans="4:16">
      <c r="D887" s="56"/>
      <c r="E887" s="64"/>
      <c r="F887" s="64"/>
      <c r="G887" s="64"/>
      <c r="H887" s="68"/>
      <c r="I887" s="51"/>
      <c r="J887" s="51"/>
      <c r="K887" s="52"/>
      <c r="L887" s="52"/>
      <c r="M887" s="76"/>
      <c r="N887" s="73"/>
      <c r="O887" s="69"/>
      <c r="P887" s="69"/>
    </row>
    <row r="888" spans="4:16">
      <c r="D888" s="56"/>
      <c r="E888" s="64"/>
      <c r="F888" s="64"/>
      <c r="G888" s="64"/>
      <c r="H888" s="68"/>
      <c r="I888" s="51"/>
      <c r="J888" s="51"/>
      <c r="K888" s="52"/>
      <c r="L888" s="52"/>
      <c r="M888" s="76"/>
      <c r="N888" s="73"/>
      <c r="O888" s="69"/>
      <c r="P888" s="69"/>
    </row>
    <row r="889" spans="4:16">
      <c r="D889" s="56"/>
      <c r="E889" s="64"/>
      <c r="F889" s="64"/>
      <c r="G889" s="64"/>
      <c r="H889" s="68"/>
      <c r="I889" s="51"/>
      <c r="J889" s="51"/>
      <c r="K889" s="52"/>
      <c r="L889" s="52"/>
      <c r="M889" s="76"/>
      <c r="N889" s="73"/>
      <c r="O889" s="69"/>
      <c r="P889" s="69"/>
    </row>
    <row r="890" spans="4:16">
      <c r="D890" s="56"/>
      <c r="E890" s="64"/>
      <c r="F890" s="64"/>
      <c r="G890" s="64"/>
      <c r="H890" s="68"/>
      <c r="I890" s="51"/>
      <c r="J890" s="51"/>
      <c r="K890" s="52"/>
      <c r="L890" s="52"/>
      <c r="M890" s="76"/>
      <c r="N890" s="73"/>
      <c r="O890" s="69"/>
      <c r="P890" s="69"/>
    </row>
    <row r="891" spans="4:16">
      <c r="D891" s="56"/>
      <c r="E891" s="64"/>
      <c r="F891" s="64"/>
      <c r="G891" s="64"/>
      <c r="H891" s="68"/>
      <c r="I891" s="51"/>
      <c r="J891" s="51"/>
      <c r="K891" s="52"/>
      <c r="L891" s="52"/>
      <c r="M891" s="76"/>
      <c r="N891" s="73"/>
      <c r="O891" s="69"/>
      <c r="P891" s="69"/>
    </row>
    <row r="892" spans="4:16">
      <c r="D892" s="56"/>
      <c r="E892" s="64"/>
      <c r="F892" s="64"/>
      <c r="G892" s="64"/>
      <c r="H892" s="68"/>
      <c r="I892" s="51"/>
      <c r="J892" s="51"/>
      <c r="K892" s="52"/>
      <c r="L892" s="52"/>
      <c r="M892" s="76"/>
      <c r="N892" s="73"/>
      <c r="O892" s="69"/>
      <c r="P892" s="69"/>
    </row>
    <row r="893" spans="4:16">
      <c r="D893" s="56"/>
      <c r="E893" s="64"/>
      <c r="F893" s="64"/>
      <c r="G893" s="64"/>
      <c r="H893" s="68"/>
      <c r="I893" s="51"/>
      <c r="J893" s="51"/>
      <c r="K893" s="52"/>
      <c r="L893" s="52"/>
      <c r="M893" s="76"/>
      <c r="N893" s="73"/>
      <c r="O893" s="69"/>
      <c r="P893" s="69"/>
    </row>
    <row r="894" spans="4:16">
      <c r="D894" s="56"/>
      <c r="E894" s="64"/>
      <c r="F894" s="64"/>
      <c r="G894" s="64"/>
      <c r="H894" s="68"/>
      <c r="I894" s="51"/>
      <c r="J894" s="51"/>
      <c r="K894" s="52"/>
      <c r="L894" s="52"/>
      <c r="M894" s="76"/>
      <c r="N894" s="73"/>
      <c r="O894" s="69"/>
      <c r="P894" s="69"/>
    </row>
    <row r="895" spans="4:16">
      <c r="D895" s="56"/>
      <c r="E895" s="64"/>
      <c r="F895" s="64"/>
      <c r="G895" s="64"/>
      <c r="H895" s="68"/>
      <c r="I895" s="51"/>
      <c r="J895" s="51"/>
      <c r="K895" s="52"/>
      <c r="L895" s="52"/>
      <c r="M895" s="76"/>
      <c r="N895" s="73"/>
      <c r="O895" s="69"/>
      <c r="P895" s="69"/>
    </row>
    <row r="896" spans="4:16">
      <c r="D896" s="56"/>
      <c r="E896" s="64"/>
      <c r="F896" s="64"/>
      <c r="G896" s="64"/>
      <c r="H896" s="68"/>
      <c r="I896" s="51"/>
      <c r="J896" s="51"/>
      <c r="K896" s="52"/>
      <c r="L896" s="52"/>
      <c r="M896" s="76"/>
      <c r="N896" s="73"/>
      <c r="O896" s="69"/>
      <c r="P896" s="69"/>
    </row>
    <row r="897" spans="4:16">
      <c r="D897" s="56"/>
      <c r="E897" s="64"/>
      <c r="F897" s="64"/>
      <c r="G897" s="64"/>
      <c r="H897" s="68"/>
      <c r="I897" s="51"/>
      <c r="J897" s="51"/>
      <c r="K897" s="52"/>
      <c r="L897" s="52"/>
      <c r="M897" s="76"/>
      <c r="N897" s="73"/>
      <c r="O897" s="69"/>
      <c r="P897" s="69"/>
    </row>
    <row r="898" spans="4:16">
      <c r="D898" s="56"/>
      <c r="E898" s="64"/>
      <c r="F898" s="64"/>
      <c r="G898" s="64"/>
      <c r="H898" s="68"/>
      <c r="I898" s="51"/>
      <c r="J898" s="51"/>
      <c r="K898" s="52"/>
      <c r="L898" s="52"/>
      <c r="M898" s="76"/>
      <c r="N898" s="73"/>
      <c r="O898" s="69"/>
      <c r="P898" s="69"/>
    </row>
    <row r="899" spans="4:16">
      <c r="D899" s="56"/>
      <c r="E899" s="64"/>
      <c r="F899" s="64"/>
      <c r="G899" s="64"/>
      <c r="H899" s="68"/>
      <c r="I899" s="51"/>
      <c r="J899" s="51"/>
      <c r="K899" s="52"/>
      <c r="L899" s="52"/>
      <c r="M899" s="76"/>
      <c r="N899" s="73"/>
      <c r="O899" s="69"/>
      <c r="P899" s="69"/>
    </row>
    <row r="900" spans="4:16">
      <c r="D900" s="56"/>
      <c r="E900" s="64"/>
      <c r="F900" s="64"/>
      <c r="G900" s="64"/>
      <c r="H900" s="68"/>
      <c r="I900" s="51"/>
      <c r="J900" s="51"/>
      <c r="K900" s="52"/>
      <c r="L900" s="52"/>
      <c r="M900" s="76"/>
      <c r="N900" s="73"/>
      <c r="O900" s="69"/>
      <c r="P900" s="69"/>
    </row>
    <row r="901" spans="4:16">
      <c r="D901" s="56"/>
      <c r="E901" s="64"/>
      <c r="F901" s="64"/>
      <c r="G901" s="64"/>
      <c r="H901" s="68"/>
      <c r="I901" s="51"/>
      <c r="J901" s="51"/>
      <c r="K901" s="52"/>
      <c r="L901" s="52"/>
      <c r="M901" s="76"/>
      <c r="N901" s="73"/>
      <c r="O901" s="69"/>
      <c r="P901" s="69"/>
    </row>
    <row r="902" spans="4:16">
      <c r="D902" s="56"/>
      <c r="E902" s="64"/>
      <c r="F902" s="64"/>
      <c r="G902" s="64"/>
      <c r="H902" s="68"/>
      <c r="I902" s="51"/>
      <c r="J902" s="51"/>
      <c r="K902" s="52"/>
      <c r="L902" s="52"/>
      <c r="M902" s="76"/>
      <c r="N902" s="73"/>
      <c r="O902" s="69"/>
      <c r="P902" s="69"/>
    </row>
    <row r="903" spans="4:16">
      <c r="D903" s="56"/>
      <c r="E903" s="64"/>
      <c r="F903" s="64"/>
      <c r="G903" s="64"/>
      <c r="H903" s="68"/>
      <c r="I903" s="51"/>
      <c r="J903" s="51"/>
      <c r="K903" s="52"/>
      <c r="L903" s="52"/>
      <c r="M903" s="76"/>
      <c r="N903" s="73"/>
      <c r="O903" s="69"/>
      <c r="P903" s="69"/>
    </row>
    <row r="904" spans="4:16">
      <c r="D904" s="56"/>
      <c r="E904" s="64"/>
      <c r="F904" s="64"/>
      <c r="G904" s="64"/>
      <c r="H904" s="68"/>
      <c r="I904" s="51"/>
      <c r="J904" s="51"/>
      <c r="K904" s="52"/>
      <c r="L904" s="52"/>
      <c r="M904" s="76"/>
      <c r="N904" s="73"/>
      <c r="O904" s="69"/>
      <c r="P904" s="69"/>
    </row>
    <row r="905" spans="4:16">
      <c r="D905" s="56"/>
      <c r="E905" s="64"/>
      <c r="F905" s="64"/>
      <c r="G905" s="64"/>
      <c r="H905" s="68"/>
      <c r="I905" s="51"/>
      <c r="J905" s="51"/>
      <c r="K905" s="52"/>
      <c r="L905" s="52"/>
      <c r="M905" s="76"/>
      <c r="N905" s="73"/>
      <c r="O905" s="69"/>
      <c r="P905" s="69"/>
    </row>
    <row r="906" spans="4:16">
      <c r="D906" s="56"/>
      <c r="E906" s="64"/>
      <c r="F906" s="64"/>
      <c r="G906" s="64"/>
      <c r="H906" s="68"/>
      <c r="I906" s="51"/>
      <c r="J906" s="51"/>
      <c r="K906" s="52"/>
      <c r="L906" s="52"/>
      <c r="M906" s="76"/>
      <c r="N906" s="73"/>
      <c r="O906" s="69"/>
      <c r="P906" s="69"/>
    </row>
    <row r="907" spans="4:16">
      <c r="D907" s="56"/>
      <c r="E907" s="64"/>
      <c r="F907" s="64"/>
      <c r="G907" s="64"/>
      <c r="H907" s="68"/>
      <c r="I907" s="51"/>
      <c r="J907" s="51"/>
      <c r="K907" s="52"/>
      <c r="L907" s="52"/>
      <c r="M907" s="76"/>
      <c r="N907" s="73"/>
      <c r="O907" s="69"/>
      <c r="P907" s="69"/>
    </row>
    <row r="908" spans="4:16">
      <c r="D908" s="56"/>
      <c r="E908" s="64"/>
      <c r="F908" s="64"/>
      <c r="G908" s="64"/>
      <c r="H908" s="68"/>
      <c r="I908" s="51"/>
      <c r="J908" s="51"/>
      <c r="K908" s="52"/>
      <c r="L908" s="52"/>
      <c r="M908" s="76"/>
      <c r="N908" s="73"/>
      <c r="O908" s="69"/>
      <c r="P908" s="69"/>
    </row>
    <row r="909" spans="4:16">
      <c r="D909" s="56"/>
      <c r="E909" s="64"/>
      <c r="F909" s="64"/>
      <c r="G909" s="64"/>
      <c r="H909" s="68"/>
      <c r="I909" s="51"/>
      <c r="J909" s="51"/>
      <c r="K909" s="52"/>
      <c r="L909" s="52"/>
      <c r="M909" s="76"/>
      <c r="N909" s="73"/>
      <c r="O909" s="69"/>
      <c r="P909" s="69"/>
    </row>
    <row r="910" spans="4:16">
      <c r="D910" s="56"/>
      <c r="E910" s="64"/>
      <c r="F910" s="64"/>
      <c r="G910" s="64"/>
      <c r="H910" s="68"/>
      <c r="I910" s="51"/>
      <c r="J910" s="51"/>
      <c r="K910" s="52"/>
      <c r="L910" s="52"/>
      <c r="M910" s="76"/>
      <c r="N910" s="73"/>
      <c r="O910" s="69"/>
      <c r="P910" s="69"/>
    </row>
    <row r="911" spans="4:16">
      <c r="D911" s="56"/>
      <c r="E911" s="64"/>
      <c r="F911" s="64"/>
      <c r="G911" s="64"/>
      <c r="H911" s="68"/>
      <c r="I911" s="51"/>
      <c r="J911" s="51"/>
      <c r="K911" s="52"/>
      <c r="L911" s="52"/>
      <c r="M911" s="76"/>
      <c r="N911" s="73"/>
      <c r="O911" s="69"/>
      <c r="P911" s="69"/>
    </row>
    <row r="912" spans="4:16">
      <c r="D912" s="56"/>
      <c r="E912" s="64"/>
      <c r="F912" s="64"/>
      <c r="G912" s="64"/>
      <c r="H912" s="68"/>
      <c r="I912" s="51"/>
      <c r="J912" s="51"/>
      <c r="K912" s="52"/>
      <c r="L912" s="52"/>
      <c r="M912" s="76"/>
      <c r="N912" s="73"/>
      <c r="O912" s="69"/>
      <c r="P912" s="69"/>
    </row>
    <row r="913" spans="4:16">
      <c r="D913" s="56"/>
      <c r="E913" s="64"/>
      <c r="F913" s="64"/>
      <c r="G913" s="64"/>
      <c r="H913" s="68"/>
      <c r="I913" s="51"/>
      <c r="J913" s="51"/>
      <c r="K913" s="52"/>
      <c r="L913" s="52"/>
      <c r="M913" s="76"/>
      <c r="N913" s="73"/>
      <c r="O913" s="69"/>
      <c r="P913" s="69"/>
    </row>
    <row r="914" spans="4:16">
      <c r="D914" s="56"/>
      <c r="E914" s="64"/>
      <c r="F914" s="64"/>
      <c r="G914" s="64"/>
      <c r="H914" s="68"/>
      <c r="I914" s="51"/>
      <c r="J914" s="51"/>
      <c r="K914" s="52"/>
      <c r="L914" s="52"/>
      <c r="M914" s="76"/>
      <c r="N914" s="73"/>
      <c r="O914" s="69"/>
      <c r="P914" s="69"/>
    </row>
    <row r="915" spans="4:16">
      <c r="D915" s="56"/>
      <c r="E915" s="64"/>
      <c r="F915" s="64"/>
      <c r="G915" s="64"/>
      <c r="H915" s="68"/>
      <c r="I915" s="51"/>
      <c r="J915" s="51"/>
      <c r="K915" s="52"/>
      <c r="L915" s="52"/>
      <c r="M915" s="76"/>
      <c r="N915" s="73"/>
      <c r="O915" s="69"/>
      <c r="P915" s="69"/>
    </row>
    <row r="916" spans="4:16">
      <c r="D916" s="56"/>
      <c r="E916" s="64"/>
      <c r="F916" s="64"/>
      <c r="G916" s="64"/>
      <c r="H916" s="68"/>
      <c r="I916" s="51"/>
      <c r="J916" s="51"/>
      <c r="K916" s="52"/>
      <c r="L916" s="52"/>
      <c r="M916" s="76"/>
      <c r="N916" s="73"/>
      <c r="O916" s="69"/>
      <c r="P916" s="69"/>
    </row>
    <row r="917" spans="4:16">
      <c r="D917" s="56"/>
      <c r="E917" s="64"/>
      <c r="F917" s="64"/>
      <c r="G917" s="64"/>
      <c r="H917" s="68"/>
      <c r="I917" s="51"/>
      <c r="J917" s="51"/>
      <c r="K917" s="52"/>
      <c r="L917" s="52"/>
      <c r="M917" s="76"/>
      <c r="N917" s="73"/>
      <c r="O917" s="69"/>
      <c r="P917" s="69"/>
    </row>
    <row r="918" spans="4:16">
      <c r="D918" s="56"/>
      <c r="E918" s="64"/>
      <c r="F918" s="64"/>
      <c r="G918" s="64"/>
      <c r="H918" s="68"/>
      <c r="I918" s="51"/>
      <c r="J918" s="51"/>
      <c r="K918" s="52"/>
      <c r="L918" s="52"/>
      <c r="M918" s="76"/>
      <c r="N918" s="73"/>
      <c r="O918" s="69"/>
      <c r="P918" s="69"/>
    </row>
    <row r="919" spans="4:16">
      <c r="D919" s="56"/>
      <c r="E919" s="64"/>
      <c r="F919" s="64"/>
      <c r="G919" s="64"/>
      <c r="H919" s="68"/>
      <c r="I919" s="51"/>
      <c r="J919" s="51"/>
      <c r="K919" s="52"/>
      <c r="L919" s="52"/>
      <c r="M919" s="76"/>
      <c r="N919" s="73"/>
      <c r="O919" s="69"/>
      <c r="P919" s="69"/>
    </row>
    <row r="920" spans="4:16">
      <c r="D920" s="56"/>
      <c r="E920" s="64"/>
      <c r="F920" s="64"/>
      <c r="G920" s="64"/>
      <c r="H920" s="68"/>
      <c r="I920" s="51"/>
      <c r="J920" s="51"/>
      <c r="K920" s="52"/>
      <c r="L920" s="52"/>
      <c r="M920" s="76"/>
      <c r="N920" s="73"/>
      <c r="O920" s="69"/>
      <c r="P920" s="69"/>
    </row>
    <row r="921" spans="4:16">
      <c r="D921" s="56"/>
      <c r="E921" s="64"/>
      <c r="F921" s="64"/>
      <c r="G921" s="64"/>
      <c r="H921" s="68"/>
      <c r="I921" s="51"/>
      <c r="J921" s="51"/>
      <c r="K921" s="52"/>
      <c r="L921" s="52"/>
      <c r="M921" s="76"/>
      <c r="N921" s="73"/>
      <c r="O921" s="69"/>
      <c r="P921" s="69"/>
    </row>
    <row r="922" spans="4:16">
      <c r="D922" s="56"/>
      <c r="E922" s="64"/>
      <c r="F922" s="64"/>
      <c r="G922" s="64"/>
      <c r="H922" s="68"/>
      <c r="I922" s="51"/>
      <c r="J922" s="51"/>
      <c r="K922" s="52"/>
      <c r="L922" s="52"/>
      <c r="M922" s="76"/>
      <c r="N922" s="73"/>
      <c r="O922" s="69"/>
      <c r="P922" s="69"/>
    </row>
    <row r="923" spans="4:16">
      <c r="D923" s="56"/>
      <c r="E923" s="64"/>
      <c r="F923" s="64"/>
      <c r="G923" s="64"/>
      <c r="H923" s="68"/>
      <c r="I923" s="51"/>
      <c r="J923" s="51"/>
      <c r="K923" s="52"/>
      <c r="L923" s="52"/>
      <c r="M923" s="76"/>
      <c r="N923" s="73"/>
      <c r="O923" s="69"/>
      <c r="P923" s="69"/>
    </row>
    <row r="924" spans="4:16">
      <c r="D924" s="56"/>
      <c r="E924" s="64"/>
      <c r="F924" s="64"/>
      <c r="G924" s="64"/>
      <c r="H924" s="68"/>
      <c r="I924" s="51"/>
      <c r="J924" s="51"/>
      <c r="K924" s="52"/>
      <c r="L924" s="52"/>
      <c r="M924" s="76"/>
      <c r="N924" s="73"/>
      <c r="O924" s="69"/>
      <c r="P924" s="69"/>
    </row>
    <row r="925" spans="4:16">
      <c r="D925" s="56"/>
      <c r="E925" s="64"/>
      <c r="F925" s="64"/>
      <c r="G925" s="64"/>
      <c r="H925" s="68"/>
      <c r="I925" s="51"/>
      <c r="J925" s="51"/>
      <c r="K925" s="52"/>
      <c r="L925" s="52"/>
      <c r="M925" s="76"/>
      <c r="N925" s="73"/>
      <c r="O925" s="69"/>
      <c r="P925" s="69"/>
    </row>
    <row r="926" spans="4:16">
      <c r="D926" s="56"/>
      <c r="E926" s="64"/>
      <c r="F926" s="64"/>
      <c r="G926" s="64"/>
      <c r="H926" s="68"/>
      <c r="I926" s="51"/>
      <c r="J926" s="51"/>
      <c r="K926" s="52"/>
      <c r="L926" s="52"/>
      <c r="M926" s="76"/>
      <c r="N926" s="73"/>
      <c r="O926" s="69"/>
      <c r="P926" s="69"/>
    </row>
    <row r="927" spans="4:16">
      <c r="D927" s="56"/>
      <c r="E927" s="64"/>
      <c r="F927" s="64"/>
      <c r="G927" s="64"/>
      <c r="H927" s="68"/>
      <c r="I927" s="51"/>
      <c r="J927" s="51"/>
      <c r="K927" s="52"/>
      <c r="L927" s="52"/>
      <c r="M927" s="76"/>
      <c r="N927" s="73"/>
      <c r="O927" s="69"/>
      <c r="P927" s="69"/>
    </row>
    <row r="928" spans="4:16">
      <c r="D928" s="56"/>
      <c r="E928" s="64"/>
      <c r="F928" s="64"/>
      <c r="G928" s="64"/>
      <c r="H928" s="68"/>
      <c r="I928" s="51"/>
      <c r="J928" s="51"/>
      <c r="K928" s="52"/>
      <c r="L928" s="52"/>
      <c r="M928" s="76"/>
      <c r="N928" s="73"/>
      <c r="O928" s="69"/>
      <c r="P928" s="69"/>
    </row>
    <row r="929" spans="4:16">
      <c r="D929" s="56"/>
      <c r="E929" s="64"/>
      <c r="F929" s="64"/>
      <c r="G929" s="64"/>
      <c r="H929" s="68"/>
      <c r="I929" s="51"/>
      <c r="J929" s="51"/>
      <c r="K929" s="52"/>
      <c r="L929" s="52"/>
      <c r="M929" s="76"/>
      <c r="N929" s="73"/>
      <c r="O929" s="69"/>
      <c r="P929" s="69"/>
    </row>
    <row r="930" spans="4:16">
      <c r="D930" s="56"/>
      <c r="E930" s="64"/>
      <c r="F930" s="64"/>
      <c r="G930" s="64"/>
      <c r="H930" s="68"/>
      <c r="I930" s="51"/>
      <c r="J930" s="51"/>
      <c r="K930" s="52"/>
      <c r="L930" s="52"/>
      <c r="M930" s="76"/>
      <c r="N930" s="73"/>
      <c r="O930" s="69"/>
      <c r="P930" s="69"/>
    </row>
    <row r="931" spans="4:16">
      <c r="D931" s="56"/>
      <c r="E931" s="64"/>
      <c r="F931" s="64"/>
      <c r="G931" s="64"/>
      <c r="H931" s="68"/>
      <c r="I931" s="51"/>
      <c r="J931" s="51"/>
      <c r="K931" s="52"/>
      <c r="L931" s="52"/>
      <c r="M931" s="76"/>
      <c r="N931" s="73"/>
      <c r="O931" s="69"/>
      <c r="P931" s="69"/>
    </row>
    <row r="932" spans="4:16">
      <c r="D932" s="56"/>
      <c r="E932" s="64"/>
      <c r="F932" s="64"/>
      <c r="G932" s="64"/>
      <c r="H932" s="68"/>
      <c r="I932" s="51"/>
      <c r="J932" s="51"/>
      <c r="K932" s="52"/>
      <c r="L932" s="52"/>
      <c r="M932" s="76"/>
      <c r="N932" s="73"/>
      <c r="O932" s="69"/>
      <c r="P932" s="69"/>
    </row>
    <row r="933" spans="4:16">
      <c r="D933" s="56"/>
      <c r="E933" s="64"/>
      <c r="F933" s="64"/>
      <c r="G933" s="64"/>
      <c r="H933" s="68"/>
      <c r="I933" s="51"/>
      <c r="J933" s="51"/>
      <c r="K933" s="52"/>
      <c r="L933" s="52"/>
      <c r="M933" s="76"/>
      <c r="N933" s="73"/>
      <c r="O933" s="69"/>
      <c r="P933" s="69"/>
    </row>
    <row r="934" spans="4:16">
      <c r="D934" s="56"/>
      <c r="E934" s="64"/>
      <c r="F934" s="64"/>
      <c r="G934" s="64"/>
      <c r="H934" s="68"/>
      <c r="I934" s="51"/>
      <c r="J934" s="51"/>
      <c r="K934" s="52"/>
      <c r="L934" s="52"/>
      <c r="M934" s="76"/>
      <c r="N934" s="73"/>
      <c r="O934" s="69"/>
      <c r="P934" s="69"/>
    </row>
    <row r="935" spans="4:16">
      <c r="D935" s="56"/>
      <c r="E935" s="64"/>
      <c r="F935" s="64"/>
      <c r="G935" s="64"/>
      <c r="H935" s="68"/>
      <c r="I935" s="51"/>
      <c r="J935" s="51"/>
      <c r="K935" s="52"/>
      <c r="L935" s="52"/>
      <c r="M935" s="76"/>
      <c r="N935" s="73"/>
      <c r="O935" s="69"/>
      <c r="P935" s="69"/>
    </row>
    <row r="936" spans="4:16">
      <c r="D936" s="56"/>
      <c r="E936" s="64"/>
      <c r="F936" s="64"/>
      <c r="G936" s="64"/>
      <c r="H936" s="68"/>
      <c r="I936" s="51"/>
      <c r="J936" s="51"/>
      <c r="K936" s="52"/>
      <c r="L936" s="52"/>
      <c r="M936" s="76"/>
      <c r="N936" s="73"/>
      <c r="O936" s="69"/>
      <c r="P936" s="69"/>
    </row>
    <row r="937" spans="4:16">
      <c r="D937" s="56"/>
      <c r="E937" s="64"/>
      <c r="F937" s="64"/>
      <c r="G937" s="64"/>
      <c r="H937" s="68"/>
      <c r="I937" s="51"/>
      <c r="J937" s="51"/>
      <c r="K937" s="52"/>
      <c r="L937" s="52"/>
      <c r="M937" s="76"/>
      <c r="N937" s="73"/>
      <c r="O937" s="69"/>
      <c r="P937" s="69"/>
    </row>
    <row r="938" spans="4:16">
      <c r="D938" s="56"/>
      <c r="E938" s="64"/>
      <c r="F938" s="64"/>
      <c r="G938" s="64"/>
      <c r="H938" s="68"/>
      <c r="I938" s="51"/>
      <c r="J938" s="51"/>
      <c r="K938" s="52"/>
      <c r="L938" s="52"/>
      <c r="M938" s="76"/>
      <c r="N938" s="73"/>
      <c r="O938" s="69"/>
      <c r="P938" s="69"/>
    </row>
    <row r="939" spans="4:16">
      <c r="D939" s="56"/>
      <c r="E939" s="64"/>
      <c r="F939" s="64"/>
      <c r="G939" s="64"/>
      <c r="H939" s="68"/>
      <c r="I939" s="51"/>
      <c r="J939" s="51"/>
      <c r="K939" s="52"/>
      <c r="L939" s="52"/>
      <c r="M939" s="76"/>
      <c r="N939" s="73"/>
      <c r="O939" s="69"/>
      <c r="P939" s="69"/>
    </row>
    <row r="940" spans="4:16">
      <c r="D940" s="56"/>
      <c r="E940" s="64"/>
      <c r="F940" s="64"/>
      <c r="G940" s="64"/>
      <c r="H940" s="68"/>
      <c r="I940" s="51"/>
      <c r="J940" s="51"/>
      <c r="K940" s="52"/>
      <c r="L940" s="52"/>
      <c r="M940" s="76"/>
      <c r="N940" s="73"/>
      <c r="O940" s="69"/>
      <c r="P940" s="69"/>
    </row>
    <row r="941" spans="4:16">
      <c r="D941" s="56"/>
      <c r="E941" s="64"/>
      <c r="F941" s="64"/>
      <c r="G941" s="64"/>
      <c r="H941" s="68"/>
      <c r="I941" s="51"/>
      <c r="J941" s="51"/>
      <c r="K941" s="52"/>
      <c r="L941" s="52"/>
      <c r="M941" s="76"/>
      <c r="N941" s="73"/>
      <c r="O941" s="69"/>
      <c r="P941" s="69"/>
    </row>
    <row r="942" spans="4:16">
      <c r="D942" s="56"/>
      <c r="E942" s="64"/>
      <c r="F942" s="64"/>
      <c r="G942" s="64"/>
      <c r="H942" s="68"/>
      <c r="I942" s="51"/>
      <c r="J942" s="51"/>
      <c r="K942" s="52"/>
      <c r="L942" s="52"/>
      <c r="M942" s="76"/>
      <c r="N942" s="73"/>
      <c r="O942" s="69"/>
      <c r="P942" s="69"/>
    </row>
    <row r="943" spans="4:16">
      <c r="D943" s="56"/>
      <c r="E943" s="64"/>
      <c r="F943" s="64"/>
      <c r="G943" s="64"/>
      <c r="H943" s="68"/>
      <c r="I943" s="51"/>
      <c r="J943" s="51"/>
      <c r="K943" s="52"/>
      <c r="L943" s="52"/>
      <c r="M943" s="76"/>
      <c r="N943" s="73"/>
      <c r="O943" s="69"/>
      <c r="P943" s="69"/>
    </row>
    <row r="944" spans="4:16">
      <c r="D944" s="56"/>
      <c r="E944" s="64"/>
      <c r="F944" s="64"/>
      <c r="G944" s="64"/>
      <c r="H944" s="68"/>
      <c r="I944" s="51"/>
      <c r="J944" s="51"/>
      <c r="K944" s="52"/>
      <c r="L944" s="52"/>
      <c r="M944" s="76"/>
      <c r="N944" s="73"/>
      <c r="O944" s="69"/>
      <c r="P944" s="69"/>
    </row>
    <row r="945" spans="4:16">
      <c r="D945" s="56"/>
      <c r="E945" s="64"/>
      <c r="F945" s="64"/>
      <c r="G945" s="64"/>
      <c r="H945" s="68"/>
      <c r="I945" s="51"/>
      <c r="J945" s="51"/>
      <c r="K945" s="52"/>
      <c r="L945" s="52"/>
      <c r="M945" s="76"/>
      <c r="N945" s="73"/>
      <c r="O945" s="69"/>
      <c r="P945" s="69"/>
    </row>
    <row r="946" spans="4:16">
      <c r="D946" s="56"/>
      <c r="E946" s="64"/>
      <c r="F946" s="64"/>
      <c r="G946" s="64"/>
      <c r="H946" s="68"/>
      <c r="I946" s="51"/>
      <c r="J946" s="51"/>
      <c r="K946" s="52"/>
      <c r="L946" s="52"/>
      <c r="M946" s="76"/>
      <c r="N946" s="73"/>
      <c r="O946" s="69"/>
      <c r="P946" s="69"/>
    </row>
    <row r="947" spans="4:16">
      <c r="D947" s="56"/>
      <c r="E947" s="64"/>
      <c r="F947" s="64"/>
      <c r="G947" s="64"/>
      <c r="H947" s="68"/>
      <c r="I947" s="51"/>
      <c r="J947" s="51"/>
      <c r="K947" s="52"/>
      <c r="L947" s="52"/>
      <c r="M947" s="76"/>
      <c r="N947" s="73"/>
      <c r="O947" s="69"/>
      <c r="P947" s="69"/>
    </row>
    <row r="948" spans="4:16">
      <c r="D948" s="56"/>
      <c r="E948" s="64"/>
      <c r="F948" s="64"/>
      <c r="G948" s="64"/>
      <c r="H948" s="68"/>
      <c r="I948" s="51"/>
      <c r="J948" s="51"/>
      <c r="K948" s="52"/>
      <c r="L948" s="52"/>
      <c r="M948" s="76"/>
      <c r="N948" s="73"/>
      <c r="O948" s="69"/>
      <c r="P948" s="69"/>
    </row>
    <row r="949" spans="4:16">
      <c r="D949" s="56"/>
      <c r="E949" s="64"/>
      <c r="F949" s="64"/>
      <c r="G949" s="64"/>
      <c r="H949" s="68"/>
      <c r="I949" s="51"/>
      <c r="J949" s="51"/>
      <c r="K949" s="52"/>
      <c r="L949" s="52"/>
      <c r="M949" s="76"/>
      <c r="N949" s="73"/>
      <c r="O949" s="69"/>
      <c r="P949" s="69"/>
    </row>
    <row r="950" spans="4:16">
      <c r="D950" s="56"/>
      <c r="E950" s="64"/>
      <c r="F950" s="64"/>
      <c r="G950" s="64"/>
      <c r="H950" s="68"/>
      <c r="I950" s="51"/>
      <c r="J950" s="51"/>
      <c r="K950" s="52"/>
      <c r="L950" s="52"/>
      <c r="M950" s="76"/>
      <c r="N950" s="73"/>
      <c r="O950" s="69"/>
      <c r="P950" s="69"/>
    </row>
    <row r="951" spans="4:16">
      <c r="D951" s="56"/>
      <c r="E951" s="64"/>
      <c r="F951" s="64"/>
      <c r="G951" s="64"/>
      <c r="H951" s="68"/>
      <c r="I951" s="51"/>
      <c r="J951" s="51"/>
      <c r="K951" s="52"/>
      <c r="L951" s="52"/>
      <c r="M951" s="76"/>
      <c r="N951" s="73"/>
      <c r="O951" s="69"/>
      <c r="P951" s="69"/>
    </row>
    <row r="952" spans="4:16">
      <c r="D952" s="56"/>
      <c r="E952" s="64"/>
      <c r="F952" s="64"/>
      <c r="G952" s="64"/>
      <c r="H952" s="68"/>
      <c r="I952" s="51"/>
      <c r="J952" s="51"/>
      <c r="K952" s="52"/>
      <c r="L952" s="52"/>
      <c r="M952" s="76"/>
      <c r="N952" s="73"/>
      <c r="O952" s="69"/>
      <c r="P952" s="69"/>
    </row>
    <row r="953" spans="4:16">
      <c r="D953" s="56"/>
      <c r="E953" s="64"/>
      <c r="F953" s="64"/>
      <c r="G953" s="64"/>
      <c r="H953" s="68"/>
      <c r="I953" s="51"/>
      <c r="J953" s="51"/>
      <c r="K953" s="52"/>
      <c r="L953" s="52"/>
      <c r="M953" s="76"/>
      <c r="N953" s="73"/>
      <c r="O953" s="69"/>
      <c r="P953" s="69"/>
    </row>
    <row r="954" spans="4:16">
      <c r="D954" s="56"/>
      <c r="E954" s="64"/>
      <c r="F954" s="64"/>
      <c r="G954" s="64"/>
      <c r="H954" s="68"/>
      <c r="I954" s="51"/>
      <c r="J954" s="51"/>
      <c r="K954" s="52"/>
      <c r="L954" s="52"/>
      <c r="M954" s="76"/>
      <c r="N954" s="73"/>
      <c r="O954" s="69"/>
      <c r="P954" s="69"/>
    </row>
    <row r="955" spans="4:16">
      <c r="D955" s="56"/>
      <c r="F955" s="64"/>
      <c r="G955" s="64"/>
      <c r="H955" s="68"/>
      <c r="I955" s="51"/>
      <c r="J955" s="51"/>
      <c r="K955" s="52"/>
      <c r="L955" s="52"/>
      <c r="M955" s="76"/>
      <c r="N955" s="73"/>
      <c r="O955" s="69"/>
      <c r="P955" s="69"/>
    </row>
    <row r="956" spans="4:16">
      <c r="D956" s="56"/>
      <c r="F956" s="64"/>
      <c r="G956" s="64"/>
      <c r="H956" s="68"/>
      <c r="I956" s="51"/>
      <c r="J956" s="51"/>
      <c r="K956" s="52"/>
      <c r="L956" s="52"/>
      <c r="M956" s="76"/>
      <c r="N956" s="73"/>
      <c r="O956" s="69"/>
      <c r="P956" s="69"/>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defaultRowHeight="15.6"/>
  <cols>
    <col min="1" max="1" width="8.8984375" style="45" customWidth="1"/>
    <col min="2" max="3" width="36" style="40" customWidth="1"/>
    <col min="4" max="4" width="17.1484375" style="67" hidden="1" customWidth="1"/>
    <col min="5" max="5" width="27.1484375" style="67" hidden="1" customWidth="1"/>
    <col min="6" max="6" width="30.046875" style="67" hidden="1" customWidth="1"/>
    <col min="7" max="16384" width="8.796875" style="40"/>
  </cols>
  <sheetData>
    <row r="1" spans="1:7" s="43" customFormat="1" ht="18.3">
      <c r="A1" s="44" t="s">
        <v>737</v>
      </c>
      <c r="B1" s="43" t="s">
        <v>6</v>
      </c>
      <c r="C1" s="43" t="s">
        <v>9</v>
      </c>
      <c r="D1" s="66" t="s">
        <v>890</v>
      </c>
      <c r="E1" s="66" t="s">
        <v>891</v>
      </c>
      <c r="F1" s="66" t="s">
        <v>892</v>
      </c>
    </row>
    <row r="2" spans="1:7">
      <c r="A2" s="45">
        <v>2</v>
      </c>
      <c r="B2" s="23" t="s">
        <v>857</v>
      </c>
      <c r="C2" s="38" t="s">
        <v>758</v>
      </c>
      <c r="D2" s="67" t="str">
        <f t="shared" ref="D2:D4" si="0">CONCATENATE("[",B2,"](",C2,")")</f>
        <v>[Doing Data Science (Chapter 1)](http://proquestcombo.safaribooksonline.com.libproxy.rpi.edu/book/databases/9781449363871)</v>
      </c>
      <c r="E2" s="67" t="str">
        <f>IF(A2=A1,E1&amp;"&lt;br&gt;"&amp;D2,D2)</f>
        <v>[Doing Data Science (Chapter 1)](http://proquestcombo.safaribooksonline.com.libproxy.rpi.edu/book/databases/9781449363871)</v>
      </c>
      <c r="F2" s="67" t="str">
        <f>IF(A2&lt;&gt;A3,E2,"")</f>
        <v/>
      </c>
      <c r="G2" s="40"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c r="A3" s="45">
        <v>2</v>
      </c>
      <c r="B3" s="23" t="s">
        <v>858</v>
      </c>
      <c r="C3" s="39" t="s">
        <v>759</v>
      </c>
      <c r="D3" s="67" t="str">
        <f t="shared" si="0"/>
        <v>[Data Science for Business (Chapter 1)](http://proquestcombo.safaribooksonline.com.libproxy.rpi.edu/book/databases/business-intelligence/9781449374273)</v>
      </c>
      <c r="E3" s="67"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67" t="str">
        <f t="shared" ref="F3:F27" si="2">IF(A3&lt;&gt;A4,E3,"")</f>
        <v/>
      </c>
      <c r="G3" s="40"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c r="A4" s="45">
        <v>2</v>
      </c>
      <c r="B4" s="23" t="s">
        <v>760</v>
      </c>
      <c r="C4" s="39" t="s">
        <v>763</v>
      </c>
      <c r="D4" s="67" t="str">
        <f t="shared" si="0"/>
        <v>[Command Line Cheat Sheet](https://www.git-tower.com/blog/command-line-cheat-sheet/)</v>
      </c>
      <c r="E4"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67" t="str">
        <f t="shared" si="2"/>
        <v/>
      </c>
      <c r="G4" s="40"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c r="A5" s="45">
        <v>2</v>
      </c>
      <c r="B5" s="23" t="s">
        <v>761</v>
      </c>
      <c r="C5" s="39" t="s">
        <v>764</v>
      </c>
      <c r="D5" s="67" t="str">
        <f>CONCATENATE("[",B5,"](",C5,")")</f>
        <v>[Assignment Process](/assignments)</v>
      </c>
      <c r="E5"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67" t="str">
        <f t="shared" si="2"/>
        <v/>
      </c>
    </row>
    <row r="6" spans="1:7">
      <c r="A6" s="45">
        <v>2</v>
      </c>
      <c r="B6" s="23" t="s">
        <v>762</v>
      </c>
      <c r="C6" s="39" t="s">
        <v>765</v>
      </c>
      <c r="D6" s="67" t="str">
        <f t="shared" ref="D6:D27" si="3">CONCATENATE("[",B6,"](",C6,")")</f>
        <v>[Running Jupyter locally](http://rpi.analyticsdojo.com/setup/anaconda/)</v>
      </c>
      <c r="E6" s="67"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67"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c r="A7" s="45">
        <v>4</v>
      </c>
      <c r="B7" s="46" t="s">
        <v>859</v>
      </c>
      <c r="C7" s="47" t="s">
        <v>766</v>
      </c>
      <c r="D7" s="67" t="str">
        <f t="shared" si="3"/>
        <v>[Principles of Data Wrangling (Chapters 1-3)](http://proquestcombo.safaribooksonline.com.libproxy.rpi.edu/book/databases/business-intelligence/9781491938911)</v>
      </c>
      <c r="E7" s="67" t="str">
        <f t="shared" si="1"/>
        <v>[Principles of Data Wrangling (Chapters 1-3)](http://proquestcombo.safaribooksonline.com.libproxy.rpi.edu/book/databases/business-intelligence/9781491938911)</v>
      </c>
      <c r="F7" s="67" t="str">
        <f t="shared" si="2"/>
        <v>[Principles of Data Wrangling (Chapters 1-3)](http://proquestcombo.safaribooksonline.com.libproxy.rpi.edu/book/databases/business-intelligence/9781491938911)</v>
      </c>
    </row>
    <row r="8" spans="1:7" ht="31.2">
      <c r="A8" s="45">
        <v>6</v>
      </c>
      <c r="B8" s="46" t="s">
        <v>860</v>
      </c>
      <c r="C8" s="47" t="s">
        <v>767</v>
      </c>
      <c r="D8" s="67" t="str">
        <f t="shared" si="3"/>
        <v>[Introduction to Machine Learning with Python (Chapter 1)](http://proquestcombo.safaribooksonline.com.libproxy.rpi.edu/book/programming/machine-learning/9781449369880)</v>
      </c>
      <c r="E8" s="67" t="str">
        <f t="shared" si="1"/>
        <v>[Introduction to Machine Learning with Python (Chapter 1)](http://proquestcombo.safaribooksonline.com.libproxy.rpi.edu/book/programming/machine-learning/9781449369880)</v>
      </c>
      <c r="F8" s="67" t="str">
        <f t="shared" si="2"/>
        <v>[Introduction to Machine Learning with Python (Chapter 1)](http://proquestcombo.safaribooksonline.com.libproxy.rpi.edu/book/programming/machine-learning/9781449369880)</v>
      </c>
    </row>
    <row r="9" spans="1:7">
      <c r="A9" s="45">
        <v>8</v>
      </c>
      <c r="B9" s="46" t="s">
        <v>768</v>
      </c>
      <c r="C9" s="40" t="s">
        <v>771</v>
      </c>
      <c r="D9" s="67" t="str">
        <f t="shared" si="3"/>
        <v>[Install Tableau (free for students)](https://www.tableau.com/academic/students)</v>
      </c>
      <c r="E9" s="67" t="str">
        <f t="shared" si="1"/>
        <v>[Install Tableau (free for students)](https://www.tableau.com/academic/students)</v>
      </c>
      <c r="F9" s="67" t="str">
        <f t="shared" si="2"/>
        <v/>
      </c>
    </row>
    <row r="10" spans="1:7" ht="31.2">
      <c r="A10" s="45">
        <v>8</v>
      </c>
      <c r="B10" s="46" t="s">
        <v>769</v>
      </c>
      <c r="C10" s="40" t="s">
        <v>770</v>
      </c>
      <c r="D10" s="67" t="str">
        <f t="shared" si="3"/>
        <v>[Tableau - Data analytics for university students guide](https://www.tableau.com/university-students)</v>
      </c>
      <c r="E10" s="67" t="str">
        <f t="shared" si="1"/>
        <v>[Install Tableau (free for students)](https://www.tableau.com/academic/students)&lt;br&gt;[Tableau - Data analytics for university students guide](https://www.tableau.com/university-students)</v>
      </c>
      <c r="F10" s="67" t="str">
        <f t="shared" si="2"/>
        <v/>
      </c>
    </row>
    <row r="11" spans="1:7">
      <c r="A11" s="45">
        <v>8</v>
      </c>
      <c r="B11" s="46" t="s">
        <v>772</v>
      </c>
      <c r="C11" s="40" t="s">
        <v>773</v>
      </c>
      <c r="D11" s="67" t="str">
        <f t="shared" si="3"/>
        <v>[Designing Great Visualizations](http://www.tableau.com/sites/default/files/media/designing-great-visualizations.pdf)</v>
      </c>
      <c r="E11"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67" t="str">
        <f t="shared" si="2"/>
        <v/>
      </c>
    </row>
    <row r="12" spans="1:7">
      <c r="A12" s="45">
        <v>8</v>
      </c>
      <c r="B12" s="46" t="s">
        <v>775</v>
      </c>
      <c r="C12" s="40" t="s">
        <v>774</v>
      </c>
      <c r="D12" s="67" t="str">
        <f t="shared" si="3"/>
        <v>[Tableau getting Started](http://www.tableau.com/learn/tutorials/on-demand/getting-started)</v>
      </c>
      <c r="E12"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67" t="str">
        <f t="shared" si="2"/>
        <v/>
      </c>
    </row>
    <row r="13" spans="1:7">
      <c r="A13" s="45">
        <v>8</v>
      </c>
      <c r="B13" s="46" t="s">
        <v>776</v>
      </c>
      <c r="C13" s="40" t="s">
        <v>777</v>
      </c>
      <c r="D13" s="67" t="str">
        <f t="shared" si="3"/>
        <v>[TED Talk](https://www.ted.com/talks/david_mccandless_the_beauty_of_data_visualization#t-304102)</v>
      </c>
      <c r="E13" s="67"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67"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45">
        <v>10</v>
      </c>
      <c r="B14" s="9" t="s">
        <v>779</v>
      </c>
      <c r="C14" s="48" t="s">
        <v>778</v>
      </c>
      <c r="D14" s="67" t="str">
        <f t="shared" si="3"/>
        <v>[R for Data Science (Chapters 1-3)](https://r4ds.had.co.nz)</v>
      </c>
      <c r="E14" s="67" t="str">
        <f t="shared" si="1"/>
        <v>[R for Data Science (Chapters 1-3)](https://r4ds.had.co.nz)</v>
      </c>
      <c r="F14" s="67" t="str">
        <f t="shared" si="2"/>
        <v/>
      </c>
    </row>
    <row r="15" spans="1:7">
      <c r="A15" s="45">
        <v>10</v>
      </c>
      <c r="B15" s="9" t="s">
        <v>781</v>
      </c>
      <c r="C15" s="40" t="s">
        <v>780</v>
      </c>
      <c r="D15" s="67" t="str">
        <f t="shared" si="3"/>
        <v>[RStudio Cloud](https://rstudio.cloud)</v>
      </c>
      <c r="E15" s="67" t="str">
        <f t="shared" si="1"/>
        <v>[R for Data Science (Chapters 1-3)](https://r4ds.had.co.nz)&lt;br&gt;[RStudio Cloud](https://rstudio.cloud)</v>
      </c>
      <c r="F15" s="67" t="str">
        <f t="shared" si="2"/>
        <v>[R for Data Science (Chapters 1-3)](https://r4ds.had.co.nz)&lt;br&gt;[RStudio Cloud](https://rstudio.cloud)</v>
      </c>
    </row>
    <row r="16" spans="1:7">
      <c r="A16" s="45">
        <v>12</v>
      </c>
      <c r="B16" s="46" t="s">
        <v>782</v>
      </c>
      <c r="C16" s="40" t="s">
        <v>787</v>
      </c>
      <c r="D16" s="67" t="str">
        <f t="shared" si="3"/>
        <v>[Cross Validation](https://www.analyticsvidhya.com/blog/2015/11/improve-model-performance-cross-validation-in-python-r/)</v>
      </c>
      <c r="E16" s="67" t="str">
        <f t="shared" si="1"/>
        <v>[Cross Validation](https://www.analyticsvidhya.com/blog/2015/11/improve-model-performance-cross-validation-in-python-r/)</v>
      </c>
      <c r="F16" s="67" t="str">
        <f t="shared" si="2"/>
        <v/>
      </c>
    </row>
    <row r="17" spans="1:6" ht="31.2">
      <c r="A17" s="45">
        <v>12</v>
      </c>
      <c r="B17" s="46" t="s">
        <v>783</v>
      </c>
      <c r="C17" s="40" t="s">
        <v>788</v>
      </c>
      <c r="D17" s="67" t="str">
        <f t="shared" si="3"/>
        <v>[The 10 Algorithms Machine Learning Engineers Need to Know](https://gab41.lab41.org/the-10-algorithms-machine-learning-engineers-need-to-know-f4bb63f5b2fa#.4rekzo2o1)</v>
      </c>
      <c r="E17" s="67"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67" t="str">
        <f t="shared" si="2"/>
        <v/>
      </c>
    </row>
    <row r="18" spans="1:6">
      <c r="A18" s="45">
        <v>12</v>
      </c>
      <c r="B18" s="40" t="s">
        <v>784</v>
      </c>
      <c r="C18" s="40" t="s">
        <v>789</v>
      </c>
      <c r="D18" s="67" t="str">
        <f t="shared" si="3"/>
        <v>[15 Algorithms Machine Learning Engineers Must Need to Know](https://www.favouriteblog.com/15-algorithms-machine-learning-engineers/)</v>
      </c>
      <c r="E18"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67" t="str">
        <f t="shared" si="2"/>
        <v/>
      </c>
    </row>
    <row r="19" spans="1:6">
      <c r="A19" s="45">
        <v>12</v>
      </c>
      <c r="B19" s="40" t="s">
        <v>785</v>
      </c>
      <c r="C19" s="40" t="s">
        <v>790</v>
      </c>
      <c r="D19" s="67" t="str">
        <f t="shared" si="3"/>
        <v>[A Tour of Machine Learning Algorithms](http://machinelearningmastery.com/a-tour-of-machine-learning-algorithms/)</v>
      </c>
      <c r="E19"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67" t="str">
        <f t="shared" si="2"/>
        <v/>
      </c>
    </row>
    <row r="20" spans="1:6">
      <c r="A20" s="45">
        <v>12</v>
      </c>
      <c r="B20" s="9" t="s">
        <v>786</v>
      </c>
      <c r="C20" s="40" t="s">
        <v>791</v>
      </c>
      <c r="D20" s="67" t="str">
        <f t="shared" si="3"/>
        <v>[An Introduction to Machine Learning with Python (Chapter 2-3)](http://proquestcombo.safaribooksonline.com/book/programming/machine-learning/9781449369880)</v>
      </c>
      <c r="E20" s="67"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67"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45">
        <v>20</v>
      </c>
      <c r="B21" s="9" t="s">
        <v>799</v>
      </c>
      <c r="C21" s="40" t="s">
        <v>792</v>
      </c>
      <c r="D21" s="67" t="str">
        <f t="shared" si="3"/>
        <v>[The Seven Practice Areas of Text Mining](http://cdn2.hubspot.net/hubfs/2176909/Whitepaper_The_Seven_Practice_Areas_of_Text_Analytics_Chapter_2_Excerpt.pdf?t=1469213247687)</v>
      </c>
      <c r="E21" s="67" t="str">
        <f t="shared" si="1"/>
        <v>[The Seven Practice Areas of Text Mining](http://cdn2.hubspot.net/hubfs/2176909/Whitepaper_The_Seven_Practice_Areas_of_Text_Analytics_Chapter_2_Excerpt.pdf?t=1469213247687)</v>
      </c>
      <c r="F21" s="67" t="str">
        <f t="shared" si="2"/>
        <v/>
      </c>
    </row>
    <row r="22" spans="1:6">
      <c r="A22" s="45">
        <v>20</v>
      </c>
      <c r="B22" s="40" t="s">
        <v>798</v>
      </c>
      <c r="C22" s="40" t="s">
        <v>793</v>
      </c>
      <c r="D22" s="67" t="str">
        <f t="shared" si="3"/>
        <v>[The Amazing Power of Word Vectors](https://blog.acolyer.org/2016/04/21/the-amazing-power-of-word-vectors/)</v>
      </c>
      <c r="E22" s="67"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67" t="str">
        <f t="shared" si="2"/>
        <v/>
      </c>
    </row>
    <row r="23" spans="1:6">
      <c r="A23" s="45">
        <v>20</v>
      </c>
      <c r="B23" s="40" t="s">
        <v>797</v>
      </c>
      <c r="C23" s="40" t="s">
        <v>794</v>
      </c>
      <c r="D23" s="67" t="str">
        <f t="shared" si="3"/>
        <v>[Bag of Words Tutorial](https://www.kaggle.com/c/word2vec-nlp-tutorial/details/part-1-for-beginners-bag-of-words)</v>
      </c>
      <c r="E23" s="67"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67" t="str">
        <f t="shared" si="2"/>
        <v/>
      </c>
    </row>
    <row r="24" spans="1:6">
      <c r="A24" s="45">
        <v>20</v>
      </c>
      <c r="B24" s="9" t="s">
        <v>796</v>
      </c>
      <c r="C24" s="40" t="s">
        <v>795</v>
      </c>
      <c r="D24" s="67" t="str">
        <f t="shared" si="3"/>
        <v>[Word Vectors](https://www.kaggle.com/c/word2vec-nlp-tutorial/details/part-2-word-vectors)</v>
      </c>
      <c r="E24" s="67"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67"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45">
        <v>23</v>
      </c>
      <c r="B25" s="40" t="s">
        <v>803</v>
      </c>
      <c r="C25" s="40" t="s">
        <v>802</v>
      </c>
      <c r="D25" s="67" t="str">
        <f t="shared" si="3"/>
        <v>[Introduction to Time Series](https://www.youtube.com/watch?v=d4Sn6ny_5LI)</v>
      </c>
      <c r="E25" s="67" t="str">
        <f t="shared" si="1"/>
        <v>[Introduction to Time Series](https://www.youtube.com/watch?v=d4Sn6ny_5LI)</v>
      </c>
      <c r="F25" s="67" t="str">
        <f t="shared" si="2"/>
        <v/>
      </c>
    </row>
    <row r="26" spans="1:6">
      <c r="A26" s="45">
        <v>23</v>
      </c>
      <c r="B26" s="40" t="s">
        <v>804</v>
      </c>
      <c r="C26" s="40" t="s">
        <v>801</v>
      </c>
      <c r="D26" s="67" t="str">
        <f t="shared" si="3"/>
        <v>[7 Ways Time Series Forecasting Differs from Machine Learning](https://www.datascience.com/blog/time-series-forecasting-machine-learning-differences)</v>
      </c>
      <c r="E26" s="67" t="str">
        <f t="shared" si="1"/>
        <v>[Introduction to Time Series](https://www.youtube.com/watch?v=d4Sn6ny_5LI)&lt;br&gt;[7 Ways Time Series Forecasting Differs from Machine Learning](https://www.datascience.com/blog/time-series-forecasting-machine-learning-differences)</v>
      </c>
      <c r="F26" s="67" t="str">
        <f t="shared" si="2"/>
        <v/>
      </c>
    </row>
    <row r="27" spans="1:6">
      <c r="A27" s="45">
        <v>23</v>
      </c>
      <c r="B27" s="40" t="s">
        <v>805</v>
      </c>
      <c r="C27" s="40" t="s">
        <v>800</v>
      </c>
      <c r="D27" s="67" t="str">
        <f t="shared" si="3"/>
        <v>[Aggregation Techniques and Cryptocurrencies](https://medium.com/python-data/time-series-aggregation-techniques-with-python-a-look-at-major-cryptocurrencies-a9eb1dd49c1b)</v>
      </c>
      <c r="E27" s="67"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67"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7"/>
  <sheetViews>
    <sheetView zoomScaleNormal="100" workbookViewId="0">
      <pane ySplit="1" topLeftCell="A2" activePane="bottomLeft" state="frozen"/>
      <selection pane="bottomLeft" activeCell="M12" sqref="M12"/>
    </sheetView>
  </sheetViews>
  <sheetFormatPr defaultRowHeight="15.6"/>
  <cols>
    <col min="1" max="1" width="8.8984375" style="45" customWidth="1"/>
    <col min="2" max="2" width="36" customWidth="1"/>
    <col min="3" max="3" width="30.3984375" style="40" customWidth="1"/>
    <col min="4" max="4" width="36" customWidth="1"/>
    <col min="5" max="5" width="17.046875" style="67" hidden="1" customWidth="1"/>
    <col min="6" max="6" width="27.25" style="67" hidden="1" customWidth="1"/>
    <col min="7" max="7" width="30.84765625" style="67" hidden="1" customWidth="1"/>
    <col min="8" max="8" width="13.1484375" style="67" hidden="1" customWidth="1"/>
    <col min="9" max="9" width="22.796875" style="67" hidden="1" customWidth="1"/>
  </cols>
  <sheetData>
    <row r="1" spans="1:9" s="43" customFormat="1" ht="18.3">
      <c r="A1" s="44" t="s">
        <v>737</v>
      </c>
      <c r="B1" s="43" t="s">
        <v>738</v>
      </c>
      <c r="C1" s="43" t="s">
        <v>872</v>
      </c>
      <c r="D1" s="43" t="s">
        <v>873</v>
      </c>
      <c r="E1" s="66" t="s">
        <v>890</v>
      </c>
      <c r="F1" s="66" t="s">
        <v>891</v>
      </c>
      <c r="G1" s="66" t="s">
        <v>892</v>
      </c>
      <c r="H1" s="66" t="s">
        <v>893</v>
      </c>
      <c r="I1" s="66" t="s">
        <v>894</v>
      </c>
    </row>
    <row r="2" spans="1:9">
      <c r="A2" s="45">
        <v>1</v>
      </c>
      <c r="B2" s="23" t="s">
        <v>729</v>
      </c>
      <c r="C2" s="23" t="s">
        <v>879</v>
      </c>
      <c r="D2" s="38" t="s">
        <v>732</v>
      </c>
      <c r="E2" s="67"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67" t="str">
        <f>IF(A2=A1,F1&amp;"&lt;br&gt;"&amp;E2,E2)</f>
        <v>What is Jupyter? - [![Open In Colab](https://colab.research.google.com/assets/colab-badge.svg)](https://colab.research.google.com/github/rpi-techfundamentals/spring2019-materials/blob/master/01-overview/01-notebook-basics/01-what-is-jupyter.ipynb#scrollTo=mdFTkIqGwgOJ)</v>
      </c>
      <c r="G2" s="67" t="str">
        <f>IF(A2&lt;&gt;A3,F2,"")</f>
        <v/>
      </c>
      <c r="H2" s="67" t="str">
        <f>IF(ISBLANK(C2),"",CONCATENATE("  - title: ",B2,"
    url: /notebooks/",C2,"
    not_numbered: true"))</f>
        <v xml:space="preserve">  - title: What is Jupyter?
    url: /notebooks/01-what-is-jupyter
    not_numbered: true</v>
      </c>
      <c r="I2" s="67" t="str">
        <f>I1&amp;"
"&amp;H2</f>
        <v>TOC entries (grouped)
  - title: What is Jupyter?
    url: /notebooks/01-what-is-jupyter
    not_numbered: true</v>
      </c>
    </row>
    <row r="3" spans="1:9">
      <c r="A3" s="45">
        <v>1</v>
      </c>
      <c r="B3" s="23" t="s">
        <v>730</v>
      </c>
      <c r="C3" s="23" t="s">
        <v>882</v>
      </c>
      <c r="D3" s="39" t="s">
        <v>733</v>
      </c>
      <c r="E3" s="67"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67" t="str">
        <f t="shared" ref="F3:F11"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67" t="str">
        <f t="shared" ref="G3:G4" si="2">IF(A3&lt;&gt;A4,F3,"")</f>
        <v/>
      </c>
      <c r="H3" s="67" t="str">
        <f t="shared" ref="H3:H35" si="3">IF(ISBLANK(C3),"",CONCATENATE("  - title: ",B3,"
    url: /notebooks/",C3,"
    not_numbered: true"))</f>
        <v xml:space="preserve">  - title: Notebook Basics
    url: /notebooks/02-notebook-basics
    not_numbered: true</v>
      </c>
      <c r="I3" s="67" t="str">
        <f t="shared" ref="I3:I13" si="4">I2&amp;"
"&amp;H3</f>
        <v>TOC entries (grouped)
  - title: What is Jupyter?
    url: /notebooks/01-what-is-jupyter
    not_numbered: true
  - title: Notebook Basics
    url: /notebooks/02-notebook-basics
    not_numbered: true</v>
      </c>
    </row>
    <row r="4" spans="1:9">
      <c r="A4" s="45">
        <v>1</v>
      </c>
      <c r="B4" s="23" t="s">
        <v>731</v>
      </c>
      <c r="C4" s="23" t="s">
        <v>880</v>
      </c>
      <c r="D4" s="39" t="s">
        <v>734</v>
      </c>
      <c r="E4" s="67" t="str">
        <f t="shared" si="0"/>
        <v>Running Code - [![Open In Colab](https://colab.research.google.com/assets/colab-badge.svg)](https://colab.research.google.com/github/rpi-techfundamentals/spring2019-materials/blob/master/01-overview/01-notebook-basics/03-running-code.ipynb)</v>
      </c>
      <c r="F4" s="67"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67" t="str">
        <f t="shared" si="2"/>
        <v/>
      </c>
      <c r="H4" s="67" t="str">
        <f t="shared" si="3"/>
        <v xml:space="preserve">  - title: Running Code
    url: /notebooks/03-running-code
    not_numbered: true</v>
      </c>
      <c r="I4" s="67" t="str">
        <f t="shared" si="4"/>
        <v>TOC entries (grouped)
  - title: What is Jupyter?
    url: /notebooks/01-what-is-jupyter
    not_numbered: true
  - title: Notebook Basics
    url: /notebooks/02-notebook-basics
    not_numbered: true
  - title: Running Code
    url: /notebooks/03-running-code
    not_numbered: true</v>
      </c>
    </row>
    <row r="5" spans="1:9">
      <c r="A5" s="45">
        <v>1</v>
      </c>
      <c r="B5" s="23" t="s">
        <v>13</v>
      </c>
      <c r="C5" s="23" t="s">
        <v>881</v>
      </c>
      <c r="D5" s="39" t="s">
        <v>735</v>
      </c>
      <c r="E5" s="67" t="str">
        <f t="shared" si="0"/>
        <v>Markdown - [![Open In Colab](https://colab.research.google.com/assets/colab-badge.svg)](https://colab.research.google.com/github/rpi-techfundamentals/spring2019-materials/blob/master/01-overview/01-notebook-basics/04-markdown.ipynb)</v>
      </c>
      <c r="F5" s="67"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67" t="str">
        <f t="shared" ref="G5:G34" si="5">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67" t="str">
        <f t="shared" si="3"/>
        <v xml:space="preserve">  - title: Markdown
    url: /notebooks/04-markdown
    not_numbered: true</v>
      </c>
      <c r="I5"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v>
      </c>
    </row>
    <row r="6" spans="1:9">
      <c r="A6" s="45">
        <v>2</v>
      </c>
      <c r="B6" s="46" t="s">
        <v>744</v>
      </c>
      <c r="C6" s="23" t="s">
        <v>883</v>
      </c>
      <c r="D6" t="s">
        <v>749</v>
      </c>
      <c r="E6" s="67" t="str">
        <f t="shared" ref="E6:E35" si="6">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67" t="str">
        <f t="shared" si="1"/>
        <v>Python Overview - [![Open In Colab](https://colab.research.google.com/assets/colab-badge.svg)](https://colab.research.google.com/github/rpi-techfundamentals/spring2019-materials/blob/master/02-intro-python/01-intro-python-overview.ipynb)</v>
      </c>
      <c r="G6" s="67" t="str">
        <f t="shared" si="5"/>
        <v/>
      </c>
      <c r="H6" s="67" t="str">
        <f t="shared" si="3"/>
        <v xml:space="preserve">  - title: Python Overview
    url: /notebooks/05-intro-python-overview
    not_numbered: true</v>
      </c>
      <c r="I6"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row>
    <row r="7" spans="1:9">
      <c r="A7" s="45">
        <v>2</v>
      </c>
      <c r="B7" s="46" t="s">
        <v>745</v>
      </c>
      <c r="C7" s="46" t="s">
        <v>884</v>
      </c>
      <c r="D7" t="s">
        <v>750</v>
      </c>
      <c r="E7" s="67" t="str">
        <f t="shared" si="6"/>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67" t="str">
        <f t="shared" si="5"/>
        <v/>
      </c>
      <c r="H7" s="67" t="str">
        <f t="shared" si="3"/>
        <v xml:space="preserve">  - title: Basic Data Structures
    url: /notebooks/06-intro-python-datastructures
    not_numbered: true</v>
      </c>
      <c r="I7"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row>
    <row r="8" spans="1:9">
      <c r="A8" s="45">
        <v>2</v>
      </c>
      <c r="B8" s="46" t="s">
        <v>746</v>
      </c>
      <c r="C8" s="46" t="s">
        <v>885</v>
      </c>
      <c r="D8" t="s">
        <v>751</v>
      </c>
      <c r="E8" s="67" t="str">
        <f t="shared" si="6"/>
        <v>Numpy - [![Open In Colab](https://colab.research.google.com/assets/colab-badge.svg)](https://colab.research.google.com/github/rpi-techfundamentals/spring2019-materials/blob/master/02-intro-python/04-intro-python-pandas.ipynb)</v>
      </c>
      <c r="F8"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67" t="str">
        <f t="shared" si="5"/>
        <v/>
      </c>
      <c r="H8" s="67" t="str">
        <f t="shared" si="3"/>
        <v xml:space="preserve">  - title: Numpy
    url: /notebooks/07-intro-python-numpy
    not_numbered: true</v>
      </c>
      <c r="I8"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row>
    <row r="9" spans="1:9">
      <c r="A9" s="45">
        <v>2</v>
      </c>
      <c r="B9" s="46" t="s">
        <v>747</v>
      </c>
      <c r="C9" s="46" t="s">
        <v>886</v>
      </c>
      <c r="D9" t="s">
        <v>751</v>
      </c>
      <c r="E9" s="67" t="str">
        <f t="shared" si="6"/>
        <v>Pandas - [![Open In Colab](https://colab.research.google.com/assets/colab-badge.svg)](https://colab.research.google.com/github/rpi-techfundamentals/spring2019-materials/blob/master/02-intro-python/04-intro-python-pandas.ipynb)</v>
      </c>
      <c r="F9"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67" t="str">
        <f t="shared" si="5"/>
        <v/>
      </c>
      <c r="H9" s="67" t="str">
        <f t="shared" si="3"/>
        <v xml:space="preserve">  - title: Pandas
    url: /notebooks/08-intro-python-pandas
    not_numbered: true</v>
      </c>
      <c r="I9" s="67" t="str">
        <f t="shared" si="4"/>
        <v>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row>
    <row r="10" spans="1:9">
      <c r="A10" s="45">
        <v>2</v>
      </c>
      <c r="B10" s="46" t="s">
        <v>748</v>
      </c>
      <c r="C10" s="46"/>
      <c r="D10" t="s">
        <v>752</v>
      </c>
      <c r="E10" s="67" t="str">
        <f t="shared" si="6"/>
        <v>Lab - [![Open In Colab](https://colab.research.google.com/assets/colab-badge.svg)](https://colab.research.google.com/github/rpi-techfundamentals/spring2019-materials/blob/master/02-intro-python/lab/lab.ipynb)</v>
      </c>
      <c r="F10"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v>
      </c>
      <c r="G10" s="67" t="str">
        <f t="shared" si="5"/>
        <v/>
      </c>
      <c r="H10" s="67" t="str">
        <f t="shared" si="3"/>
        <v/>
      </c>
      <c r="I10"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1" spans="1:9">
      <c r="A11" s="45">
        <v>2</v>
      </c>
      <c r="B11" s="46" t="s">
        <v>815</v>
      </c>
      <c r="C11" s="46"/>
      <c r="D11" t="s">
        <v>753</v>
      </c>
      <c r="E11" s="67" t="str">
        <f t="shared" si="6"/>
        <v>Assignment 1 - [![Open In Colab](https://colab.research.google.com/assets/colab-badge.svg)](https://colab.research.google.com/github/rpi-techfundamentals/spring2019-materials/blob/master/02-intro-python/hm-01/hm01.ipynb)</v>
      </c>
      <c r="F11" s="67"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G11" s="67" t="str">
        <f t="shared" si="5"/>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Colab](https://colab.research.google.com/assets/colab-badge.svg)](https://colab.research.google.com/github/rpi-techfundamentals/spring2019-materials/blob/master/02-intro-python/04-intro-python-pandas.ipynb)&lt;br&gt;Lab - [![Open In Colab](https://colab.research.google.com/assets/colab-badge.svg)](https://colab.research.google.com/github/rpi-techfundamentals/spring2019-materials/blob/master/02-intro-python/lab/lab.ipynb)&lt;br&gt;Assignment 1 - [![Open In Colab](https://colab.research.google.com/assets/colab-badge.svg)](https://colab.research.google.com/github/rpi-techfundamentals/spring2019-materials/blob/master/02-intro-python/hm-01/hm01.ipynb)</v>
      </c>
      <c r="H11" s="67" t="str">
        <f t="shared" si="3"/>
        <v/>
      </c>
      <c r="I11"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2" spans="1:9">
      <c r="A12" s="45">
        <v>4</v>
      </c>
      <c r="B12" t="s">
        <v>806</v>
      </c>
      <c r="D12" t="s">
        <v>807</v>
      </c>
      <c r="E12" s="67" t="str">
        <f t="shared" si="6"/>
        <v>Conditional-Loops - [![Open In Colab](https://colab.research.google.com/assets/colab-badge.svg)](https://colab.research.google.com/github/rpi-techfundamentals/spring2019-materials/blob/master/03-python/01-intro-python-conditionals-loops.ipynb)</v>
      </c>
      <c r="F12" s="67" t="str">
        <f t="shared" ref="F12:F35" si="7">IF(A12=A11,F11&amp;"&lt;br&gt;"&amp;E12,E12)</f>
        <v>Conditional-Loops - [![Open In Colab](https://colab.research.google.com/assets/colab-badge.svg)](https://colab.research.google.com/github/rpi-techfundamentals/spring2019-materials/blob/master/03-python/01-intro-python-conditionals-loops.ipynb)</v>
      </c>
      <c r="G12" s="67" t="str">
        <f t="shared" si="5"/>
        <v/>
      </c>
      <c r="H12" s="67" t="str">
        <f t="shared" si="3"/>
        <v/>
      </c>
      <c r="I12"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3" spans="1:9">
      <c r="A13" s="45">
        <v>4</v>
      </c>
      <c r="B13" t="s">
        <v>808</v>
      </c>
      <c r="D13" t="s">
        <v>809</v>
      </c>
      <c r="E13" s="67" t="str">
        <f t="shared" si="6"/>
        <v>Functions - [![Open In Colab](https://colab.research.google.com/assets/colab-badge.svg)](https://colab.research.google.com/github/rpi-techfundamentals/spring2019-materials/blob/master/03-python/02-intro-python-functions.ipynb)</v>
      </c>
      <c r="F13"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3" s="67" t="str">
        <f t="shared" si="5"/>
        <v/>
      </c>
      <c r="H13" s="67" t="str">
        <f t="shared" si="3"/>
        <v/>
      </c>
      <c r="I13" s="67" t="str">
        <f t="shared" si="4"/>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4" spans="1:9">
      <c r="A14" s="45">
        <v>4</v>
      </c>
      <c r="B14" t="s">
        <v>810</v>
      </c>
      <c r="D14" t="s">
        <v>811</v>
      </c>
      <c r="E14" s="67" t="str">
        <f t="shared" si="6"/>
        <v>Null Values - [![Open In Colab](https://colab.research.google.com/assets/colab-badge.svg)](https://colab.research.google.com/github/rpi-techfundamentals/spring2019-materials/blob/master/03-python/03-intro-python-null-values.ipynb)</v>
      </c>
      <c r="F14"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4" s="67" t="str">
        <f t="shared" si="5"/>
        <v/>
      </c>
      <c r="H14" s="67" t="str">
        <f t="shared" si="3"/>
        <v/>
      </c>
      <c r="I14" s="67" t="str">
        <f>I13&amp;"
"&amp;H14</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5" spans="1:9">
      <c r="A15" s="45">
        <v>4</v>
      </c>
      <c r="B15" t="s">
        <v>812</v>
      </c>
      <c r="D15" t="s">
        <v>816</v>
      </c>
      <c r="E15" s="67" t="str">
        <f t="shared" si="6"/>
        <v>Groupby - [![Open In Colab](https://colab.research.google.com/assets/colab-badge.svg)](https://colab.research.google.com/github/rpi-techfundamentals/spring2019-materials/blob/master/03-python/04-intro-python-groupby.ipynb)</v>
      </c>
      <c r="F15"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5" s="67" t="str">
        <f t="shared" si="5"/>
        <v/>
      </c>
      <c r="H15" s="67" t="str">
        <f t="shared" si="3"/>
        <v/>
      </c>
      <c r="I15" s="67" t="str">
        <f t="shared" ref="I15:I35" si="8">I14&amp;"
"&amp;H15</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6" spans="1:9">
      <c r="A16" s="45">
        <v>4</v>
      </c>
      <c r="B16" t="s">
        <v>813</v>
      </c>
      <c r="D16" t="s">
        <v>817</v>
      </c>
      <c r="E16" s="67" t="str">
        <f t="shared" si="6"/>
        <v>Kaggle Baseline - [![Open In Colab](https://colab.research.google.com/assets/colab-badge.svg)](https://colab.research.google.com/github/rpi-techfundamentals/spring2019-materials/blob/master/03-python/05-intro-kaggle-baseline.ipynb)</v>
      </c>
      <c r="F16"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6" s="67" t="str">
        <f t="shared" si="5"/>
        <v/>
      </c>
      <c r="H16" s="67" t="str">
        <f t="shared" si="3"/>
        <v/>
      </c>
      <c r="I16"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7" spans="1:9">
      <c r="A17" s="45">
        <v>4</v>
      </c>
      <c r="B17" t="s">
        <v>814</v>
      </c>
      <c r="D17" t="s">
        <v>818</v>
      </c>
      <c r="E17" s="67" t="str">
        <f t="shared" si="6"/>
        <v>Assignment 2 - [![Open In Colab](https://colab.research.google.com/assets/colab-badge.svg)](https://colab.research.google.com/github/rpi-techfundamentals/spring2019-materials/blob/master/03-python/hm-02/hm02.ipynb)</v>
      </c>
      <c r="F17" s="67"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7" s="67" t="str">
        <f t="shared" si="5"/>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7" s="67" t="str">
        <f t="shared" si="3"/>
        <v/>
      </c>
      <c r="I17"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8" spans="1:9">
      <c r="A18" s="45">
        <v>6</v>
      </c>
      <c r="B18" t="s">
        <v>819</v>
      </c>
      <c r="D18" t="s">
        <v>825</v>
      </c>
      <c r="E18" s="67" t="str">
        <f t="shared" si="6"/>
        <v>Twitter - [![Open In Colab](https://colab.research.google.com/assets/colab-badge.svg)](https://colab.research.google.com/github/rpi-techfundamentals/spring2019-materials/blob/master/04-viz-api-scraper/01_intro_api_twitter.ipynb)</v>
      </c>
      <c r="F18" s="67" t="str">
        <f t="shared" si="7"/>
        <v>Twitter - [![Open In Colab](https://colab.research.google.com/assets/colab-badge.svg)](https://colab.research.google.com/github/rpi-techfundamentals/spring2019-materials/blob/master/04-viz-api-scraper/01_intro_api_twitter.ipynb)</v>
      </c>
      <c r="G18" s="67" t="str">
        <f t="shared" si="5"/>
        <v/>
      </c>
      <c r="H18" s="67" t="str">
        <f t="shared" si="3"/>
        <v/>
      </c>
      <c r="I18"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19" spans="1:9">
      <c r="A19" s="45">
        <v>6</v>
      </c>
      <c r="B19" t="s">
        <v>820</v>
      </c>
      <c r="D19" t="s">
        <v>826</v>
      </c>
      <c r="E19" s="67" t="str">
        <f t="shared" si="6"/>
        <v>Web Mining - [![Open In Colab](https://colab.research.google.com/assets/colab-badge.svg)](https://colab.research.google.com/github/rpi-techfundamentals/spring2019-materials/blob/master/04-viz-api-scraper/02_intro_python_webmining.ipynb)</v>
      </c>
      <c r="F19"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9" s="67" t="str">
        <f t="shared" si="5"/>
        <v/>
      </c>
      <c r="H19" s="67" t="str">
        <f t="shared" si="3"/>
        <v/>
      </c>
      <c r="I19"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0" spans="1:9">
      <c r="A20" s="45">
        <v>6</v>
      </c>
      <c r="B20" t="s">
        <v>821</v>
      </c>
      <c r="D20" t="s">
        <v>827</v>
      </c>
      <c r="E20" s="67" t="str">
        <f t="shared" si="6"/>
        <v>Visualizations - Seaborn - [![Open In Colab](https://colab.research.google.com/assets/colab-badge.svg)](https://colab.research.google.com/github/rpi-techfundamentals/spring2019-materials/blob/master/04-viz-api-scraper/03_visualization_python_seaborn.ipynb)</v>
      </c>
      <c r="F20"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20" s="67" t="str">
        <f t="shared" si="5"/>
        <v/>
      </c>
      <c r="H20" s="67" t="str">
        <f t="shared" si="3"/>
        <v/>
      </c>
      <c r="I20"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1" spans="1:9">
      <c r="A21" s="45">
        <v>6</v>
      </c>
      <c r="B21" t="s">
        <v>822</v>
      </c>
      <c r="D21" t="s">
        <v>828</v>
      </c>
      <c r="E21" s="67" t="str">
        <f t="shared" si="6"/>
        <v>Strings - Regular Expressions - [![Open In Colab](https://colab.research.google.com/assets/colab-badge.svg)](https://colab.research.google.com/github/rpi-techfundamentals/spring2019-materials/blob/master/04-viz-api-scraper/04_strings_and_regular_expressions.ipynb)</v>
      </c>
      <c r="F21"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21" s="67" t="str">
        <f t="shared" si="5"/>
        <v/>
      </c>
      <c r="H21" s="67" t="str">
        <f t="shared" si="3"/>
        <v/>
      </c>
      <c r="I21"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2" spans="1:9">
      <c r="A22" s="45">
        <v>6</v>
      </c>
      <c r="B22" t="s">
        <v>823</v>
      </c>
      <c r="D22" t="s">
        <v>829</v>
      </c>
      <c r="E22" s="67" t="str">
        <f t="shared" si="6"/>
        <v>Feature Dummies - [![Open In Colab](https://colab.research.google.com/assets/colab-badge.svg)](https://colab.research.google.com/github/rpi-techfundamentals/spring2019-materials/blob/master/04-viz-api-scraper/05_features_dummies.ipynb)</v>
      </c>
      <c r="F22"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2" s="67" t="str">
        <f t="shared" si="5"/>
        <v/>
      </c>
      <c r="H22" s="67" t="str">
        <f t="shared" si="3"/>
        <v/>
      </c>
      <c r="I22"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3" spans="1:9">
      <c r="A23" s="45">
        <v>6</v>
      </c>
      <c r="B23" t="s">
        <v>824</v>
      </c>
      <c r="D23" t="s">
        <v>830</v>
      </c>
      <c r="E23" s="67" t="str">
        <f t="shared" si="6"/>
        <v>Assignment 3 - [![Open In Colab](https://colab.research.google.com/assets/colab-badge.svg)](https://colab.research.google.com/github/rpi-techfundamentals/spring2019-materials/blob/master/04-viz-api-scraper/hm-03/hm03.ipynb)</v>
      </c>
      <c r="F23" s="67"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3" s="67" t="str">
        <f t="shared" si="5"/>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3" s="67" t="str">
        <f t="shared" si="3"/>
        <v/>
      </c>
      <c r="I23"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4" spans="1:9">
      <c r="A24" s="45">
        <v>9</v>
      </c>
      <c r="B24" t="s">
        <v>831</v>
      </c>
      <c r="D24" t="s">
        <v>844</v>
      </c>
      <c r="E24" s="67" t="str">
        <f t="shared" si="6"/>
        <v>The Simplest Neural Network with Numpy - [![Open In Colab](https://colab.research.google.com/assets/colab-badge.svg)](https://colab.research.google.com/github/rpi-techfundamentals/spring2019-materials/blob/master/05-intro-modeling/01-Neural-Networks.ipynb)</v>
      </c>
      <c r="F24" s="67" t="str">
        <f t="shared" si="7"/>
        <v>The Simplest Neural Network with Numpy - [![Open In Colab](https://colab.research.google.com/assets/colab-badge.svg)](https://colab.research.google.com/github/rpi-techfundamentals/spring2019-materials/blob/master/05-intro-modeling/01-Neural-Networks.ipynb)</v>
      </c>
      <c r="G24" s="67" t="str">
        <f t="shared" si="5"/>
        <v/>
      </c>
      <c r="H24" s="67" t="str">
        <f t="shared" si="3"/>
        <v/>
      </c>
      <c r="I24"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5" spans="1:9">
      <c r="A25" s="45">
        <v>9</v>
      </c>
      <c r="B25" t="s">
        <v>832</v>
      </c>
      <c r="D25" t="s">
        <v>843</v>
      </c>
      <c r="E25" s="67" t="str">
        <f t="shared" si="6"/>
        <v>Train Test Split - [![Open In Colab](https://colab.research.google.com/assets/colab-badge.svg)](https://colab.research.google.com/github/rpi-techfundamentals/spring2019-materials/blob/master/05-intro-modeling/01-training-test-split.ipynb)</v>
      </c>
      <c r="F25"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5" s="67" t="str">
        <f t="shared" si="5"/>
        <v/>
      </c>
      <c r="H25" s="67" t="str">
        <f t="shared" si="3"/>
        <v/>
      </c>
      <c r="I25"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6" spans="1:9">
      <c r="A26" s="45">
        <v>9</v>
      </c>
      <c r="B26" t="s">
        <v>833</v>
      </c>
      <c r="D26" t="s">
        <v>842</v>
      </c>
      <c r="E26" s="67" t="str">
        <f t="shared" si="6"/>
        <v>Introduction to Logistic Regression - [![Open In Colab](https://colab.research.google.com/assets/colab-badge.svg)](https://colab.research.google.com/github/rpi-techfundamentals/spring2019-materials/blob/master/05-intro-modeling/02-intro-logistic-knn.ipynb)</v>
      </c>
      <c r="F26"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6" s="67" t="str">
        <f t="shared" si="5"/>
        <v/>
      </c>
      <c r="H26" s="67" t="str">
        <f t="shared" si="3"/>
        <v/>
      </c>
      <c r="I26"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7" spans="1:9">
      <c r="A27" s="45">
        <v>9</v>
      </c>
      <c r="B27" t="s">
        <v>834</v>
      </c>
      <c r="D27" t="s">
        <v>841</v>
      </c>
      <c r="E27" s="67" t="str">
        <f t="shared" si="6"/>
        <v>K Nearest Neighbor - [![Open In Colab](https://colab.research.google.com/assets/colab-badge.svg)](https://colab.research.google.com/github/rpi-techfundamentals/spring2019-materials/blob/master/05-intro-modeling/03-knn.ipynb)</v>
      </c>
      <c r="F27"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7" s="67" t="str">
        <f t="shared" si="5"/>
        <v/>
      </c>
      <c r="H27" s="67" t="str">
        <f t="shared" si="3"/>
        <v/>
      </c>
      <c r="I27"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8" spans="1:9">
      <c r="A28" s="45">
        <v>9</v>
      </c>
      <c r="B28" t="s">
        <v>835</v>
      </c>
      <c r="D28" t="s">
        <v>840</v>
      </c>
      <c r="E28" s="67" t="str">
        <f t="shared" si="6"/>
        <v>ROC and SVM - [![Open In Colab](https://colab.research.google.com/assets/colab-badge.svg)](https://colab.research.google.com/github/rpi-techfundamentals/spring2019-materials/blob/master/05-intro-modeling/04-svm-roc.ipynb)</v>
      </c>
      <c r="F28"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8" s="67" t="str">
        <f t="shared" si="5"/>
        <v/>
      </c>
      <c r="H28" s="67" t="str">
        <f t="shared" si="3"/>
        <v/>
      </c>
      <c r="I28"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29" spans="1:9">
      <c r="A29" s="45">
        <v>9</v>
      </c>
      <c r="B29" t="s">
        <v>836</v>
      </c>
      <c r="D29" t="s">
        <v>839</v>
      </c>
      <c r="E29" s="67" t="str">
        <f t="shared" si="6"/>
        <v>HM5A Visualization &amp; Screen Scraping - [![Open In Colab](https://colab.research.google.com/assets/colab-badge.svg)](https://colab.research.google.com/github/rpi-techfundamentals/spring2019-materials/blob/master/05-intro-modeling/hm5/homework_05A.ipynb)</v>
      </c>
      <c r="F29"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9" s="67" t="str">
        <f t="shared" si="5"/>
        <v/>
      </c>
      <c r="H29" s="67" t="str">
        <f t="shared" si="3"/>
        <v/>
      </c>
      <c r="I29"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0" spans="1:9">
      <c r="A30" s="45">
        <v>9</v>
      </c>
      <c r="B30" t="s">
        <v>837</v>
      </c>
      <c r="D30" t="s">
        <v>838</v>
      </c>
      <c r="E30" s="67" t="str">
        <f t="shared" si="6"/>
        <v>HM5B Intro Modeling - [![Open In Colab](https://colab.research.google.com/assets/colab-badge.svg)](https://colab.research.google.com/github/rpi-techfundamentals/spring2019-materials/blob/master/05-intro-modeling/hm5/homework_05B.ipynb)</v>
      </c>
      <c r="F30" s="67"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30" s="67" t="str">
        <f t="shared" si="5"/>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30" s="67" t="str">
        <f t="shared" si="3"/>
        <v/>
      </c>
      <c r="I30"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1" spans="1:9">
      <c r="A31" s="45">
        <v>13</v>
      </c>
      <c r="B31" t="s">
        <v>845</v>
      </c>
      <c r="D31" t="s">
        <v>848</v>
      </c>
      <c r="E31" s="67" t="str">
        <f t="shared" si="6"/>
        <v>Matrix Regression - [![Open In Colab](https://colab.research.google.com/assets/colab-badge.svg)](https://colab.research.google.com/github/rpi-techfundamentals/spring2019-materials/blob/master/07-intro-modeling2/Python/01-matrix-regression-gradient-decent-python.ipynb)</v>
      </c>
      <c r="F31" s="67" t="str">
        <f t="shared" si="7"/>
        <v>Matrix Regression - [![Open In Colab](https://colab.research.google.com/assets/colab-badge.svg)](https://colab.research.google.com/github/rpi-techfundamentals/spring2019-materials/blob/master/07-intro-modeling2/Python/01-matrix-regression-gradient-decent-python.ipynb)</v>
      </c>
      <c r="G31" s="67" t="str">
        <f t="shared" si="5"/>
        <v/>
      </c>
      <c r="H31" s="67" t="str">
        <f t="shared" si="3"/>
        <v/>
      </c>
      <c r="I31"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2" spans="1:9">
      <c r="A32" s="45">
        <v>13</v>
      </c>
      <c r="B32" t="s">
        <v>846</v>
      </c>
      <c r="D32" t="s">
        <v>849</v>
      </c>
      <c r="E32" s="67" t="str">
        <f t="shared" si="6"/>
        <v>Regression Basics - [![Open In Colab](https://colab.research.google.com/assets/colab-badge.svg)](https://colab.research.google.com/github/rpi-techfundamentals/spring2019-materials/blob/master/07-intro-modeling2/Python/02-regression-boston-housing-python.ipynb)</v>
      </c>
      <c r="F32" s="67"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2" s="67" t="str">
        <f t="shared" si="5"/>
        <v/>
      </c>
      <c r="H32" s="67" t="str">
        <f t="shared" si="3"/>
        <v/>
      </c>
      <c r="I32"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3" spans="1:9">
      <c r="A33" s="45">
        <v>13</v>
      </c>
      <c r="B33" t="s">
        <v>847</v>
      </c>
      <c r="D33" t="s">
        <v>850</v>
      </c>
      <c r="E33" s="67" t="str">
        <f t="shared" si="6"/>
        <v>Ridge and Lasso Regression - [![Open In Colab](https://colab.research.google.com/assets/colab-badge.svg)](https://colab.research.google.com/github/rpi-techfundamentals/spring2019-materials/blob/master/07-intro-modeling2/Python/03-ridge-lasso-python.ipynb)</v>
      </c>
      <c r="F33" s="67"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3" s="67" t="str">
        <f t="shared" si="5"/>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3" s="67" t="str">
        <f t="shared" si="3"/>
        <v/>
      </c>
      <c r="I33"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4" spans="1:9">
      <c r="A34" s="45">
        <v>15</v>
      </c>
      <c r="B34" t="s">
        <v>847</v>
      </c>
      <c r="D34" t="s">
        <v>850</v>
      </c>
      <c r="E34" s="67" t="str">
        <f t="shared" si="6"/>
        <v>Ridge and Lasso Regression - [![Open In Colab](https://colab.research.google.com/assets/colab-badge.svg)](https://colab.research.google.com/github/rpi-techfundamentals/spring2019-materials/blob/master/07-intro-modeling2/Python/03-ridge-lasso-python.ipynb)</v>
      </c>
      <c r="F34" s="67" t="str">
        <f t="shared" si="7"/>
        <v>Ridge and Lasso Regression - [![Open In Colab](https://colab.research.google.com/assets/colab-badge.svg)](https://colab.research.google.com/github/rpi-techfundamentals/spring2019-materials/blob/master/07-intro-modeling2/Python/03-ridge-lasso-python.ipynb)</v>
      </c>
      <c r="G34" s="67" t="str">
        <f t="shared" si="5"/>
        <v/>
      </c>
      <c r="H34" s="67" t="str">
        <f t="shared" si="3"/>
        <v/>
      </c>
      <c r="I34"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5" spans="1:9">
      <c r="A35" s="45">
        <v>15</v>
      </c>
      <c r="B35" t="s">
        <v>851</v>
      </c>
      <c r="D35" t="s">
        <v>852</v>
      </c>
      <c r="E35" s="67" t="str">
        <f t="shared" si="6"/>
        <v>PCA - [![Open In Colab](https://colab.research.google.com/assets/colab-badge.svg)](https://colab.research.google.com/github/rpi-techfundamentals/spring2019-materials/blob/master/07-intro-modeling2/Python/04_introduction_pca.ipynb)</v>
      </c>
      <c r="F35" s="67" t="str">
        <f t="shared" si="7"/>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5" s="67" t="str">
        <f>IF(A35&lt;&gt;A37,F35,"")</f>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H35" s="67" t="str">
        <f t="shared" si="3"/>
        <v/>
      </c>
      <c r="I35" s="67" t="str">
        <f t="shared" si="8"/>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37" spans="1:9">
      <c r="B37" s="9"/>
      <c r="C37" s="9"/>
      <c r="D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defaultColWidth="8.796875" defaultRowHeight="15.6"/>
  <cols>
    <col min="1" max="1" width="10.796875" customWidth="1"/>
    <col min="2" max="2" width="21.796875" style="26" customWidth="1"/>
    <col min="3" max="3" width="8.796875" customWidth="1"/>
  </cols>
  <sheetData>
    <row r="1" spans="1:2">
      <c r="A1" t="s">
        <v>704</v>
      </c>
      <c r="B1" s="26" t="str">
        <f>Configuration!B2</f>
        <v>MGMT6560 Fall 19</v>
      </c>
    </row>
    <row r="2" spans="1:2">
      <c r="A2" t="s">
        <v>705</v>
      </c>
      <c r="B2" s="18" t="str">
        <f>Configuration!B7</f>
        <v>Jason Kuruzovich</v>
      </c>
    </row>
    <row r="3" spans="1:2">
      <c r="A3" t="s">
        <v>706</v>
      </c>
      <c r="B3" s="18" t="str">
        <f>Configuration!B8</f>
        <v>kuruzj@rpi.edu</v>
      </c>
    </row>
    <row r="4" spans="1:2">
      <c r="A4" t="s">
        <v>707</v>
      </c>
      <c r="B4" s="18" t="str">
        <f>Configuration!B23</f>
        <v>Welcome to Technology Fundamentals for Business Analytics. We are going to familiarize you with all phases of the data science lifecycle and a wide variety of the technologies used.</v>
      </c>
    </row>
    <row r="5" spans="1:2" s="4" customFormat="1">
      <c r="A5" s="4" t="s">
        <v>708</v>
      </c>
      <c r="B5" s="18" t="str">
        <f>Configuration!B24</f>
        <v>/course-intro-ml-app</v>
      </c>
    </row>
    <row r="6" spans="1:2">
      <c r="A6" s="4" t="s">
        <v>709</v>
      </c>
      <c r="B6" s="18" t="str">
        <f>Configuration!B25</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election activeCell="C11" sqref="C11"/>
    </sheetView>
  </sheetViews>
  <sheetFormatPr defaultColWidth="8.796875" defaultRowHeight="15.6"/>
  <cols>
    <col min="1" max="1" width="6.19921875" style="4" customWidth="1"/>
    <col min="2" max="2" width="15.59765625" style="26" bestFit="1" customWidth="1"/>
    <col min="3" max="3" width="40.296875" style="4" customWidth="1"/>
    <col min="4" max="16384" width="8.796875" style="4"/>
  </cols>
  <sheetData>
    <row r="1" spans="1:3">
      <c r="A1" s="28" t="s">
        <v>712</v>
      </c>
      <c r="B1" s="27" t="s">
        <v>704</v>
      </c>
      <c r="C1" s="9" t="s">
        <v>709</v>
      </c>
    </row>
    <row r="2" spans="1:3">
      <c r="A2" s="25">
        <v>7</v>
      </c>
      <c r="B2" s="18" t="str">
        <f>Configuration!B34</f>
        <v>GitHub Repository</v>
      </c>
      <c r="C2" s="18" t="str">
        <f>Configuration!B35</f>
        <v>https://github.com/RPI-DATA/jupyter-book</v>
      </c>
    </row>
    <row r="3" spans="1:3">
      <c r="A3" s="4">
        <v>8</v>
      </c>
      <c r="B3" s="18" t="str">
        <f>Configuration!B36</f>
        <v>Colab</v>
      </c>
      <c r="C3" s="18" t="str">
        <f>Configuration!B37</f>
        <v>https://colab.research.google.com/notebooks/welcome.ipynb#recent=true</v>
      </c>
    </row>
    <row r="4" spans="1:3">
      <c r="A4" s="4">
        <v>9</v>
      </c>
      <c r="B4" s="17" t="s">
        <v>661</v>
      </c>
      <c r="C4" s="18" t="str">
        <f>Configuration!B39</f>
        <v>https://rpi-data.slack.com/messages</v>
      </c>
    </row>
    <row r="5" spans="1:3">
      <c r="B5" s="4"/>
    </row>
    <row r="6" spans="1:3">
      <c r="B6" s="4"/>
    </row>
    <row r="7" spans="1:3">
      <c r="B7" s="4"/>
    </row>
    <row r="8" spans="1:3">
      <c r="B8" s="4"/>
    </row>
    <row r="9" spans="1:3">
      <c r="B9" s="4"/>
    </row>
    <row r="10" spans="1:3">
      <c r="B10" s="4"/>
    </row>
    <row r="11" spans="1:3">
      <c r="B11" s="4"/>
    </row>
    <row r="12" spans="1:3">
      <c r="B12" s="4"/>
    </row>
    <row r="13" spans="1:3">
      <c r="B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O3" sqref="O3"/>
    </sheetView>
  </sheetViews>
  <sheetFormatPr defaultRowHeight="15.6"/>
  <cols>
    <col min="1" max="1" width="74.75" customWidth="1"/>
  </cols>
  <sheetData>
    <row r="1" spans="1:1" ht="358.8">
      <c r="A1" s="41" t="s">
        <v>874</v>
      </c>
    </row>
    <row r="2" spans="1:1" ht="187.2">
      <c r="A2" s="41" t="s">
        <v>876</v>
      </c>
    </row>
    <row r="3" spans="1:1" ht="124.8">
      <c r="A3" s="37" t="s">
        <v>888</v>
      </c>
    </row>
    <row r="4" spans="1:1" s="40" customFormat="1" ht="409.5">
      <c r="A4" s="22"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41" t="s">
        <v>889</v>
      </c>
    </row>
    <row r="6" spans="1:1" s="40" customFormat="1" ht="392.7" customHeight="1">
      <c r="A6" s="82" t="str">
        <f>LOOKUP(2,1/(Notebooks!I:I&lt;&gt;""),Notebooks!I:I)</f>
        <v xml:space="preserve">TOC entries (grouped)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7" spans="1:1" ht="78">
      <c r="A7" s="41" t="s">
        <v>887</v>
      </c>
    </row>
    <row r="8" spans="1:1" s="40" customFormat="1" ht="409.5">
      <c r="A8" s="41" t="str">
        <f>LOOKUP(2,1/(Schedule!V:V&lt;&gt;""),Schedule!V:V)</f>
        <v xml:space="preserve">
  - title: Assignment 1
    url: /assignments/assign1
    not_numbered: true
  - title: Assignment 2
    url: /assignments/assign2
    not_numbered: true
</v>
      </c>
    </row>
    <row r="9" spans="1:1" ht="390">
      <c r="A9" s="42" t="s">
        <v>877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09765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09">
        <v>43709</v>
      </c>
      <c r="B5" s="110"/>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09">
        <v>43739</v>
      </c>
      <c r="B11" s="110"/>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09">
        <v>43770</v>
      </c>
      <c r="B18" s="110"/>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09">
        <v>43800</v>
      </c>
      <c r="B27" s="110"/>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09">
        <v>43831</v>
      </c>
      <c r="B38" s="110"/>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09">
        <v>43862</v>
      </c>
      <c r="B45" s="110"/>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09">
        <v>43891</v>
      </c>
      <c r="B49" s="110"/>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09">
        <v>43922</v>
      </c>
      <c r="B59" s="110"/>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09">
        <v>43952</v>
      </c>
      <c r="B65" s="110"/>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tabSelected="1" workbookViewId="0">
      <selection activeCell="H7" sqref="H7"/>
    </sheetView>
  </sheetViews>
  <sheetFormatPr defaultColWidth="8.796875" defaultRowHeight="15.6"/>
  <cols>
    <col min="1" max="1" width="6.19921875" style="26" customWidth="1"/>
    <col min="2" max="2" width="10.296875" style="26" customWidth="1"/>
    <col min="3" max="3" width="18.34765625" style="26" customWidth="1"/>
    <col min="4" max="16384" width="8.796875" style="40"/>
  </cols>
  <sheetData>
    <row r="1" spans="1:4">
      <c r="A1" s="79" t="s">
        <v>712</v>
      </c>
      <c r="B1" s="79" t="s">
        <v>704</v>
      </c>
      <c r="C1" s="80" t="s">
        <v>709</v>
      </c>
      <c r="D1" s="40" t="s">
        <v>878</v>
      </c>
    </row>
    <row r="2" spans="1:4">
      <c r="A2" s="79"/>
      <c r="B2" s="79" t="s">
        <v>904</v>
      </c>
      <c r="C2" s="111" t="s">
        <v>905</v>
      </c>
      <c r="D2" s="40" t="b">
        <v>1</v>
      </c>
    </row>
    <row r="3" spans="1:4">
      <c r="A3" s="81">
        <v>1</v>
      </c>
      <c r="B3" s="26" t="str">
        <f>IF(A3="","",CONCATENATE("Session ",A3))</f>
        <v>Session 1</v>
      </c>
      <c r="C3" s="26" t="str">
        <f>IF(A3="","",CONCATENATE("/sessions/session",A3))</f>
        <v>/sessions/session1</v>
      </c>
      <c r="D3" s="40" t="str">
        <f>IF(A3="","","true")</f>
        <v>true</v>
      </c>
    </row>
    <row r="4" spans="1:4">
      <c r="A4" s="81">
        <v>2</v>
      </c>
      <c r="B4" s="26" t="str">
        <f t="shared" ref="B4:B31" si="0">IF(A4="","",CONCATENATE("Session ",A4))</f>
        <v>Session 2</v>
      </c>
      <c r="C4" s="26" t="str">
        <f t="shared" ref="C4:C31" si="1">IF(A4="","",CONCATENATE("/sessions/session",A4))</f>
        <v>/sessions/session2</v>
      </c>
      <c r="D4" s="40" t="str">
        <f t="shared" ref="D4:D31" si="2">IF(A4="","","true")</f>
        <v>true</v>
      </c>
    </row>
    <row r="5" spans="1:4">
      <c r="A5" s="81">
        <v>3</v>
      </c>
      <c r="B5" s="26" t="str">
        <f t="shared" si="0"/>
        <v>Session 3</v>
      </c>
      <c r="C5" s="26" t="str">
        <f t="shared" si="1"/>
        <v>/sessions/session3</v>
      </c>
      <c r="D5" s="40" t="str">
        <f t="shared" si="2"/>
        <v>true</v>
      </c>
    </row>
    <row r="6" spans="1:4">
      <c r="A6" s="81">
        <v>4</v>
      </c>
      <c r="B6" s="26" t="str">
        <f t="shared" si="0"/>
        <v>Session 4</v>
      </c>
      <c r="C6" s="26" t="str">
        <f t="shared" si="1"/>
        <v>/sessions/session4</v>
      </c>
      <c r="D6" s="40" t="str">
        <f t="shared" si="2"/>
        <v>true</v>
      </c>
    </row>
    <row r="7" spans="1:4">
      <c r="A7" s="81">
        <v>5</v>
      </c>
      <c r="B7" s="26" t="str">
        <f t="shared" si="0"/>
        <v>Session 5</v>
      </c>
      <c r="C7" s="26" t="str">
        <f t="shared" si="1"/>
        <v>/sessions/session5</v>
      </c>
      <c r="D7" s="40" t="str">
        <f t="shared" si="2"/>
        <v>true</v>
      </c>
    </row>
    <row r="8" spans="1:4">
      <c r="A8" s="81">
        <v>6</v>
      </c>
      <c r="B8" s="26" t="str">
        <f t="shared" si="0"/>
        <v>Session 6</v>
      </c>
      <c r="C8" s="26" t="str">
        <f t="shared" si="1"/>
        <v>/sessions/session6</v>
      </c>
      <c r="D8" s="40" t="str">
        <f t="shared" si="2"/>
        <v>true</v>
      </c>
    </row>
    <row r="9" spans="1:4">
      <c r="A9" s="81">
        <v>7</v>
      </c>
      <c r="B9" s="26" t="str">
        <f t="shared" si="0"/>
        <v>Session 7</v>
      </c>
      <c r="C9" s="26" t="str">
        <f t="shared" si="1"/>
        <v>/sessions/session7</v>
      </c>
      <c r="D9" s="40" t="str">
        <f t="shared" si="2"/>
        <v>true</v>
      </c>
    </row>
    <row r="10" spans="1:4">
      <c r="A10" s="81">
        <v>8</v>
      </c>
      <c r="B10" s="26" t="str">
        <f t="shared" si="0"/>
        <v>Session 8</v>
      </c>
      <c r="C10" s="26" t="str">
        <f t="shared" si="1"/>
        <v>/sessions/session8</v>
      </c>
      <c r="D10" s="40" t="str">
        <f t="shared" si="2"/>
        <v>true</v>
      </c>
    </row>
    <row r="11" spans="1:4">
      <c r="A11" s="81">
        <v>9</v>
      </c>
      <c r="B11" s="26" t="str">
        <f t="shared" si="0"/>
        <v>Session 9</v>
      </c>
      <c r="C11" s="26" t="str">
        <f t="shared" si="1"/>
        <v>/sessions/session9</v>
      </c>
      <c r="D11" s="40" t="str">
        <f t="shared" si="2"/>
        <v>true</v>
      </c>
    </row>
    <row r="12" spans="1:4">
      <c r="A12" s="81">
        <v>10</v>
      </c>
      <c r="B12" s="26" t="str">
        <f t="shared" si="0"/>
        <v>Session 10</v>
      </c>
      <c r="C12" s="26" t="str">
        <f t="shared" si="1"/>
        <v>/sessions/session10</v>
      </c>
      <c r="D12" s="40" t="str">
        <f t="shared" si="2"/>
        <v>true</v>
      </c>
    </row>
    <row r="13" spans="1:4">
      <c r="A13" s="81">
        <v>11</v>
      </c>
      <c r="B13" s="26" t="str">
        <f t="shared" si="0"/>
        <v>Session 11</v>
      </c>
      <c r="C13" s="26" t="str">
        <f t="shared" si="1"/>
        <v>/sessions/session11</v>
      </c>
      <c r="D13" s="40" t="str">
        <f t="shared" si="2"/>
        <v>true</v>
      </c>
    </row>
    <row r="14" spans="1:4">
      <c r="A14" s="81">
        <v>12</v>
      </c>
      <c r="B14" s="26" t="str">
        <f t="shared" si="0"/>
        <v>Session 12</v>
      </c>
      <c r="C14" s="26" t="str">
        <f t="shared" si="1"/>
        <v>/sessions/session12</v>
      </c>
      <c r="D14" s="40" t="str">
        <f t="shared" si="2"/>
        <v>true</v>
      </c>
    </row>
    <row r="15" spans="1:4">
      <c r="A15" s="81">
        <v>13</v>
      </c>
      <c r="B15" s="26" t="str">
        <f t="shared" si="0"/>
        <v>Session 13</v>
      </c>
      <c r="C15" s="26" t="str">
        <f t="shared" si="1"/>
        <v>/sessions/session13</v>
      </c>
      <c r="D15" s="40" t="str">
        <f t="shared" si="2"/>
        <v>true</v>
      </c>
    </row>
    <row r="16" spans="1:4">
      <c r="A16" s="81">
        <v>14</v>
      </c>
      <c r="B16" s="26" t="str">
        <f t="shared" si="0"/>
        <v>Session 14</v>
      </c>
      <c r="C16" s="26" t="str">
        <f t="shared" si="1"/>
        <v>/sessions/session14</v>
      </c>
      <c r="D16" s="40" t="str">
        <f t="shared" si="2"/>
        <v>true</v>
      </c>
    </row>
    <row r="17" spans="1:4">
      <c r="A17" s="81">
        <v>15</v>
      </c>
      <c r="B17" s="26" t="str">
        <f t="shared" si="0"/>
        <v>Session 15</v>
      </c>
      <c r="C17" s="26" t="str">
        <f t="shared" si="1"/>
        <v>/sessions/session15</v>
      </c>
      <c r="D17" s="40" t="str">
        <f t="shared" si="2"/>
        <v>true</v>
      </c>
    </row>
    <row r="18" spans="1:4">
      <c r="A18" s="81">
        <v>16</v>
      </c>
      <c r="B18" s="26" t="str">
        <f t="shared" si="0"/>
        <v>Session 16</v>
      </c>
      <c r="C18" s="26" t="str">
        <f t="shared" si="1"/>
        <v>/sessions/session16</v>
      </c>
      <c r="D18" s="40" t="str">
        <f t="shared" si="2"/>
        <v>true</v>
      </c>
    </row>
    <row r="19" spans="1:4">
      <c r="A19" s="81">
        <v>17</v>
      </c>
      <c r="B19" s="26" t="str">
        <f t="shared" si="0"/>
        <v>Session 17</v>
      </c>
      <c r="C19" s="26" t="str">
        <f t="shared" si="1"/>
        <v>/sessions/session17</v>
      </c>
      <c r="D19" s="40" t="str">
        <f t="shared" si="2"/>
        <v>true</v>
      </c>
    </row>
    <row r="20" spans="1:4">
      <c r="A20" s="81">
        <v>18</v>
      </c>
      <c r="B20" s="26" t="str">
        <f t="shared" si="0"/>
        <v>Session 18</v>
      </c>
      <c r="C20" s="26" t="str">
        <f t="shared" si="1"/>
        <v>/sessions/session18</v>
      </c>
      <c r="D20" s="40" t="str">
        <f t="shared" si="2"/>
        <v>true</v>
      </c>
    </row>
    <row r="21" spans="1:4">
      <c r="A21" s="81">
        <v>19</v>
      </c>
      <c r="B21" s="26" t="str">
        <f t="shared" si="0"/>
        <v>Session 19</v>
      </c>
      <c r="C21" s="26" t="str">
        <f t="shared" si="1"/>
        <v>/sessions/session19</v>
      </c>
      <c r="D21" s="40" t="str">
        <f t="shared" si="2"/>
        <v>true</v>
      </c>
    </row>
    <row r="22" spans="1:4">
      <c r="A22" s="81">
        <v>20</v>
      </c>
      <c r="B22" s="26" t="str">
        <f t="shared" si="0"/>
        <v>Session 20</v>
      </c>
      <c r="C22" s="26" t="str">
        <f t="shared" si="1"/>
        <v>/sessions/session20</v>
      </c>
      <c r="D22" s="40" t="str">
        <f t="shared" si="2"/>
        <v>true</v>
      </c>
    </row>
    <row r="23" spans="1:4">
      <c r="A23" s="81">
        <v>21</v>
      </c>
      <c r="B23" s="26" t="str">
        <f t="shared" si="0"/>
        <v>Session 21</v>
      </c>
      <c r="C23" s="26" t="str">
        <f t="shared" si="1"/>
        <v>/sessions/session21</v>
      </c>
      <c r="D23" s="40" t="str">
        <f t="shared" si="2"/>
        <v>true</v>
      </c>
    </row>
    <row r="24" spans="1:4">
      <c r="A24" s="81">
        <v>22</v>
      </c>
      <c r="B24" s="26" t="str">
        <f t="shared" si="0"/>
        <v>Session 22</v>
      </c>
      <c r="C24" s="26" t="str">
        <f t="shared" si="1"/>
        <v>/sessions/session22</v>
      </c>
      <c r="D24" s="40" t="str">
        <f t="shared" si="2"/>
        <v>true</v>
      </c>
    </row>
    <row r="25" spans="1:4">
      <c r="A25" s="81">
        <v>23</v>
      </c>
      <c r="B25" s="26" t="str">
        <f t="shared" si="0"/>
        <v>Session 23</v>
      </c>
      <c r="C25" s="26" t="str">
        <f t="shared" si="1"/>
        <v>/sessions/session23</v>
      </c>
      <c r="D25" s="40" t="str">
        <f t="shared" si="2"/>
        <v>true</v>
      </c>
    </row>
    <row r="26" spans="1:4">
      <c r="A26" s="81">
        <v>24</v>
      </c>
      <c r="B26" s="26" t="str">
        <f t="shared" si="0"/>
        <v>Session 24</v>
      </c>
      <c r="C26" s="26" t="str">
        <f t="shared" si="1"/>
        <v>/sessions/session24</v>
      </c>
      <c r="D26" s="40" t="str">
        <f t="shared" si="2"/>
        <v>true</v>
      </c>
    </row>
    <row r="27" spans="1:4">
      <c r="A27" s="81">
        <v>25</v>
      </c>
      <c r="B27" s="26" t="str">
        <f t="shared" si="0"/>
        <v>Session 25</v>
      </c>
      <c r="C27" s="26" t="str">
        <f t="shared" si="1"/>
        <v>/sessions/session25</v>
      </c>
      <c r="D27" s="40" t="str">
        <f t="shared" si="2"/>
        <v>true</v>
      </c>
    </row>
    <row r="28" spans="1:4">
      <c r="A28" s="81">
        <v>26</v>
      </c>
      <c r="B28" s="26" t="str">
        <f t="shared" si="0"/>
        <v>Session 26</v>
      </c>
      <c r="C28" s="26" t="str">
        <f t="shared" si="1"/>
        <v>/sessions/session26</v>
      </c>
      <c r="D28" s="40" t="str">
        <f t="shared" si="2"/>
        <v>true</v>
      </c>
    </row>
    <row r="29" spans="1:4">
      <c r="A29" s="81">
        <v>27</v>
      </c>
      <c r="B29" s="26" t="str">
        <f t="shared" si="0"/>
        <v>Session 27</v>
      </c>
      <c r="C29" s="26" t="str">
        <f t="shared" si="1"/>
        <v>/sessions/session27</v>
      </c>
      <c r="D29" s="40" t="str">
        <f t="shared" si="2"/>
        <v>true</v>
      </c>
    </row>
    <row r="30" spans="1:4">
      <c r="A30" s="81">
        <v>28</v>
      </c>
      <c r="B30" s="26" t="str">
        <f t="shared" si="0"/>
        <v>Session 28</v>
      </c>
      <c r="C30" s="26" t="str">
        <f t="shared" si="1"/>
        <v>/sessions/session28</v>
      </c>
      <c r="D30" s="40" t="str">
        <f t="shared" si="2"/>
        <v>true</v>
      </c>
    </row>
    <row r="31" spans="1:4">
      <c r="A31" s="81">
        <v>29</v>
      </c>
      <c r="B31" s="26" t="str">
        <f t="shared" si="0"/>
        <v>Session 29</v>
      </c>
      <c r="C31" s="26" t="str">
        <f t="shared" si="1"/>
        <v>/sessions/session29</v>
      </c>
      <c r="D31" s="40" t="str">
        <f t="shared" si="2"/>
        <v>true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Configuration</vt:lpstr>
      <vt:lpstr>Schedule</vt:lpstr>
      <vt:lpstr>Readings</vt:lpstr>
      <vt:lpstr>Notebooks</vt:lpstr>
      <vt:lpstr>_config_yml</vt:lpstr>
      <vt:lpstr>toc_yml</vt:lpstr>
      <vt:lpstr>toc_yml2</vt:lpstr>
      <vt:lpstr>Academic calendar</vt:lpstr>
      <vt:lpstr>toc_yml3</vt:lpstr>
      <vt:lpstr>index_md</vt:lpstr>
      <vt:lpstr>schedule_md</vt:lpstr>
      <vt:lpstr>readings_md</vt:lpstr>
      <vt:lpstr>notebooks_md</vt:lpstr>
      <vt:lpstr>assignments_md</vt:lpstr>
      <vt:lpstr>session_md</vt:lpstr>
      <vt:lpstr>assign_md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2019-08-07T20:21:28Z</dcterms:modified>
</cp:coreProperties>
</file>