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githubdesktop/0_class/course-intro-ml-app/"/>
    </mc:Choice>
  </mc:AlternateContent>
  <xr:revisionPtr revIDLastSave="0" documentId="13_ncr:1_{A855266C-49F0-E84A-9FB7-576E302B1A2E}" xr6:coauthVersionLast="36" xr6:coauthVersionMax="43" xr10:uidLastSave="{00000000-0000-0000-0000-000000000000}"/>
  <bookViews>
    <workbookView xWindow="0" yWindow="0" windowWidth="25600" windowHeight="16000" activeTab="12"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state="hidden" r:id="rId12"/>
    <sheet name="session_md" sheetId="4" r:id="rId13"/>
    <sheet name="grading_md" sheetId="15" r:id="rId14"/>
  </sheets>
  <calcPr calcId="181029"/>
</workbook>
</file>

<file path=xl/calcChain.xml><?xml version="1.0" encoding="utf-8"?>
<calcChain xmlns="http://schemas.openxmlformats.org/spreadsheetml/2006/main">
  <c r="E5" i="4" l="1"/>
  <c r="E4"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3"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K29" i="17" s="1"/>
  <c r="K30" i="17" s="1"/>
  <c r="K31" i="17" s="1"/>
  <c r="J28" i="17"/>
  <c r="J27" i="17"/>
  <c r="J26" i="17"/>
  <c r="J25" i="17"/>
  <c r="J24" i="17"/>
  <c r="J23" i="17"/>
  <c r="J22" i="17"/>
  <c r="J21" i="17"/>
  <c r="J20" i="17"/>
  <c r="J19" i="17"/>
  <c r="J18" i="17"/>
  <c r="J17" i="17"/>
  <c r="J16" i="17"/>
  <c r="J15" i="17"/>
  <c r="J14" i="17"/>
  <c r="J13" i="17"/>
  <c r="J12" i="17"/>
  <c r="J11" i="17"/>
  <c r="J10" i="17"/>
  <c r="J9" i="17"/>
  <c r="J8" i="17"/>
  <c r="J7" i="17"/>
  <c r="J6" i="17"/>
  <c r="J5" i="17"/>
  <c r="J4" i="17"/>
  <c r="J3" i="17"/>
  <c r="J2" i="17"/>
  <c r="K34" i="17"/>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K32" i="17"/>
  <c r="K33" i="17" s="1"/>
  <c r="K22" i="17"/>
  <c r="K23" i="17" s="1"/>
  <c r="K24" i="17" s="1"/>
  <c r="K25" i="17" s="1"/>
  <c r="K26" i="17" s="1"/>
  <c r="K27" i="17" s="1"/>
  <c r="K28" i="17" s="1"/>
  <c r="K16" i="17"/>
  <c r="K10" i="17"/>
  <c r="K11" i="17" s="1"/>
  <c r="K12" i="17" s="1"/>
  <c r="K6" i="17"/>
  <c r="K7" i="17" s="1"/>
  <c r="K8" i="17" s="1"/>
  <c r="K2" i="17"/>
  <c r="K3" i="17" s="1"/>
  <c r="K4" i="17" s="1"/>
  <c r="K5" i="17" s="1"/>
  <c r="K9" i="17" l="1"/>
  <c r="K13" i="17"/>
  <c r="K14" i="17" s="1"/>
  <c r="K15" i="17" s="1"/>
  <c r="K17" i="17"/>
  <c r="K18" i="17" s="1"/>
  <c r="K19" i="17" s="1"/>
  <c r="K20" i="17" s="1"/>
  <c r="K21" i="17" s="1"/>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N4" i="2" l="1"/>
  <c r="O4" i="2"/>
  <c r="P4" i="2"/>
  <c r="R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N5" i="2"/>
  <c r="P5" i="2" s="1"/>
  <c r="O5" i="2"/>
  <c r="R5" i="2"/>
  <c r="S5" i="2"/>
  <c r="U5" i="2"/>
  <c r="V5" i="2"/>
  <c r="N6" i="2"/>
  <c r="O6" i="2"/>
  <c r="Q6" i="2" s="1"/>
  <c r="A7" i="3" s="1"/>
  <c r="P6" i="2"/>
  <c r="R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N7" i="2"/>
  <c r="O7" i="2"/>
  <c r="Q7" i="2" s="1"/>
  <c r="A8" i="3" s="1"/>
  <c r="P7" i="2"/>
  <c r="R7" i="2"/>
  <c r="S7" i="2"/>
  <c r="U7" i="2"/>
  <c r="N8" i="2"/>
  <c r="P8" i="2" s="1"/>
  <c r="O8" i="2"/>
  <c r="R8" i="2"/>
  <c r="S8" i="2"/>
  <c r="U8" i="2"/>
  <c r="N9" i="2"/>
  <c r="O9" i="2"/>
  <c r="P9" i="2"/>
  <c r="R9" i="2"/>
  <c r="S9" i="2"/>
  <c r="U9" i="2"/>
  <c r="N10" i="2"/>
  <c r="O10" i="2"/>
  <c r="P10" i="2"/>
  <c r="Q10" i="2"/>
  <c r="R10" i="2"/>
  <c r="S10" i="2"/>
  <c r="U10" i="2"/>
  <c r="N11" i="2"/>
  <c r="O11" i="2"/>
  <c r="Q11" i="2" s="1"/>
  <c r="A12" i="3" s="1"/>
  <c r="P11" i="2"/>
  <c r="R11" i="2"/>
  <c r="S11" i="2"/>
  <c r="U11" i="2"/>
  <c r="N12" i="2"/>
  <c r="O12" i="2"/>
  <c r="P12" i="2"/>
  <c r="R12" i="2"/>
  <c r="S12" i="2"/>
  <c r="U12" i="2"/>
  <c r="N13" i="2"/>
  <c r="O13" i="2"/>
  <c r="Q13" i="2" s="1"/>
  <c r="A14" i="3" s="1"/>
  <c r="P13" i="2"/>
  <c r="R13" i="2"/>
  <c r="S13" i="2"/>
  <c r="U13" i="2"/>
  <c r="N14" i="2"/>
  <c r="O14" i="2"/>
  <c r="Q14" i="2" s="1"/>
  <c r="A15" i="3" s="1"/>
  <c r="P14" i="2"/>
  <c r="R14" i="2"/>
  <c r="S14" i="2"/>
  <c r="U14" i="2"/>
  <c r="N15" i="2"/>
  <c r="O15" i="2"/>
  <c r="P15" i="2"/>
  <c r="Q15" i="2"/>
  <c r="A16" i="3" s="1"/>
  <c r="R15" i="2"/>
  <c r="S15" i="2"/>
  <c r="U15" i="2"/>
  <c r="N16" i="2"/>
  <c r="O16" i="2"/>
  <c r="Q16" i="2" s="1"/>
  <c r="A17" i="3" s="1"/>
  <c r="P16" i="2"/>
  <c r="R16" i="2"/>
  <c r="S16" i="2"/>
  <c r="U16" i="2"/>
  <c r="N17" i="2"/>
  <c r="O17" i="2"/>
  <c r="P17" i="2"/>
  <c r="R17" i="2"/>
  <c r="S17" i="2"/>
  <c r="U17" i="2"/>
  <c r="N18" i="2"/>
  <c r="O18" i="2"/>
  <c r="P18" i="2"/>
  <c r="Q18" i="2"/>
  <c r="R18" i="2"/>
  <c r="S18" i="2"/>
  <c r="U18" i="2"/>
  <c r="N19" i="2"/>
  <c r="O19" i="2"/>
  <c r="Q19" i="2" s="1"/>
  <c r="A20" i="3" s="1"/>
  <c r="P19" i="2"/>
  <c r="R19" i="2"/>
  <c r="S19" i="2"/>
  <c r="U19" i="2"/>
  <c r="N20" i="2"/>
  <c r="O20" i="2"/>
  <c r="P20" i="2"/>
  <c r="R20" i="2"/>
  <c r="S20" i="2"/>
  <c r="U20" i="2"/>
  <c r="N21" i="2"/>
  <c r="O21" i="2"/>
  <c r="Q21" i="2" s="1"/>
  <c r="A22" i="3" s="1"/>
  <c r="P21" i="2"/>
  <c r="R21" i="2"/>
  <c r="S21" i="2"/>
  <c r="U21" i="2"/>
  <c r="N22" i="2"/>
  <c r="O22" i="2"/>
  <c r="Q22" i="2" s="1"/>
  <c r="A23" i="3" s="1"/>
  <c r="P22" i="2"/>
  <c r="R22" i="2"/>
  <c r="S22" i="2"/>
  <c r="U22" i="2"/>
  <c r="N23" i="2"/>
  <c r="O23" i="2"/>
  <c r="P23" i="2"/>
  <c r="Q23" i="2"/>
  <c r="A24" i="3" s="1"/>
  <c r="R23" i="2"/>
  <c r="S23" i="2"/>
  <c r="U23" i="2"/>
  <c r="N24" i="2"/>
  <c r="O24" i="2"/>
  <c r="Q24" i="2" s="1"/>
  <c r="A25" i="3" s="1"/>
  <c r="P24" i="2"/>
  <c r="R24" i="2"/>
  <c r="S24" i="2"/>
  <c r="U24" i="2"/>
  <c r="N25" i="2"/>
  <c r="O25" i="2"/>
  <c r="P25" i="2"/>
  <c r="R25" i="2"/>
  <c r="S25" i="2"/>
  <c r="U25" i="2"/>
  <c r="N26" i="2"/>
  <c r="O26" i="2"/>
  <c r="P26" i="2"/>
  <c r="Q26" i="2"/>
  <c r="R26" i="2"/>
  <c r="S26" i="2"/>
  <c r="U26" i="2"/>
  <c r="N27" i="2"/>
  <c r="O27" i="2"/>
  <c r="Q27" i="2" s="1"/>
  <c r="A28" i="3" s="1"/>
  <c r="P27" i="2"/>
  <c r="R27" i="2"/>
  <c r="S27" i="2"/>
  <c r="U27" i="2"/>
  <c r="N28" i="2"/>
  <c r="O28" i="2"/>
  <c r="P28" i="2"/>
  <c r="R28" i="2"/>
  <c r="S28" i="2"/>
  <c r="U28" i="2"/>
  <c r="N29" i="2"/>
  <c r="O29" i="2"/>
  <c r="Q29" i="2" s="1"/>
  <c r="A30" i="3" s="1"/>
  <c r="P29" i="2"/>
  <c r="R29" i="2"/>
  <c r="S29" i="2"/>
  <c r="U29" i="2"/>
  <c r="N30" i="2"/>
  <c r="O30" i="2"/>
  <c r="Q30" i="2" s="1"/>
  <c r="A31" i="3" s="1"/>
  <c r="P30" i="2"/>
  <c r="R30" i="2"/>
  <c r="S30" i="2"/>
  <c r="U30" i="2"/>
  <c r="N31" i="2"/>
  <c r="O31" i="2"/>
  <c r="P31" i="2"/>
  <c r="Q31" i="2"/>
  <c r="A32" i="3" s="1"/>
  <c r="R31" i="2"/>
  <c r="S31" i="2"/>
  <c r="U31" i="2"/>
  <c r="N32" i="2"/>
  <c r="O32" i="2"/>
  <c r="Q32" i="2" s="1"/>
  <c r="A33" i="3" s="1"/>
  <c r="P32" i="2"/>
  <c r="R32" i="2"/>
  <c r="S32" i="2"/>
  <c r="U32" i="2"/>
  <c r="N33" i="2"/>
  <c r="O33" i="2"/>
  <c r="P33" i="2"/>
  <c r="R33" i="2"/>
  <c r="S33" i="2"/>
  <c r="U33" i="2"/>
  <c r="N34" i="2"/>
  <c r="O34" i="2"/>
  <c r="Q34" i="2" s="1"/>
  <c r="A35" i="3" s="1"/>
  <c r="P34" i="2"/>
  <c r="R34" i="2"/>
  <c r="S34" i="2"/>
  <c r="U34" i="2"/>
  <c r="N35" i="2"/>
  <c r="O35" i="2"/>
  <c r="Q35" i="2" s="1"/>
  <c r="P35" i="2"/>
  <c r="R35" i="2"/>
  <c r="S35" i="2"/>
  <c r="U35" i="2"/>
  <c r="N36" i="2"/>
  <c r="O36" i="2"/>
  <c r="P36" i="2"/>
  <c r="R36" i="2"/>
  <c r="S36" i="2"/>
  <c r="U36" i="2"/>
  <c r="N37" i="2"/>
  <c r="O37" i="2"/>
  <c r="Q37" i="2" s="1"/>
  <c r="P37" i="2"/>
  <c r="R37" i="2"/>
  <c r="S37" i="2"/>
  <c r="U37" i="2"/>
  <c r="N38" i="2"/>
  <c r="O38" i="2"/>
  <c r="P38" i="2"/>
  <c r="Q38" i="2" s="1"/>
  <c r="R38" i="2"/>
  <c r="S38" i="2"/>
  <c r="U38" i="2"/>
  <c r="N39" i="2"/>
  <c r="O39" i="2"/>
  <c r="P39" i="2"/>
  <c r="Q39" i="2"/>
  <c r="R39" i="2"/>
  <c r="S39" i="2"/>
  <c r="U39" i="2"/>
  <c r="N40" i="2"/>
  <c r="O40" i="2"/>
  <c r="Q40" i="2" s="1"/>
  <c r="P40" i="2"/>
  <c r="R40" i="2"/>
  <c r="S40" i="2"/>
  <c r="U40" i="2"/>
  <c r="N41" i="2"/>
  <c r="O41" i="2"/>
  <c r="P41" i="2"/>
  <c r="R41" i="2"/>
  <c r="S41" i="2"/>
  <c r="U41" i="2"/>
  <c r="N42" i="2"/>
  <c r="O42" i="2"/>
  <c r="Q42" i="2" s="1"/>
  <c r="P42" i="2"/>
  <c r="R42" i="2"/>
  <c r="S42" i="2"/>
  <c r="U42" i="2"/>
  <c r="N43" i="2"/>
  <c r="O43" i="2"/>
  <c r="Q43" i="2" s="1"/>
  <c r="P43" i="2"/>
  <c r="R43" i="2"/>
  <c r="S43" i="2"/>
  <c r="U43" i="2"/>
  <c r="N44" i="2"/>
  <c r="O44" i="2"/>
  <c r="P44" i="2"/>
  <c r="R44" i="2"/>
  <c r="S44" i="2"/>
  <c r="U44" i="2"/>
  <c r="N45" i="2"/>
  <c r="O45" i="2"/>
  <c r="Q45" i="2" s="1"/>
  <c r="P45" i="2"/>
  <c r="R45" i="2"/>
  <c r="S45" i="2"/>
  <c r="U45" i="2"/>
  <c r="N46" i="2"/>
  <c r="O46" i="2"/>
  <c r="P46" i="2"/>
  <c r="Q46" i="2" s="1"/>
  <c r="R46" i="2"/>
  <c r="S46" i="2"/>
  <c r="U46" i="2"/>
  <c r="N47" i="2"/>
  <c r="O47" i="2"/>
  <c r="P47" i="2"/>
  <c r="Q47" i="2"/>
  <c r="R47" i="2"/>
  <c r="S47" i="2"/>
  <c r="U47" i="2"/>
  <c r="N48" i="2"/>
  <c r="O48" i="2"/>
  <c r="Q48" i="2" s="1"/>
  <c r="P48" i="2"/>
  <c r="R48" i="2"/>
  <c r="S48" i="2"/>
  <c r="U48" i="2"/>
  <c r="N49" i="2"/>
  <c r="O49" i="2"/>
  <c r="P49" i="2"/>
  <c r="R49" i="2"/>
  <c r="S49" i="2"/>
  <c r="U49" i="2"/>
  <c r="N50" i="2"/>
  <c r="O50" i="2"/>
  <c r="Q50" i="2" s="1"/>
  <c r="P50" i="2"/>
  <c r="R50" i="2"/>
  <c r="S50" i="2"/>
  <c r="U50" i="2"/>
  <c r="N51" i="2"/>
  <c r="O51" i="2"/>
  <c r="Q51" i="2" s="1"/>
  <c r="P51" i="2"/>
  <c r="R51" i="2"/>
  <c r="S51" i="2"/>
  <c r="U51" i="2"/>
  <c r="A9" i="10"/>
  <c r="A8" i="10"/>
  <c r="A7" i="10"/>
  <c r="A6" i="10"/>
  <c r="A5" i="10"/>
  <c r="A4" i="10"/>
  <c r="A3" i="10"/>
  <c r="A2" i="10"/>
  <c r="A1" i="10"/>
  <c r="A12" i="24"/>
  <c r="A11" i="24"/>
  <c r="A10" i="24"/>
  <c r="A11" i="3"/>
  <c r="A19" i="3"/>
  <c r="A27" i="3"/>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D4" i="4"/>
  <c r="D5" i="4"/>
  <c r="B5" i="4"/>
  <c r="D6" i="4"/>
  <c r="D7" i="4"/>
  <c r="B7" i="4"/>
  <c r="D8" i="4"/>
  <c r="D9" i="4"/>
  <c r="B9" i="4"/>
  <c r="D10" i="4"/>
  <c r="B10" i="4"/>
  <c r="D11" i="4"/>
  <c r="D12" i="4"/>
  <c r="B12" i="4"/>
  <c r="D13" i="4"/>
  <c r="B13" i="4"/>
  <c r="D14" i="4"/>
  <c r="B14" i="4"/>
  <c r="D15" i="4"/>
  <c r="D16" i="4"/>
  <c r="B16" i="4"/>
  <c r="D17" i="4"/>
  <c r="D18" i="4"/>
  <c r="B18" i="4"/>
  <c r="D19" i="4"/>
  <c r="B19" i="4"/>
  <c r="D20" i="4"/>
  <c r="B20" i="4"/>
  <c r="D21" i="4"/>
  <c r="B21" i="4"/>
  <c r="D22" i="4"/>
  <c r="B22" i="4"/>
  <c r="D23" i="4"/>
  <c r="B23" i="4"/>
  <c r="D24" i="4"/>
  <c r="B24" i="4"/>
  <c r="D25" i="4"/>
  <c r="B25" i="4"/>
  <c r="D26" i="4"/>
  <c r="B26" i="4"/>
  <c r="D27" i="4"/>
  <c r="B27" i="4"/>
  <c r="D28" i="4"/>
  <c r="B28" i="4"/>
  <c r="D29" i="4"/>
  <c r="D30" i="4"/>
  <c r="B30" i="4"/>
  <c r="D31" i="4"/>
  <c r="B31" i="4"/>
  <c r="D32" i="4"/>
  <c r="B32" i="4"/>
  <c r="D33" i="4"/>
  <c r="D34" i="4"/>
  <c r="D35" i="4"/>
  <c r="D36" i="4"/>
  <c r="D37" i="4"/>
  <c r="D38" i="4"/>
  <c r="D39" i="4"/>
  <c r="D40" i="4"/>
  <c r="D41" i="4"/>
  <c r="D42" i="4"/>
  <c r="D43" i="4"/>
  <c r="D44" i="4"/>
  <c r="D45" i="4"/>
  <c r="D46" i="4"/>
  <c r="D47" i="4"/>
  <c r="D48" i="4"/>
  <c r="D49" i="4"/>
  <c r="D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c r="G6" i="17"/>
  <c r="H6" i="17"/>
  <c r="L6" i="17"/>
  <c r="E7" i="17"/>
  <c r="G7" i="17"/>
  <c r="H7" i="17"/>
  <c r="L7" i="17"/>
  <c r="E8" i="17"/>
  <c r="G8" i="17"/>
  <c r="H8" i="17"/>
  <c r="L8" i="17"/>
  <c r="E9" i="17"/>
  <c r="H9" i="17"/>
  <c r="E10" i="17"/>
  <c r="F10" i="17"/>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L16" i="17"/>
  <c r="E17" i="17"/>
  <c r="G17" i="17"/>
  <c r="H17" i="17"/>
  <c r="L17" i="17"/>
  <c r="E18" i="17"/>
  <c r="G18" i="17"/>
  <c r="H18" i="17"/>
  <c r="L18" i="17"/>
  <c r="E19" i="17"/>
  <c r="G19" i="17"/>
  <c r="H19" i="17"/>
  <c r="L19" i="17"/>
  <c r="E20" i="17"/>
  <c r="G20" i="17"/>
  <c r="H20" i="17"/>
  <c r="L20" i="17"/>
  <c r="E21" i="17"/>
  <c r="H21" i="17"/>
  <c r="E22" i="17"/>
  <c r="F22" i="17" s="1"/>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L29" i="17"/>
  <c r="E30" i="17"/>
  <c r="G30" i="17"/>
  <c r="H30" i="17"/>
  <c r="L30" i="17"/>
  <c r="E31" i="17"/>
  <c r="H31" i="17"/>
  <c r="E32" i="17"/>
  <c r="F32" i="17"/>
  <c r="G32" i="17"/>
  <c r="H32" i="17"/>
  <c r="L33" i="17"/>
  <c r="L32" i="17"/>
  <c r="E33" i="17"/>
  <c r="H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F17" i="17" l="1"/>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8" i="4"/>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L9" i="17"/>
  <c r="Q5" i="2"/>
  <c r="A6" i="3" s="1"/>
  <c r="B6" i="4" l="1"/>
  <c r="B4" i="4"/>
  <c r="A35" i="1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L5" i="17"/>
  <c r="E2" i="4" s="1"/>
  <c r="B2" i="4" l="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R3" i="2"/>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N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<sst xmlns="http://schemas.openxmlformats.org/spreadsheetml/2006/main" count="486" uniqueCount="358">
  <si>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</si>
  <si>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</si>
  <si>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</si>
  <si>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</si>
  <si>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</si>
  <si>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</si>
  <si>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</si>
  <si>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</si>
  <si>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</si>
  <si>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</si>
  <si>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</si>
  <si>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</si>
  <si>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</si>
  <si>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</si>
  <si>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</si>
  <si>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</si>
  <si>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</si>
  <si>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</si>
  <si>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</si>
  <si>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</si>
  <si>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</si>
  <si>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</si>
  <si>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</si>
  <si>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</si>
  <si>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</si>
  <si>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</si>
  <si>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</si>
  <si>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</si>
  <si>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</si>
  <si>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</si>
  <si>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</si>
  <si>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</si>
  <si>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</si>
  <si>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</si>
  <si>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</si>
  <si>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</si>
  <si>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</si>
  <si>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</si>
  <si>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</si>
  <si>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</si>
  <si>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</si>
  <si>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</si>
  <si>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</si>
  <si>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</si>
  <si>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</si>
  <si>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</si>
  <si>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</si>
  <si>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</si>
  <si>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</si>
  <si>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</si>
  <si>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</si>
  <si>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</si>
  <si>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</si>
  <si>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</si>
  <si>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</si>
  <si>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</si>
  <si>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</si>
  <si>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</si>
  <si>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</si>
  <si>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</si>
  <si>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</si>
  <si>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</si>
  <si>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</si>
  <si>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</si>
  <si>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</si>
  <si>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</si>
  <si>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</si>
  <si>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</si>
  <si>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</si>
  <si>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</si>
  <si>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</si>
  <si>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</si>
  <si>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</si>
  <si>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</si>
  <si>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</si>
  <si>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</si>
  <si>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</si>
  <si>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</si>
  <si>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</si>
  <si>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</si>
  <si>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</si>
  <si>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</si>
  <si>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</si>
  <si>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</si>
  <si>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</si>
  <si>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</si>
  <si>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</si>
  <si>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</si>
  <si>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</si>
  <si>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</si>
  <si>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</si>
  <si>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</si>
  <si>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</si>
  <si>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</si>
  <si>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</si>
  <si>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</si>
  <si>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</si>
  <si>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</si>
  <si>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</si>
  <si>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</si>
  <si>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</si>
  <si>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</si>
  <si>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</si>
  <si>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</si>
  <si>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</si>
  <si>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</si>
  <si>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</si>
  <si>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</si>
  <si>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</si>
  <si>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</si>
  <si>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</si>
  <si>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</si>
  <si>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</si>
  <si>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</si>
  <si>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</si>
  <si>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</si>
  <si>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</si>
  <si>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</si>
  <si>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</si>
  <si>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</si>
  <si>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</si>
  <si>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</si>
  <si>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</si>
  <si>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</si>
  <si>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</si>
  <si>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</si>
  <si>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</si>
  <si>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</si>
  <si>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</si>
  <si>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</si>
  <si>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</si>
  <si>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</si>
  <si>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</si>
  <si>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</si>
  <si>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</si>
  <si>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</si>
  <si>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</si>
  <si>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</si>
  <si>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</si>
  <si>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</si>
  <si>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</si>
  <si>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</si>
  <si>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</si>
  <si>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</si>
  <si>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</si>
  <si>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</si>
  <si>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</si>
  <si>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</si>
  <si>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</si>
  <si>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</si>
  <si>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</si>
  <si>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</si>
  <si>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</si>
  <si>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</si>
  <si>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</si>
  <si>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</si>
  <si>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</si>
  <si>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</si>
  <si>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</si>
  <si>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</si>
  <si>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</si>
  <si>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</si>
  <si>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</si>
  <si>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</si>
  <si>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</si>
  <si>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</si>
  <si>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</si>
  <si>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</si>
  <si>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</si>
  <si>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</si>
  <si>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</si>
  <si>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</si>
  <si>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</si>
  <si>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</si>
  <si>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</si>
  <si>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</si>
  <si>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</si>
  <si>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</si>
  <si>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</si>
  <si>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</si>
  <si>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</si>
  <si>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</si>
  <si>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</si>
  <si>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</si>
  <si>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</si>
  <si>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</si>
  <si>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</si>
  <si>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</si>
  <si>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</si>
  <si>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</si>
  <si>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</si>
  <si>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</si>
  <si>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</si>
  <si>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</si>
  <si>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</si>
  <si>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https://colab.research.google.com/github/rpi-techfundamentals/spring2019-materials/blob/master/02-intro-python/hm-01/hm01.ipynb</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</si>
  <si>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</si>
  <si>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</si>
  <si>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</si>
  <si>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</si>
  <si>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</si>
  <si>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</si>
  <si>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</si>
  <si>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</si>
  <si>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</si>
  <si>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</si>
  <si>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</si>
  <si>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</si>
  <si>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</si>
  <si>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</si>
  <si>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</si>
  <si>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</si>
  <si>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</si>
  <si>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</si>
  <si>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</si>
  <si>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</si>
  <si>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</si>
  <si>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</si>
  <si>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</si>
  <si>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</si>
  <si>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</si>
  <si>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</si>
  <si>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</si>
  <si>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</si>
  <si>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</si>
  <si>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</si>
  <si>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</si>
  <si>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</si>
  <si>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</si>
  <si>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</si>
  <si>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</si>
  <si>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</si>
  <si>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</si>
  <si>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</si>
  <si>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</si>
  <si>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</si>
  <si>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</si>
  <si>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</si>
  <si>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</si>
  <si>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</si>
  <si>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</si>
  <si>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</si>
  <si>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</si>
  <si>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</si>
  <si>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</si>
  <si>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</si>
  <si>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</si>
  <si>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</si>
  <si>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</si>
  <si>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</si>
  <si>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</si>
  <si>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</si>
  <si>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</si>
  <si>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</si>
  <si>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https://colab.research.google.com/github/rpi-techfundamentals/spring2019-materials/blob/master/03-python/hm-02/hm02.ipynb</t>
  </si>
  <si>
    <t>Twitter</t>
  </si>
  <si>
    <t>Web Mining</t>
  </si>
  <si>
    <t>Visualizations - Seaborn</t>
  </si>
  <si>
    <t>Strings - Regular Expressions</t>
  </si>
  <si>
    <t>Feature Dummies</t>
  </si>
  <si>
    <t>Assignment 3</t>
  </si>
  <si>
    <t>https://colab.research.google.com/github/rpi-techfundamentals/spring2019-materials/blob/master/04-viz-api-scraper/hm-03/hm03.ipynb</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</si>
  <si>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</si>
  <si>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</si>
  <si>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</si>
  <si>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</si>
  <si>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</si>
  <si>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</si>
  <si>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</si>
  <si>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</si>
  <si>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</si>
  <si>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</si>
  <si>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</si>
  <si>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</si>
  <si>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</si>
  <si>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</si>
  <si>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</si>
  <si>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</si>
  <si>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</si>
  <si>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</si>
  <si>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</si>
  <si>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</si>
  <si>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</si>
  <si>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</si>
  <si>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</si>
  <si>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</si>
  <si>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</si>
  <si>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</si>
  <si>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</si>
  <si>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</si>
  <si>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</si>
  <si>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</si>
  <si>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</si>
  <si>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</si>
  <si>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</si>
  <si>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</si>
  <si>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</si>
  <si>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</si>
  <si>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</si>
  <si>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</si>
  <si>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</si>
  <si>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</si>
  <si>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</si>
  <si>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</si>
  <si>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</si>
  <si>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</si>
  <si>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</si>
  <si>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</si>
  <si>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</si>
  <si>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</si>
  <si>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</si>
  <si>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</si>
  <si>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</si>
  <si>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</si>
  <si>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</si>
  <si>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</si>
  <si>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</si>
  <si>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</si>
  <si>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</si>
  <si>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</si>
  <si>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</si>
  <si>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</si>
  <si>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</si>
  <si>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</si>
  <si>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</si>
  <si>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</si>
  <si>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</si>
  <si>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</si>
  <si>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</si>
  <si>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</si>
  <si>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</si>
  <si>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</si>
  <si>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</si>
  <si>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</si>
  <si>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</si>
  <si>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</si>
  <si>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</si>
  <si>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</si>
  <si>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</si>
  <si>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</si>
  <si>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</si>
  <si>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</si>
  <si>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</si>
  <si>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</si>
  <si>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</si>
  <si>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</si>
  <si>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</si>
  <si>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</si>
  <si>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</si>
  <si>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</si>
  <si>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</si>
  <si>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</si>
  <si>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</si>
  <si>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</si>
  <si>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</si>
  <si>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t>
  </si>
  <si>
    <t>https://colab.research.google.com/github/RPI-DATA/course-intro-ml-app/blob/master/content/notebooks/01-overview/01-what-is-jupyter.ipynb</t>
  </si>
  <si>
    <t>https://colab.research.google.com/github/RPI-DATA/course-intro-ml-app/blob/master/content/notebooks/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</si>
</sst>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2">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5" fillId="0" borderId="23" xfId="0" applyNumberFormat="1" applyFont="1" applyBorder="1" applyAlignment="1" applyProtection="1">
      <alignment horizontal="left" vertical="top" wrapText="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5" fillId="0" borderId="25" xfId="0" applyNumberFormat="1" applyFont="1" applyBorder="1" applyAlignment="1" applyProtection="1">
      <protection locked="0"/>
    </xf>
    <xf numFmtId="49" fontId="0" fillId="0" borderId="23" xfId="0" applyNumberFormat="1" applyFont="1" applyBorder="1" applyAlignment="1" applyProtection="1">
      <protection locked="0"/>
    </xf>
    <xf numFmtId="49" fontId="1" fillId="0" borderId="23" xfId="1"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applyNumberFormat="1" applyBorder="1" applyAlignment="1" applyProtection="1">
      <protection locked="0"/>
    </xf>
    <xf numFmtId="49" fontId="5" fillId="0" borderId="23" xfId="0" applyNumberFormat="1" applyFont="1" applyBorder="1" applyAlignment="1" applyProtection="1">
      <protection locked="0"/>
    </xf>
    <xf numFmtId="49" fontId="6" fillId="0" borderId="23" xfId="1" quotePrefix="1" applyNumberFormat="1" applyBorder="1" applyAlignment="1" applyProtection="1">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166" fontId="4" fillId="2" borderId="2" xfId="0" applyNumberFormat="1" applyFont="1" applyFill="1" applyBorder="1" applyAlignment="1">
      <alignment horizontal="left" vertical="top"/>
    </xf>
    <xf numFmtId="0" fontId="1" fillId="0" borderId="3"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2"/>
  <sheetViews>
    <sheetView showGridLines="0" topLeftCell="A23" workbookViewId="0">
      <selection activeCell="B31" sqref="B31"/>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7" t="s">
        <v>287</v>
      </c>
      <c r="C2" s="107"/>
      <c r="D2" s="107"/>
      <c r="E2" s="107"/>
    </row>
    <row r="3" spans="1:7" s="4" customFormat="1" ht="15" customHeight="1">
      <c r="A3" s="9" t="s">
        <v>153</v>
      </c>
      <c r="B3" s="106" t="s">
        <v>138</v>
      </c>
      <c r="C3" s="106"/>
      <c r="D3" s="106"/>
      <c r="E3" s="106"/>
    </row>
    <row r="4" spans="1:7" s="4" customFormat="1" ht="15" customHeight="1">
      <c r="A4" s="9" t="s">
        <v>155</v>
      </c>
      <c r="B4" s="106" t="s">
        <v>337</v>
      </c>
      <c r="C4" s="106"/>
      <c r="D4" s="106"/>
      <c r="E4" s="106"/>
    </row>
    <row r="5" spans="1:7" s="4" customFormat="1" ht="15" customHeight="1">
      <c r="A5" s="9" t="s">
        <v>154</v>
      </c>
      <c r="B5" s="106" t="s">
        <v>156</v>
      </c>
      <c r="C5" s="106"/>
      <c r="D5" s="106"/>
      <c r="E5" s="106"/>
    </row>
    <row r="6" spans="1:7" ht="15" customHeight="1">
      <c r="A6" s="1" t="s">
        <v>157</v>
      </c>
      <c r="B6" s="105">
        <v>14</v>
      </c>
      <c r="C6" s="105"/>
      <c r="D6" s="105"/>
      <c r="E6" s="105"/>
    </row>
    <row r="7" spans="1:7" s="28" customFormat="1" ht="15" customHeight="1">
      <c r="A7" s="1"/>
      <c r="B7" s="17"/>
    </row>
    <row r="8" spans="1:7" s="4" customFormat="1" ht="15" customHeight="1">
      <c r="A8" s="1" t="s">
        <v>143</v>
      </c>
      <c r="B8" s="102" t="s">
        <v>139</v>
      </c>
      <c r="C8" s="103"/>
      <c r="D8" s="102" t="s">
        <v>330</v>
      </c>
      <c r="E8" s="103"/>
      <c r="F8" s="94"/>
      <c r="G8" s="94"/>
    </row>
    <row r="9" spans="1:7" s="4" customFormat="1" ht="15" customHeight="1">
      <c r="A9" s="1" t="s">
        <v>144</v>
      </c>
      <c r="B9" s="99" t="s">
        <v>141</v>
      </c>
      <c r="C9" s="100"/>
      <c r="D9" s="99" t="s">
        <v>331</v>
      </c>
      <c r="E9" s="100"/>
      <c r="F9" s="94"/>
      <c r="G9" s="94"/>
    </row>
    <row r="10" spans="1:7" s="4" customFormat="1" ht="15" customHeight="1">
      <c r="A10" s="1" t="s">
        <v>145</v>
      </c>
      <c r="B10" s="97" t="s">
        <v>148</v>
      </c>
      <c r="C10" s="98"/>
      <c r="D10" s="97" t="s">
        <v>30</v>
      </c>
      <c r="E10" s="98"/>
      <c r="F10" s="94"/>
      <c r="G10" s="94"/>
    </row>
    <row r="11" spans="1:7" s="28" customFormat="1" ht="15" customHeight="1">
      <c r="A11" s="1" t="s">
        <v>289</v>
      </c>
      <c r="B11" s="104" t="s">
        <v>354</v>
      </c>
      <c r="C11" s="98"/>
      <c r="D11" s="97" t="s">
        <v>30</v>
      </c>
      <c r="E11" s="98"/>
      <c r="F11" s="94"/>
      <c r="G11" s="94"/>
    </row>
    <row r="12" spans="1:7" s="4" customFormat="1" ht="15" customHeight="1">
      <c r="A12" s="1" t="s">
        <v>146</v>
      </c>
      <c r="B12" s="97" t="s">
        <v>149</v>
      </c>
      <c r="C12" s="98"/>
      <c r="D12" s="97" t="s">
        <v>30</v>
      </c>
      <c r="E12" s="98"/>
      <c r="F12" s="94"/>
      <c r="G12" s="94"/>
    </row>
    <row r="13" spans="1:7" s="28" customFormat="1" ht="15" customHeight="1">
      <c r="A13" s="1"/>
      <c r="B13" s="17"/>
    </row>
    <row r="14" spans="1:7" s="4" customFormat="1" ht="15" customHeight="1">
      <c r="A14" s="1" t="s">
        <v>147</v>
      </c>
      <c r="B14" s="104" t="s">
        <v>332</v>
      </c>
      <c r="C14" s="98"/>
      <c r="D14" s="97"/>
      <c r="E14" s="98"/>
      <c r="F14" s="94"/>
      <c r="G14" s="94"/>
    </row>
    <row r="15" spans="1:7" s="4" customFormat="1" ht="15" customHeight="1">
      <c r="A15" s="1" t="s">
        <v>144</v>
      </c>
      <c r="B15" s="99" t="s">
        <v>333</v>
      </c>
      <c r="C15" s="100"/>
      <c r="D15" s="99"/>
      <c r="E15" s="100"/>
      <c r="F15" s="94"/>
      <c r="G15" s="94"/>
    </row>
    <row r="16" spans="1:7" s="4" customFormat="1" ht="15" customHeight="1">
      <c r="A16" s="1" t="s">
        <v>145</v>
      </c>
      <c r="B16" s="104" t="s">
        <v>334</v>
      </c>
      <c r="C16" s="98"/>
      <c r="D16" s="97"/>
      <c r="E16" s="98"/>
      <c r="F16" s="94"/>
      <c r="G16" s="94"/>
    </row>
    <row r="17" spans="1:11" s="28" customFormat="1" ht="15" customHeight="1">
      <c r="A17" s="1" t="s">
        <v>289</v>
      </c>
      <c r="B17" s="104" t="s">
        <v>30</v>
      </c>
      <c r="C17" s="98"/>
      <c r="D17" s="97"/>
      <c r="E17" s="98"/>
      <c r="F17" s="94"/>
      <c r="G17" s="94"/>
    </row>
    <row r="18" spans="1:11" s="28" customFormat="1" ht="15" customHeight="1">
      <c r="A18" s="1" t="s">
        <v>146</v>
      </c>
      <c r="B18" s="97"/>
      <c r="C18" s="98"/>
      <c r="D18" s="97"/>
      <c r="E18" s="98"/>
      <c r="F18" s="94"/>
      <c r="G18" s="94"/>
    </row>
    <row r="19" spans="1:11" s="28" customFormat="1" ht="15" customHeight="1">
      <c r="A19" s="1"/>
      <c r="B19" s="17"/>
    </row>
    <row r="20" spans="1:11" s="4" customFormat="1" ht="99" customHeight="1">
      <c r="A20" s="21" t="s">
        <v>150</v>
      </c>
      <c r="B20" s="101" t="s">
        <v>151</v>
      </c>
      <c r="C20" s="101"/>
      <c r="D20" s="101"/>
      <c r="E20" s="101"/>
      <c r="F20" s="95" t="s">
        <v>322</v>
      </c>
      <c r="G20" s="96"/>
      <c r="H20" s="96"/>
      <c r="I20" s="96"/>
      <c r="J20" s="96"/>
      <c r="K20" s="96"/>
    </row>
    <row r="21" spans="1:11" s="28" customFormat="1" ht="14.75" customHeight="1">
      <c r="A21" s="21"/>
      <c r="B21" s="67"/>
      <c r="C21" s="67"/>
      <c r="D21" s="67"/>
      <c r="E21" s="67"/>
    </row>
    <row r="22" spans="1:11" s="4" customFormat="1" ht="99" customHeight="1">
      <c r="A22" s="21" t="s">
        <v>285</v>
      </c>
      <c r="B22" s="101" t="s">
        <v>355</v>
      </c>
      <c r="C22" s="101"/>
      <c r="D22" s="101"/>
      <c r="E22" s="101"/>
    </row>
    <row r="23" spans="1:11" s="28" customFormat="1" ht="38" customHeight="1">
      <c r="A23" s="21" t="s">
        <v>286</v>
      </c>
      <c r="B23" s="101"/>
      <c r="C23" s="101"/>
      <c r="D23" s="101"/>
      <c r="E23" s="101"/>
    </row>
    <row r="24" spans="1:11" s="28" customFormat="1" ht="38" customHeight="1">
      <c r="A24" s="21" t="s">
        <v>288</v>
      </c>
      <c r="B24" s="101"/>
      <c r="C24" s="101"/>
      <c r="D24" s="101"/>
      <c r="E24" s="101"/>
    </row>
    <row r="25" spans="1:11" s="4" customFormat="1" ht="15" customHeight="1">
      <c r="A25" s="1"/>
      <c r="B25" s="17"/>
    </row>
    <row r="26" spans="1:11" s="4" customFormat="1" ht="19">
      <c r="A26" s="57" t="s">
        <v>129</v>
      </c>
      <c r="B26" s="17"/>
    </row>
    <row r="27" spans="1:11" s="4" customFormat="1" ht="15" customHeight="1">
      <c r="A27" s="1" t="s">
        <v>131</v>
      </c>
      <c r="B27" s="106" t="s">
        <v>140</v>
      </c>
      <c r="C27" s="106"/>
      <c r="D27" s="106"/>
      <c r="E27" s="106"/>
    </row>
    <row r="28" spans="1:11" s="4" customFormat="1" ht="15" customHeight="1">
      <c r="A28" s="1" t="s">
        <v>134</v>
      </c>
      <c r="B28" s="108" t="s">
        <v>321</v>
      </c>
      <c r="C28" s="106"/>
      <c r="D28" s="106"/>
      <c r="E28" s="106"/>
      <c r="F28" s="13" t="s">
        <v>310</v>
      </c>
    </row>
    <row r="29" spans="1:11" s="4" customFormat="1" ht="15" customHeight="1">
      <c r="A29" s="1" t="s">
        <v>133</v>
      </c>
      <c r="B29" s="109" t="s">
        <v>320</v>
      </c>
      <c r="C29" s="109"/>
      <c r="D29" s="109"/>
      <c r="E29" s="109"/>
      <c r="F29" s="13" t="s">
        <v>311</v>
      </c>
    </row>
    <row r="30" spans="1:11" s="28" customFormat="1" ht="15" customHeight="1">
      <c r="A30" s="1" t="s">
        <v>348</v>
      </c>
      <c r="B30" s="111" t="s">
        <v>357</v>
      </c>
      <c r="C30" s="109"/>
      <c r="D30" s="109"/>
      <c r="E30" s="109"/>
      <c r="F30" s="13" t="s">
        <v>349</v>
      </c>
    </row>
    <row r="31" spans="1:11" s="4" customFormat="1" ht="15" customHeight="1">
      <c r="A31" s="1"/>
      <c r="B31" s="15"/>
    </row>
    <row r="32" spans="1:11" s="4" customFormat="1" ht="19">
      <c r="A32" s="57" t="s">
        <v>132</v>
      </c>
      <c r="B32" s="15"/>
    </row>
    <row r="33" spans="1:6" s="4" customFormat="1" ht="15" customHeight="1">
      <c r="A33" s="9" t="s">
        <v>179</v>
      </c>
      <c r="B33" s="110" t="s">
        <v>18</v>
      </c>
      <c r="C33" s="110"/>
      <c r="D33" s="110"/>
      <c r="E33" s="110"/>
      <c r="F33" s="13" t="s">
        <v>312</v>
      </c>
    </row>
    <row r="34" spans="1:6" s="4" customFormat="1" ht="15" customHeight="1">
      <c r="A34" s="9" t="s">
        <v>135</v>
      </c>
      <c r="B34" s="110" t="s">
        <v>142</v>
      </c>
      <c r="C34" s="110"/>
      <c r="D34" s="110"/>
      <c r="E34" s="110"/>
      <c r="F34" s="13" t="s">
        <v>313</v>
      </c>
    </row>
    <row r="35" spans="1:6" s="4" customFormat="1" ht="15" customHeight="1">
      <c r="A35" s="9" t="s">
        <v>137</v>
      </c>
      <c r="B35" s="109" t="s">
        <v>320</v>
      </c>
      <c r="C35" s="109"/>
      <c r="D35" s="109"/>
      <c r="E35" s="109"/>
      <c r="F35" s="13" t="s">
        <v>314</v>
      </c>
    </row>
    <row r="36" spans="1:6" s="4" customFormat="1" ht="15" customHeight="1">
      <c r="A36" s="9" t="s">
        <v>293</v>
      </c>
      <c r="B36" s="110" t="s">
        <v>136</v>
      </c>
      <c r="C36" s="110"/>
      <c r="D36" s="110"/>
      <c r="E36" s="110"/>
      <c r="F36" s="13" t="s">
        <v>315</v>
      </c>
    </row>
    <row r="37" spans="1:6" s="4" customFormat="1" ht="15" customHeight="1">
      <c r="A37" s="9"/>
      <c r="B37" s="16"/>
      <c r="C37" s="13"/>
    </row>
    <row r="38" spans="1:6" ht="19">
      <c r="A38" s="14" t="s">
        <v>281</v>
      </c>
    </row>
    <row r="39" spans="1:6" ht="15" customHeight="1">
      <c r="A39" s="9" t="s">
        <v>166</v>
      </c>
      <c r="B39" s="110" t="s">
        <v>130</v>
      </c>
      <c r="C39" s="110"/>
      <c r="D39" s="110"/>
      <c r="E39" s="110"/>
    </row>
    <row r="40" spans="1:6" ht="15" customHeight="1">
      <c r="A40" s="9" t="s">
        <v>183</v>
      </c>
      <c r="B40" s="109" t="s">
        <v>327</v>
      </c>
      <c r="C40" s="109"/>
      <c r="D40" s="109"/>
      <c r="E40" s="109"/>
    </row>
    <row r="41" spans="1:6" ht="15" customHeight="1">
      <c r="A41" s="9" t="s">
        <v>167</v>
      </c>
      <c r="B41" s="110" t="s">
        <v>335</v>
      </c>
      <c r="C41" s="110"/>
      <c r="D41" s="110"/>
      <c r="E41" s="110"/>
    </row>
    <row r="42" spans="1:6" ht="15" customHeight="1">
      <c r="A42" s="9" t="s">
        <v>183</v>
      </c>
      <c r="B42" s="109" t="s">
        <v>336</v>
      </c>
      <c r="C42" s="109"/>
      <c r="D42" s="109"/>
      <c r="E42" s="109"/>
    </row>
    <row r="43" spans="1:6" ht="15" customHeight="1">
      <c r="A43" s="9" t="s">
        <v>168</v>
      </c>
      <c r="B43" s="110" t="s">
        <v>328</v>
      </c>
      <c r="C43" s="110"/>
      <c r="D43" s="110"/>
      <c r="E43" s="110"/>
    </row>
    <row r="44" spans="1:6" ht="15" customHeight="1">
      <c r="A44" s="9" t="s">
        <v>183</v>
      </c>
      <c r="B44" s="109" t="s">
        <v>329</v>
      </c>
      <c r="C44" s="109"/>
      <c r="D44" s="109"/>
      <c r="E44" s="109"/>
    </row>
    <row r="46" spans="1:6" ht="19">
      <c r="A46" s="31" t="s">
        <v>169</v>
      </c>
    </row>
    <row r="47" spans="1:6" ht="15" customHeight="1">
      <c r="A47" s="24" t="s">
        <v>170</v>
      </c>
      <c r="B47" s="23" t="s">
        <v>171</v>
      </c>
    </row>
    <row r="48" spans="1:6" ht="15" customHeight="1">
      <c r="A48" s="73" t="s">
        <v>172</v>
      </c>
      <c r="B48" s="69" t="s">
        <v>173</v>
      </c>
    </row>
    <row r="49" spans="1:2" ht="15" customHeight="1">
      <c r="A49" s="74" t="s">
        <v>174</v>
      </c>
      <c r="B49" s="70" t="s">
        <v>173</v>
      </c>
    </row>
    <row r="50" spans="1:2" ht="15" customHeight="1">
      <c r="A50" s="74" t="s">
        <v>175</v>
      </c>
      <c r="B50" s="70" t="s">
        <v>173</v>
      </c>
    </row>
    <row r="51" spans="1:2" ht="15" customHeight="1">
      <c r="A51" s="74" t="s">
        <v>31</v>
      </c>
      <c r="B51" s="78" t="s">
        <v>173</v>
      </c>
    </row>
    <row r="52" spans="1:2" ht="15" customHeight="1">
      <c r="A52" s="75"/>
      <c r="B52" s="71"/>
    </row>
    <row r="53" spans="1:2" ht="15" customHeight="1">
      <c r="A53" s="75"/>
      <c r="B53" s="79"/>
    </row>
    <row r="54" spans="1:2" ht="15" customHeight="1">
      <c r="A54" s="75"/>
      <c r="B54" s="79"/>
    </row>
    <row r="55" spans="1:2" ht="15" customHeight="1">
      <c r="A55" s="75"/>
      <c r="B55" s="79"/>
    </row>
    <row r="56" spans="1:2" ht="15" customHeight="1">
      <c r="A56" s="75"/>
      <c r="B56" s="71"/>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6"/>
      <c r="B62" s="72"/>
    </row>
  </sheetData>
  <sheetProtection insertHyperlinks="0" selectLockedCells="1"/>
  <mergeCells count="54">
    <mergeCell ref="B41:E41"/>
    <mergeCell ref="B42:E42"/>
    <mergeCell ref="B43:E43"/>
    <mergeCell ref="B44:E44"/>
    <mergeCell ref="B33:E33"/>
    <mergeCell ref="B34:E34"/>
    <mergeCell ref="B35:E35"/>
    <mergeCell ref="B36:E36"/>
    <mergeCell ref="B27:E27"/>
    <mergeCell ref="B28:E28"/>
    <mergeCell ref="B29:E29"/>
    <mergeCell ref="B39:E39"/>
    <mergeCell ref="B40:E40"/>
    <mergeCell ref="B30:E30"/>
    <mergeCell ref="B6:E6"/>
    <mergeCell ref="B5:E5"/>
    <mergeCell ref="B4:E4"/>
    <mergeCell ref="B3:E3"/>
    <mergeCell ref="B2:E2"/>
    <mergeCell ref="B8:C8"/>
    <mergeCell ref="B9:C9"/>
    <mergeCell ref="B10:C10"/>
    <mergeCell ref="B11:C11"/>
    <mergeCell ref="B12:C12"/>
    <mergeCell ref="B22:E22"/>
    <mergeCell ref="B23:E23"/>
    <mergeCell ref="B24:E24"/>
    <mergeCell ref="B14:C14"/>
    <mergeCell ref="B15:C15"/>
    <mergeCell ref="B16:C16"/>
    <mergeCell ref="B17:C17"/>
    <mergeCell ref="B18:C18"/>
    <mergeCell ref="D18:E18"/>
    <mergeCell ref="D17:E17"/>
    <mergeCell ref="D14:E14"/>
    <mergeCell ref="F14:G14"/>
    <mergeCell ref="F15:G15"/>
    <mergeCell ref="F16:G16"/>
    <mergeCell ref="F8:G8"/>
    <mergeCell ref="F9:G9"/>
    <mergeCell ref="F10:G10"/>
    <mergeCell ref="F11:G11"/>
    <mergeCell ref="F12:G12"/>
    <mergeCell ref="D8:E8"/>
    <mergeCell ref="D9:E9"/>
    <mergeCell ref="D10:E10"/>
    <mergeCell ref="D11:E11"/>
    <mergeCell ref="D12:E12"/>
    <mergeCell ref="F17:G17"/>
    <mergeCell ref="F18:G18"/>
    <mergeCell ref="F20:K20"/>
    <mergeCell ref="D16:E16"/>
    <mergeCell ref="D15:E15"/>
    <mergeCell ref="B20:E20"/>
  </mergeCells>
  <hyperlinks>
    <hyperlink ref="B9" r:id="rId1" xr:uid="{00000000-0004-0000-0000-000000000000}"/>
    <hyperlink ref="B35" r:id="rId2" xr:uid="{00000000-0004-0000-0000-000001000000}"/>
    <hyperlink ref="B15" r:id="rId3" xr:uid="{00000000-0004-0000-0000-000002000000}"/>
    <hyperlink ref="B44" r:id="rId4" xr:uid="{00000000-0004-0000-0000-000003000000}"/>
    <hyperlink ref="B29" r:id="rId5" xr:uid="{00000000-0004-0000-0000-000006000000}"/>
    <hyperlink ref="B40" r:id="rId6" xr:uid="{42BC2955-EDDD-9249-8E3D-358A4837DE30}"/>
    <hyperlink ref="D9" r:id="rId7" xr:uid="{C75F71E6-9AC0-0A4E-A16D-4EB852FE7A24}"/>
    <hyperlink ref="B42" r:id="rId8" xr:uid="{6070ADA3-FE4D-014C-AC34-6E38D52C73C0}"/>
    <hyperlink ref="B30"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274</v>
      </c>
    </row>
    <row r="2" spans="1:1">
      <c r="A2" s="9" t="s">
        <v>273</v>
      </c>
    </row>
    <row r="3" spans="1:1">
      <c r="A3" s="9" t="s">
        <v>276</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[",Readings!A7,"](",Configuration!B$29,Configuration!B$28,"sessions/session",Readings!A7,".html)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[",Readings!A8,"](",Configuration!B$29,Configuration!B$28,"sessions/session",Readings!A8,".html)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[10](https://rpi.analyticsdojo.com/sessions/session10.html) | [R for Data Science (Chapters 1-3)](https://r4ds.had.co.nz)&lt;br&gt;[RStudio Cloud](https://rstudio.cloud)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[",Notebooks!A2,"](",Configuration!B$29,Configuration!B$28,"sessions/session",Notebooks!A2,") | ",Notebooks!G2," |"))</f>
        <v/>
      </c>
    </row>
    <row r="5" spans="1:4">
      <c r="A5" s="28" t="str">
        <f>IF(Notebooks!G3="","",CONCATENATE("| [",Notebooks!A3,"](",Configuration!B$29,Configuration!B$28,"sessions/session",Notebooks!A3,") | ",Notebooks!G3," |"))</f>
        <v/>
      </c>
      <c r="B5" s="28"/>
      <c r="C5" s="28"/>
      <c r="D5" s="28"/>
    </row>
    <row r="6" spans="1:4">
      <c r="A6" s="28" t="str">
        <f>IF(Notebooks!G4="","",CONCATENATE("| [",Notebooks!A4,"](",Configuration!B$29,Configuration!B$28,"sessions/session",Notebooks!A4,") | ",Notebooks!G4," |"))</f>
        <v/>
      </c>
      <c r="B6" s="28"/>
      <c r="C6" s="28"/>
      <c r="D6" s="28"/>
    </row>
    <row r="7" spans="1:4">
      <c r="A7" s="28" t="str">
        <f>IF(Notebooks!G5="","",CONCATENATE("| [",Notebooks!A5,"](",Configuration!B$29,Configuration!B$28,"sessions/session",Notebooks!A5,")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[",Notebooks!A6,"](",Configuration!B$29,Configuration!B$28,"sessions/session",Notebooks!A6,") | ",Notebooks!G6," |"))</f>
        <v/>
      </c>
      <c r="B8" s="28"/>
      <c r="C8" s="28"/>
      <c r="D8" s="28"/>
    </row>
    <row r="9" spans="1:4">
      <c r="A9" s="28" t="str">
        <f>IF(Notebooks!G7="","",CONCATENATE("| [",Notebooks!A7,"](",Configuration!B$29,Configuration!B$28,"sessions/session",Notebooks!A7,") | ",Notebooks!G7," |"))</f>
        <v/>
      </c>
      <c r="B9" s="28"/>
      <c r="C9" s="28"/>
      <c r="D9" s="28"/>
    </row>
    <row r="10" spans="1:4">
      <c r="A10" s="28" t="str">
        <f>IF(Notebooks!G8="","",CONCATENATE("| [",Notebooks!A8,"](",Configuration!B$29,Configuration!B$28,"sessions/session",Notebooks!A8,") | ",Notebooks!G8," |"))</f>
        <v/>
      </c>
      <c r="B10" s="28"/>
      <c r="C10" s="28"/>
      <c r="D10" s="28"/>
    </row>
    <row r="11" spans="1:4">
      <c r="A11" s="28" t="str">
        <f>IF(Notebooks!G9="","",CONCATENATE("| [",Notebooks!A9,"](",Configuration!B$29,Configuration!B$28,"sessions/session",Notebooks!A9,")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[",Notebooks!A10,"](",Configuration!B$29,Configuration!B$28,"sessions/session",Notebooks!A10,") | ",Notebooks!G10," |"))</f>
        <v/>
      </c>
      <c r="B12" s="28"/>
      <c r="C12" s="28"/>
      <c r="D12" s="28"/>
    </row>
    <row r="13" spans="1:4">
      <c r="A13" s="28" t="str">
        <f>IF(Notebooks!G11="","",CONCATENATE("| [",Notebooks!A11,"](",Configuration!B$29,Configuration!B$28,"sessions/session",Notebooks!A11,") | ",Notebooks!G11," |"))</f>
        <v/>
      </c>
      <c r="B13" s="28"/>
      <c r="C13" s="28"/>
      <c r="D13" s="28"/>
    </row>
    <row r="14" spans="1:4">
      <c r="A14" s="28" t="str">
        <f>IF(Notebooks!G12="","",CONCATENATE("| [",Notebooks!A12,"](",Configuration!B$29,Configuration!B$28,"sessions/session",Notebooks!A12,") | ",Notebooks!G12," |"))</f>
        <v/>
      </c>
      <c r="B14" s="28"/>
      <c r="C14" s="28"/>
      <c r="D14" s="28"/>
    </row>
    <row r="15" spans="1:4">
      <c r="A15" s="28" t="str">
        <f>IF(Notebooks!G13="","",CONCATENATE("| [",Notebooks!A13,"](",Configuration!B$29,Configuration!B$28,"sessions/session",Notebooks!A13,") | ",Notebooks!G13," |"))</f>
        <v/>
      </c>
      <c r="B15" s="28"/>
      <c r="C15" s="28"/>
      <c r="D15" s="28"/>
    </row>
    <row r="16" spans="1:4">
      <c r="A16" s="28" t="str">
        <f>IF(Notebooks!G14="","",CONCATENATE("| [",Notebooks!A14,"](",Configuration!B$29,Configuration!B$28,"sessions/session",Notebooks!A14,") | ",Notebooks!G14," |"))</f>
        <v/>
      </c>
      <c r="B16" s="28"/>
      <c r="C16" s="28"/>
      <c r="D16" s="28"/>
    </row>
    <row r="17" spans="1:4">
      <c r="A17" s="28" t="str">
        <f>IF(Notebooks!G15="","",CONCATENATE("| [",Notebooks!A15,"](",Configuration!B$29,Configuration!B$28,"sessions/session",Notebooks!A15,")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[",Notebooks!A16,"](",Configuration!B$29,Configuration!B$28,"sessions/session",Notebooks!A16,") | ",Notebooks!G16," |"))</f>
        <v/>
      </c>
      <c r="B18" s="28"/>
      <c r="C18" s="28"/>
      <c r="D18" s="28"/>
    </row>
    <row r="19" spans="1:4">
      <c r="A19" s="28" t="str">
        <f>IF(Notebooks!G17="","",CONCATENATE("| [",Notebooks!A17,"](",Configuration!B$29,Configuration!B$28,"sessions/session",Notebooks!A17,") | ",Notebooks!G17," |"))</f>
        <v/>
      </c>
      <c r="B19" s="28"/>
      <c r="C19" s="28"/>
      <c r="D19" s="28"/>
    </row>
    <row r="20" spans="1:4">
      <c r="A20" s="28" t="str">
        <f>IF(Notebooks!G18="","",CONCATENATE("| [",Notebooks!A18,"](",Configuration!B$29,Configuration!B$28,"sessions/session",Notebooks!A18,") | ",Notebooks!G18," |"))</f>
        <v/>
      </c>
      <c r="B20" s="28"/>
      <c r="C20" s="28"/>
      <c r="D20" s="28"/>
    </row>
    <row r="21" spans="1:4">
      <c r="A21" s="28" t="str">
        <f>IF(Notebooks!G19="","",CONCATENATE("| [",Notebooks!A19,"](",Configuration!B$29,Configuration!B$28,"sessions/session",Notebooks!A19,") | ",Notebooks!G19," |"))</f>
        <v/>
      </c>
      <c r="B21" s="28"/>
      <c r="C21" s="28"/>
      <c r="D21" s="28"/>
    </row>
    <row r="22" spans="1:4">
      <c r="A22" s="28" t="str">
        <f>IF(Notebooks!G20="","",CONCATENATE("| [",Notebooks!A20,"](",Configuration!B$29,Configuration!B$28,"sessions/session",Notebooks!A20,") | ",Notebooks!G20," |"))</f>
        <v/>
      </c>
      <c r="B22" s="28"/>
      <c r="C22" s="28"/>
      <c r="D22" s="28"/>
    </row>
    <row r="23" spans="1:4">
      <c r="A23" s="28" t="str">
        <f>IF(Notebooks!G21="","",CONCATENATE("| [",Notebooks!A21,"](",Configuration!B$29,Configuration!B$28,"sessions/session",Notebooks!A21,")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[",Notebooks!A22,"](",Configuration!B$29,Configuration!B$28,"sessions/session",Notebooks!A22,") | ",Notebooks!G22," |"))</f>
        <v/>
      </c>
      <c r="B24" s="28"/>
      <c r="C24" s="28"/>
      <c r="D24" s="28"/>
    </row>
    <row r="25" spans="1:4">
      <c r="A25" s="28" t="str">
        <f>IF(Notebooks!G23="","",CONCATENATE("| [",Notebooks!A23,"](",Configuration!B$29,Configuration!B$28,"sessions/session",Notebooks!A23,") | ",Notebooks!G23," |"))</f>
        <v/>
      </c>
      <c r="B25" s="28"/>
      <c r="C25" s="28"/>
      <c r="D25" s="28"/>
    </row>
    <row r="26" spans="1:4">
      <c r="A26" s="28" t="str">
        <f>IF(Notebooks!G24="","",CONCATENATE("| [",Notebooks!A24,"](",Configuration!B$29,Configuration!B$28,"sessions/session",Notebooks!A24,") | ",Notebooks!G24," |"))</f>
        <v/>
      </c>
      <c r="B26" s="28"/>
      <c r="C26" s="28"/>
      <c r="D26" s="28"/>
    </row>
    <row r="27" spans="1:4">
      <c r="A27" s="28" t="str">
        <f>IF(Notebooks!G25="","",CONCATENATE("| [",Notebooks!A25,"](",Configuration!B$29,Configuration!B$28,"sessions/session",Notebooks!A25,") | ",Notebooks!G25," |"))</f>
        <v/>
      </c>
      <c r="B27" s="28"/>
      <c r="C27" s="28"/>
      <c r="D27" s="28"/>
    </row>
    <row r="28" spans="1:4">
      <c r="A28" s="28" t="str">
        <f>IF(Notebooks!G26="","",CONCATENATE("| [",Notebooks!A26,"](",Configuration!B$29,Configuration!B$28,"sessions/session",Notebooks!A26,") | ",Notebooks!G26," |"))</f>
        <v/>
      </c>
      <c r="B28" s="28"/>
      <c r="C28" s="28"/>
      <c r="D28" s="28"/>
    </row>
    <row r="29" spans="1:4">
      <c r="A29" s="28" t="str">
        <f>IF(Notebooks!G27="","",CONCATENATE("| [",Notebooks!A27,"](",Configuration!B$29,Configuration!B$28,"sessions/session",Notebooks!A27,") | ",Notebooks!G27," |"))</f>
        <v/>
      </c>
      <c r="B29" s="28"/>
      <c r="C29" s="28"/>
      <c r="D29" s="28"/>
    </row>
    <row r="30" spans="1:4">
      <c r="A30" s="28" t="str">
        <f>IF(Notebooks!G28="","",CONCATENATE("| [",Notebooks!A28,"](",Configuration!B$29,Configuration!B$28,"sessions/session",Notebooks!A28,")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[",Notebooks!A29,"](",Configuration!B$29,Configuration!B$28,"sessions/session",Notebooks!A29,") | ",Notebooks!G29," |"))</f>
        <v/>
      </c>
      <c r="B31" s="28"/>
      <c r="C31" s="28"/>
      <c r="D31" s="28"/>
    </row>
    <row r="32" spans="1:4">
      <c r="A32" s="28" t="str">
        <f>IF(Notebooks!G30="","",CONCATENATE("| [",Notebooks!A30,"](",Configuration!B$29,Configuration!B$28,"sessions/session",Notebooks!A30,") | ",Notebooks!G30," |"))</f>
        <v/>
      </c>
      <c r="B32" s="28"/>
      <c r="C32" s="28"/>
      <c r="D32" s="28"/>
    </row>
    <row r="33" spans="1:4">
      <c r="A33" s="28" t="str">
        <f>IF(Notebooks!G31="","",CONCATENATE("| [",Notebooks!A31,"](",Configuration!B$29,Configuration!B$28,"sessions/session",Notebooks!A31,")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[",Notebooks!A32,"](",Configuration!B$29,Configuration!B$28,"sessions/session",Notebooks!A32,") | ",Notebooks!G32," |"))</f>
        <v/>
      </c>
      <c r="B34" s="28"/>
      <c r="C34" s="28"/>
      <c r="D34" s="28"/>
    </row>
    <row r="35" spans="1:4">
      <c r="A35" s="28" t="str">
        <f>IF(Notebooks!G33="","",CONCATENATE("| [",Notebooks!A33,"](",Configuration!B$29,Configuration!B$28,"sessions/session",Notebooks!A33,")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[",Notebooks!A34,"](",Configuration!B$29,Configuration!B$28,"sessions/session",Notebooks!A34,") | ",Notebooks!G34," |"))</f>
        <v/>
      </c>
      <c r="B36" s="28"/>
      <c r="C36" s="28"/>
      <c r="D36" s="28"/>
    </row>
    <row r="37" spans="1:4">
      <c r="A37" s="28" t="str">
        <f>IF(Notebooks!G35="","",CONCATENATE("| [",Notebooks!A35,"](",Configuration!B$29,Configuration!B$28,"sessions/session",Notebooks!A35,") | ",Notebooks!G35," |"))</f>
        <v/>
      </c>
      <c r="B37" s="28"/>
      <c r="C37" s="28"/>
      <c r="D37" s="28"/>
    </row>
    <row r="38" spans="1:4">
      <c r="A38" s="28" t="str">
        <f>IF(Notebooks!G36="","",CONCATENATE("| [",Notebooks!A36,"](",Configuration!B$29,Configuration!B$28,"sessions/session",Notebooks!A36,") | ",Notebooks!G36," |"))</f>
        <v/>
      </c>
    </row>
    <row r="39" spans="1:4">
      <c r="A39" s="28" t="str">
        <f>IF(Notebooks!G37="","",CONCATENATE("| [",Notebooks!A37,"](",Configuration!B$29,Configuration!B$28,"sessions/session",Notebooks!A37,") | ",Notebooks!G37," |"))</f>
        <v/>
      </c>
    </row>
    <row r="40" spans="1:4">
      <c r="A40" s="28" t="str">
        <f>IF(Notebooks!G38="","",CONCATENATE("| [",Notebooks!A38,"](",Configuration!B$29,Configuration!B$28,"sessions/session",Notebooks!A38,") | ",Notebooks!G38," |"))</f>
        <v/>
      </c>
    </row>
    <row r="41" spans="1:4">
      <c r="A41" s="28" t="str">
        <f>IF(Notebooks!G39="","",CONCATENATE("| [",Notebooks!A39,"](",Configuration!B$29,Configuration!B$28,"sessions/session",Notebooks!A39,") | ",Notebooks!G39," |"))</f>
        <v/>
      </c>
    </row>
    <row r="42" spans="1:4">
      <c r="A42" s="28" t="str">
        <f>IF(Notebooks!G40="","",CONCATENATE("| [",Notebooks!A40,"](",Configuration!B$29,Configuration!B$28,"sessions/session",Notebooks!A40,") | ",Notebooks!G40," |"))</f>
        <v/>
      </c>
    </row>
    <row r="43" spans="1:4">
      <c r="A43" s="28" t="str">
        <f>IF(Notebooks!G41="","",CONCATENATE("| [",Notebooks!A41,"](",Configuration!B$29,Configuration!B$28,"sessions/session",Notebooks!A41,") | ",Notebooks!G41," |"))</f>
        <v/>
      </c>
    </row>
    <row r="44" spans="1:4">
      <c r="A44" s="28" t="str">
        <f>IF(Notebooks!G42="","",CONCATENATE("| [",Notebooks!A42,"](",Configuration!B$29,Configuration!B$28,"sessions/session",Notebooks!A42,")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D9" sqref="D9"/>
    </sheetView>
  </sheetViews>
  <sheetFormatPr baseColWidth="10" defaultColWidth="8.83203125" defaultRowHeight="16"/>
  <cols>
    <col min="1" max="1" width="81.33203125" customWidth="1"/>
  </cols>
  <sheetData>
    <row r="1" spans="1:1" ht="51">
      <c r="A1" s="25" t="s">
        <v>188</v>
      </c>
    </row>
    <row r="2" spans="1:1">
      <c r="A2" s="9" t="s">
        <v>199</v>
      </c>
    </row>
    <row r="3" spans="1:1">
      <c r="A3" s="9" t="s">
        <v>196</v>
      </c>
    </row>
    <row r="4" spans="1:1">
      <c r="A4" s="28" t="str">
        <f>IF(ISBLANK(Schedule!H3),"",CONCATENATE("| ",Schedule!H3," | [",Schedule!B3,"](",Configuration!B$29,Configuration!B$28,"sessions/session",Schedule!B3,".html) | ",TEXT(Schedule!D3+Configuration!$B$6, "mm/dd")," | ",Schedule!I3," | ",IF(ISBLANK(Schedule!K3),"*None*",Schedule!R3)," |"))</f>
        <v/>
      </c>
    </row>
    <row r="5" spans="1:1">
      <c r="A5" s="28" t="str">
        <f>IF(ISBLANK(Schedule!H4),"",CONCATENATE("| ",Schedule!H4," | [",Schedule!B4,"](",Configuration!B$29,Configuration!B$28,"sessions/session",Schedule!B4,".html) | ",TEXT(Schedule!D4+Configuration!$B$6, "mm/dd")," | ",Schedule!I4," | ",IF(ISBLANK(Schedule!K4),"*None*",Schedule!R4)," |"))</f>
        <v/>
      </c>
    </row>
    <row r="6" spans="1:1">
      <c r="A6" s="28" t="str">
        <f>IF(ISBLANK(Schedule!H5),"",CONCATENATE("| ",Schedule!H5," | [",Schedule!B5,"](",Configuration!B$29,Configuration!B$28,"sessions/session",Schedule!B5,".html) | ",TEXT(Schedule!D5+Configuration!$B$6, "mm/dd")," | ",Schedule!I5," | ",IF(ISBLANK(Schedule!K5),"*None*",Schedule!R5)," |"))</f>
        <v>| 1 | [2](https://rpi.analyticsdojo.com/sessions/session2.html) | 09/17 | This introductory assignment introduces the basics of loading files from a variety of formats.  | [![Open In Colab](https://colab.research.google.com/assets/colab-badge.svg)](https://colab.research.google.com/github/rpi-techfundamentals/spring2019-materials/blob/master/02-intro-python/hm-01/hm01.ipynb) |</v>
      </c>
    </row>
    <row r="7" spans="1:1">
      <c r="A7" s="28" t="str">
        <f>IF(ISBLANK(Schedule!H6),"",CONCATENATE("| ",Schedule!H6," | [",Schedule!B6,"](",Configuration!B$29,Configuration!B$28,"sessions/session",Schedule!B6,".html) | ",TEXT(Schedule!D6+Configuration!$B$6, "mm/dd")," | ",Schedule!I6," | ",IF(ISBLANK(Schedule!K6),"*None*",Schedule!R6)," |"))</f>
        <v/>
      </c>
    </row>
    <row r="8" spans="1:1">
      <c r="A8" s="28" t="str">
        <f>IF(ISBLANK(Schedule!H7),"",CONCATENATE("| ",Schedule!H7," | [",Schedule!B7,"](",Configuration!B$29,Configuration!B$28,"sessions/session",Schedule!B7,".html) | ",TEXT(Schedule!D7+Configuration!$B$6, "mm/dd")," | ",Schedule!I7," | ",IF(ISBLANK(Schedule!K7),"*None*",Schedule!R7)," |"))</f>
        <v/>
      </c>
    </row>
    <row r="9" spans="1:1">
      <c r="A9" s="28" t="str">
        <f>IF(ISBLANK(Schedule!H8),"",CONCATENATE("| ",Schedule!H8," | [",Schedule!B8,"](",Configuration!B$29,Configuration!B$28,"sessions/session",Schedule!B8,".html) | ",TEXT(Schedule!D8+Configuration!$B$6, "mm/dd")," | ",Schedule!I8," | ",IF(ISBLANK(Schedule!K8),"*None*",Schedule!R8)," |"))</f>
        <v>| 2 | [5](https://rpi.analyticsdojo.com/sessions/session5.html) | 09/26 |  | [![Open In Colab](https://colab.research.google.com/assets/colab-badge.svg)](https://colab.research.google.com/github/rpi-techfundamentals/spring2019-materials/blob/master/03-python/hm-02/hm02.ipynb) |</v>
      </c>
    </row>
    <row r="10" spans="1:1">
      <c r="A10" s="28" t="str">
        <f>IF(ISBLANK(Schedule!H9),"",CONCATENATE("| ",Schedule!H9," | [",Schedule!B9,"](",Configuration!B$29,Configuration!B$28,"sessions/session",Schedule!B9,".html) | ",TEXT(Schedule!D9+Configuration!$B$6, "mm/dd")," | ",Schedule!I9," | ",IF(ISBLANK(Schedule!K9),"*None*",Schedule!R9)," |"))</f>
        <v/>
      </c>
    </row>
    <row r="11" spans="1:1">
      <c r="A11" s="28" t="str">
        <f>IF(ISBLANK(Schedule!H10),"",CONCATENATE("| ",Schedule!H10," | [",Schedule!B10,"](",Configuration!B$29,Configuration!B$28,"sessions/session",Schedule!B10,".html) | ",TEXT(Schedule!D10+Configuration!$B$6, "mm/dd")," | ",Schedule!I10," | ",IF(ISBLANK(Schedule!K10),"*None*",Schedule!R10)," |"))</f>
        <v/>
      </c>
    </row>
    <row r="12" spans="1:1">
      <c r="A12" s="28" t="str">
        <f>IF(ISBLANK(Schedule!H11),"",CONCATENATE("| ",Schedule!H11," | [",Schedule!B11,"](",Configuration!B$29,Configuration!B$28,"sessions/session",Schedule!B11,".html) | ",TEXT(Schedule!D11+Configuration!$B$6, "mm/dd")," | ",Schedule!I11," | ",IF(ISBLANK(Schedule!K11),"*None*",Schedule!R11)," |"))</f>
        <v/>
      </c>
    </row>
    <row r="13" spans="1:1">
      <c r="A13" s="28" t="str">
        <f>IF(ISBLANK(Schedule!H12),"",CONCATENATE("| ",Schedule!H12," | [",Schedule!B12,"](",Configuration!B$29,Configuration!B$28,"sessions/session",Schedule!B12,".html) | ",TEXT(Schedule!D12+Configuration!$B$6, "mm/dd")," | ",Schedule!I12," | ",IF(ISBLANK(Schedule!K12),"*None*",Schedule!R12)," |"))</f>
        <v/>
      </c>
    </row>
    <row r="14" spans="1:1">
      <c r="A14" s="28" t="str">
        <f>IF(ISBLANK(Schedule!H13),"",CONCATENATE("| ",Schedule!H13," | [",Schedule!B13,"](",Configuration!B$29,Configuration!B$28,"sessions/session",Schedule!B13,".html) | ",TEXT(Schedule!D13+Configuration!$B$6, "mm/dd")," | ",Schedule!I13," | ",IF(ISBLANK(Schedule!K13),"*None*",Schedule!R13)," |"))</f>
        <v/>
      </c>
    </row>
    <row r="15" spans="1:1">
      <c r="A15" s="28" t="str">
        <f>IF(ISBLANK(Schedule!H14),"",CONCATENATE("| ",Schedule!H14," | [",Schedule!B14,"](",Configuration!B$29,Configuration!B$28,"sessions/session",Schedule!B14,".html) | ",TEXT(Schedule!D14+Configuration!$B$6, "mm/dd")," | ",Schedule!I14," | ",IF(ISBLANK(Schedule!K14),"*None*",Schedule!R14)," |"))</f>
        <v/>
      </c>
    </row>
    <row r="16" spans="1:1">
      <c r="A16" s="28" t="str">
        <f>IF(ISBLANK(Schedule!H15),"",CONCATENATE("| ",Schedule!H15," | [",Schedule!B15,"](",Configuration!B$29,Configuration!B$28,"sessions/session",Schedule!B15,".html) | ",TEXT(Schedule!D15+Configuration!$B$6, "mm/dd")," | ",Schedule!I15," | ",IF(ISBLANK(Schedule!K15),"*None*",Schedule!R15)," |"))</f>
        <v/>
      </c>
    </row>
    <row r="17" spans="1:1">
      <c r="A17" s="28" t="str">
        <f>IF(ISBLANK(Schedule!H16),"",CONCATENATE("| ",Schedule!H16," | [",Schedule!B16,"](",Configuration!B$29,Configuration!B$28,"sessions/session",Schedule!B16,".html) | ",TEXT(Schedule!D16+Configuration!$B$6, "mm/dd")," | ",Schedule!I16," | ",IF(ISBLANK(Schedule!K16),"*None*",Schedule!R16)," |"))</f>
        <v/>
      </c>
    </row>
    <row r="18" spans="1:1">
      <c r="A18" s="28" t="str">
        <f>IF(ISBLANK(Schedule!H17),"",CONCATENATE("| ",Schedule!H17," | [",Schedule!B17,"](",Configuration!B$29,Configuration!B$28,"sessions/session",Schedule!B17,".html) | ",TEXT(Schedule!D17+Configuration!$B$6, "mm/dd")," | ",Schedule!I17," | ",IF(ISBLANK(Schedule!K17),"*None*",Schedule!R17)," |"))</f>
        <v/>
      </c>
    </row>
    <row r="19" spans="1:1">
      <c r="A19" s="28" t="str">
        <f>IF(ISBLANK(Schedule!H18),"",CONCATENATE("| ",Schedule!H18," | [",Schedule!B18,"](",Configuration!B$29,Configuration!B$28,"sessions/session",Schedule!B18,".html) | ",TEXT(Schedule!D18+Configuration!$B$6, "mm/dd")," | ",Schedule!I18," | ",IF(ISBLANK(Schedule!K18),"*None*",Schedule!R18)," |"))</f>
        <v/>
      </c>
    </row>
    <row r="20" spans="1:1">
      <c r="A20" s="28" t="str">
        <f>IF(ISBLANK(Schedule!H19),"",CONCATENATE("| ",Schedule!H19," | [",Schedule!B19,"](",Configuration!B$29,Configuration!B$28,"sessions/session",Schedule!B19,".html) | ",TEXT(Schedule!D19+Configuration!$B$6, "mm/dd")," | ",Schedule!I19," | ",IF(ISBLANK(Schedule!K19),"*None*",Schedule!R19)," |"))</f>
        <v/>
      </c>
    </row>
    <row r="21" spans="1:1">
      <c r="A21" s="28" t="str">
        <f>IF(ISBLANK(Schedule!H20),"",CONCATENATE("| ",Schedule!H20," | [",Schedule!B20,"](",Configuration!B$29,Configuration!B$28,"sessions/session",Schedule!B20,".html) | ",TEXT(Schedule!D20+Configuration!$B$6, "mm/dd")," | ",Schedule!I20," | ",IF(ISBLANK(Schedule!K20),"*None*",Schedule!R20)," |"))</f>
        <v/>
      </c>
    </row>
    <row r="22" spans="1:1">
      <c r="A22" s="28" t="str">
        <f>IF(ISBLANK(Schedule!H21),"",CONCATENATE("| ",Schedule!H21," | [",Schedule!B21,"](",Configuration!B$29,Configuration!B$28,"sessions/session",Schedule!B21,".html) | ",TEXT(Schedule!D21+Configuration!$B$6, "mm/dd")," | ",Schedule!I21," | ",IF(ISBLANK(Schedule!K21),"*None*",Schedule!R21)," |"))</f>
        <v/>
      </c>
    </row>
    <row r="23" spans="1:1">
      <c r="A23" s="28" t="str">
        <f>IF(ISBLANK(Schedule!H22),"",CONCATENATE("| ",Schedule!H22," | [",Schedule!B22,"](",Configuration!B$29,Configuration!B$28,"sessions/session",Schedule!B22,".html) | ",TEXT(Schedule!D22+Configuration!$B$6, "mm/dd")," | ",Schedule!I22," | ",IF(ISBLANK(Schedule!K22),"*None*",Schedule!R22)," |"))</f>
        <v/>
      </c>
    </row>
    <row r="24" spans="1:1">
      <c r="A24" s="28" t="str">
        <f>IF(ISBLANK(Schedule!H23),"",CONCATENATE("| ",Schedule!H23," | [",Schedule!B23,"](",Configuration!B$29,Configuration!B$28,"sessions/session",Schedule!B23,".html) | ",TEXT(Schedule!D23+Configuration!$B$6, "mm/dd")," | ",Schedule!I23," | ",IF(ISBLANK(Schedule!K23),"*None*",Schedule!R23)," |"))</f>
        <v/>
      </c>
    </row>
    <row r="25" spans="1:1">
      <c r="A25" s="28" t="str">
        <f>IF(ISBLANK(Schedule!H24),"",CONCATENATE("| ",Schedule!H24," | [",Schedule!B24,"](",Configuration!B$29,Configuration!B$28,"sessions/session",Schedule!B24,".html) | ",TEXT(Schedule!D24+Configuration!$B$6, "mm/dd")," | ",Schedule!I24," | ",IF(ISBLANK(Schedule!K24),"*None*",Schedule!R24)," |"))</f>
        <v/>
      </c>
    </row>
    <row r="26" spans="1:1">
      <c r="A26" s="28" t="str">
        <f>IF(ISBLANK(Schedule!H25),"",CONCATENATE("| ",Schedule!H25," | [",Schedule!B25,"](",Configuration!B$29,Configuration!B$28,"sessions/session",Schedule!B25,".html) | ",TEXT(Schedule!D25+Configuration!$B$6, "mm/dd")," | ",Schedule!I25," | ",IF(ISBLANK(Schedule!K25),"*None*",Schedule!R25)," |"))</f>
        <v/>
      </c>
    </row>
    <row r="27" spans="1:1">
      <c r="A27" s="28" t="str">
        <f>IF(ISBLANK(Schedule!H26),"",CONCATENATE("| ",Schedule!H26," | [",Schedule!B26,"](",Configuration!B$29,Configuration!B$28,"sessions/session",Schedule!B26,".html) | ",TEXT(Schedule!D26+Configuration!$B$6, "mm/dd")," | ",Schedule!I26," | ",IF(ISBLANK(Schedule!K26),"*None*",Schedule!R26)," |"))</f>
        <v/>
      </c>
    </row>
    <row r="28" spans="1:1">
      <c r="A28" s="28" t="str">
        <f>IF(ISBLANK(Schedule!H27),"",CONCATENATE("| ",Schedule!H27," | [",Schedule!B27,"](",Configuration!B$29,Configuration!B$28,"sessions/session",Schedule!B27,".html) | ",TEXT(Schedule!D27+Configuration!$B$6, "mm/dd")," | ",Schedule!I27," | ",IF(ISBLANK(Schedule!K27),"*None*",Schedule!R27)," |"))</f>
        <v/>
      </c>
    </row>
    <row r="29" spans="1:1">
      <c r="A29" s="28" t="str">
        <f>IF(ISBLANK(Schedule!H28),"",CONCATENATE("| ",Schedule!H28," | [",Schedule!B28,"](",Configuration!B$29,Configuration!B$28,"sessions/session",Schedule!B28,".html) | ",TEXT(Schedule!D28+Configuration!$B$6, "mm/dd")," | ",Schedule!I28," | ",IF(ISBLANK(Schedule!K28),"*None*",Schedule!R28)," |"))</f>
        <v/>
      </c>
    </row>
    <row r="30" spans="1:1">
      <c r="A30" s="28" t="str">
        <f>IF(ISBLANK(Schedule!H29),"",CONCATENATE("| ",Schedule!H29," | [",Schedule!B29,"](",Configuration!B$29,Configuration!B$28,"sessions/session",Schedule!B29,".html) | ",TEXT(Schedule!D29+Configuration!$B$6, "mm/dd")," | ",Schedule!I29," | ",IF(ISBLANK(Schedule!K29),"*None*",Schedule!R29)," |"))</f>
        <v/>
      </c>
    </row>
    <row r="31" spans="1:1">
      <c r="A31" s="28" t="str">
        <f>IF(ISBLANK(Schedule!H30),"",CONCATENATE("| ",Schedule!H30," | [",Schedule!B30,"](",Configuration!B$29,Configuration!B$28,"sessions/session",Schedule!B30,".html) | ",TEXT(Schedule!D30+Configuration!$B$6, "mm/dd")," | ",Schedule!I30," | ",IF(ISBLANK(Schedule!K30),"*None*",Schedule!R30)," |"))</f>
        <v/>
      </c>
    </row>
    <row r="32" spans="1:1">
      <c r="A32" s="28" t="str">
        <f>IF(ISBLANK(Schedule!H31),"",CONCATENATE("| ",Schedule!H31," | [",Schedule!B31,"](",Configuration!B$29,Configuration!B$28,"sessions/session",Schedule!B31,".html) | ",TEXT(Schedule!D31+Configuration!$B$6, "mm/dd")," | ",Schedule!I31," | ",IF(ISBLANK(Schedule!K31),"*None*",Schedule!R31)," |"))</f>
        <v/>
      </c>
    </row>
    <row r="33" spans="1:1">
      <c r="A33" s="28" t="str">
        <f>IF(ISBLANK(Schedule!H32),"",CONCATENATE("| ",Schedule!H32," | [",Schedule!B32,"](",Configuration!B$29,Configuration!B$28,"sessions/session",Schedule!B32,".html) | ",TEXT(Schedule!D32+Configuration!$B$6, "mm/dd")," | ",Schedule!I32," | ",IF(ISBLANK(Schedule!K32),"*None*",Schedule!R32)," |"))</f>
        <v/>
      </c>
    </row>
    <row r="34" spans="1:1">
      <c r="A34" s="28" t="str">
        <f>IF(ISBLANK(Schedule!H33),"",CONCATENATE("| ",Schedule!H33," | [",Schedule!B33,"](",Configuration!B$29,Configuration!B$28,"sessions/session",Schedule!B33,".html) | ",TEXT(Schedule!D33+Configuration!$B$6, "mm/dd")," | ",Schedule!I33," | ",IF(ISBLANK(Schedule!K33),"*None*",Schedule!R33)," |"))</f>
        <v/>
      </c>
    </row>
    <row r="35" spans="1:1">
      <c r="A35" s="28" t="str">
        <f>IF(ISBLANK(Schedule!H34),"",CONCATENATE("| ",Schedule!H34," | [",Schedule!B34,"](",Configuration!B$29,Configuration!B$28,"sessions/session",Schedule!B34,".html) | ",TEXT(Schedule!D34+Configuration!$B$6, "mm/dd")," | ",Schedule!I34," | ",IF(ISBLANK(Schedule!K34),"*None*",Schedule!R34)," |"))</f>
        <v/>
      </c>
    </row>
    <row r="36" spans="1:1">
      <c r="A36" s="28" t="str">
        <f>IF(ISBLANK(Schedule!H35),"",CONCATENATE("| ",Schedule!H35," | [",Schedule!B35,"](",Configuration!B$29,Configuration!B$28,"sessions/session",Schedule!B35,".html)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tabSelected="1" zoomScale="80" zoomScaleNormal="80" workbookViewId="0">
      <selection activeCell="E2" sqref="E2:E50"/>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In this class we motivate the overall field of data science, machine learning, and the emerging area of AI.   
### Learning Objectives
- Appreciate the broader impact of machine learning on the world.
- Be able to use the colab computing environment.
### Readings
*None*
### Notebooks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",IF(ISBLANK(Schedule!F3),"*None*",Schedule!F3),"
### Learning Objectives
",IF(ISBLANK(Schedule!G3),"*None*",Schedule!G3),"
### Readings
",IF(Schedule!L3,LOOKUP(Schedule!B3,Readings!A:A,Readings!F:F),"*None*"),"
### Notebooks
|  Local  |  Colab |
|  :---:  |  :-----  |
",IF(Schedule!M3,LOOKUP(Schedule!B3,Notebooks!A:A,Notebooks!L:L),"|*None*||"))</f>
        <v xml:space="preserve">
### Description
In this class we motivate the overall field of data science, machine learning, and the emerging area of AI.   
### Learning Objectives
- Appreciate the broader impact of machine learning on the world.
- Be able to use the colab computing environment.
### Readings
*None*
### Notebooks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",IF(ISBLANK(Schedule!F4),"*None*",Schedule!F4),"
### Learning Objectives
",IF(ISBLANK(Schedule!G4),"*None*",Schedule!G4),"
### Readings
",IF(Schedule!L4,LOOKUP(Schedule!B4,Readings!A:A,Readings!F:F),"*None*"),"
### Notebooks
|  Local  |  Colab |
|  :---:  |  :-----  |
",IF(Schedule!M4,LOOKUP(Schedule!B4,Notebooks!A:A,Notebooks!L:L),"|*None*||"))</f>
        <v xml:space="preserve">
### Description
*None*
### Learning Objectives
*None*
### Readings
*None*
### Notebooks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",IF(ISBLANK(Schedule!F5),"*None*",Schedule!F5),"
### Learning Objectives
",IF(ISBLANK(Schedule!G5),"*None*",Schedule!G5),"
### Readings
",IF(Schedule!L5,LOOKUP(Schedule!B5,Readings!A:A,Readings!F:F),"*None*"),"
### Notebooks
|  Local  |  Colab |
|  :---:  |  :-----  |
",IF(Schedule!M5,LOOKUP(Schedule!B5,Notebooks!A:A,Notebooks!L:L),"|*None*||"))</f>
        <v xml:space="preserve">
### Description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Be able to use jupyter notebooks and the the colab computing environment.
- Be able to install python packages.
- Be able to save notebooks as gists and as part of github repositories. 
### Readings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Lab/homework
### Learning Objectives
*None*
### Readings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",IF(ISBLANK(Schedule!F6),"*None*",Schedule!F6),"
### Learning Objectives
",IF(ISBLANK(Schedule!G6),"*None*",Schedule!G6),"
### Readings
",IF(Schedule!L6,LOOKUP(Schedule!B6,Readings!A:A,Readings!F:F),"*None*"),"
### Notebooks
---
|  Local  |  Colab |
|  :---:  |  :-----  |
",IF(Schedule!M6,LOOKUP(Schedule!B6,Notebooks!A:A,Notebooks!L:L),"|*None*||"))</f>
        <v xml:space="preserve">
### Description
Lab/homework
### Learning Objectives
*None*
### Readings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",IF(ISBLANK(Schedule!F7),"*None*",Schedule!F7),"
### Learning Objectives
",IF(ISBLANK(Schedule!G7),"*None*",Schedule!G7),"
### Readings
",IF(Schedule!L7,LOOKUP(Schedule!B7,Readings!A:A,Readings!F:F),"*None*"),"
### Notebooks
|  Local  |  Colab |
|  :---:  |  :-----  |
",IF(Schedule!M7,LOOKUP(Schedule!B7,Notebooks!A:A,Notebooks!L:L),"|*None*||"))</f>
        <v xml:space="preserve">
### Description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*None*
### Readings
[Principles of Data Wrangling (Chapters 1-3)](http://proquestcombo.safaribooksonline.com.libproxy.rpi.edu/book/databases/business-intelligence/9781491938911)
### Notebooks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Lab/homework
### Learning Objectives
*None*
### Readings
*None*
### Notebooks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",IF(ISBLANK(Schedule!F8),"*None*",Schedule!F8),"
### Learning Objectives
",IF(ISBLANK(Schedule!G8),"*None*",Schedule!G8),"
### Readings
",IF(Schedule!L8,LOOKUP(Schedule!B8,Readings!A:A,Readings!F:F),"*None*"),"
### Notebooks
|  Local  |  Colab |
|  :---:  |  :-----  |
",IF(Schedule!M8,LOOKUP(Schedule!B8,Notebooks!A:A,Notebooks!L:L),"|*None*||"))</f>
        <v xml:space="preserve">
### Description
Lab/homework
### Learning Objectives
*None*
### Readings
*None*
### Notebooks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",IF(ISBLANK(Schedule!F9),"*None*",Schedule!F9),"
### Learning Objectives
",IF(ISBLANK(Schedule!G9),"*None*",Schedule!G9),"
### Readings
",IF(Schedule!L9,LOOKUP(Schedule!B9,Readings!A:A,Readings!F:F),"*None*"),"
### Notebooks
|  Local  |  Colab |
|  :---:  |  :-----  |
",IF(Schedule!M9,LOOKUP(Schedule!B9,Notebooks!A:A,Notebooks!L:L),"|*None*||"))</f>
        <v xml:space="preserve">
### Description
Introduction to APIs, web scraping feature creation, and feature creation/extraction.  The genaral goal is to get students to the point where they are able to start to do some data manipulation and utilize code they haven't created (packages, functions)
### Learning Objectives
*None*
### Readings
[Introduction to Machine Learning with Python (Chapter 1)](http://proquestcombo.safaribooksonline.com.libproxy.rpi.edu/book/programming/machine-learning/9781449369880)
### Notebooks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Lab/homework
### Learning Objectives
*None*
### Readings
*None*
### Notebooks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",IF(ISBLANK(Schedule!F10),"*None*",Schedule!F10),"
### Learning Objectives
",IF(ISBLANK(Schedule!G10),"*None*",Schedule!G10),"
### Readings
",IF(Schedule!L10,LOOKUP(Schedule!B10,Readings!A:A,Readings!F:F),"*None*"),"
### Notebooks
|  Local  |  Colab |
|  :---:  |  :-----  |
",IF(Schedule!M10,LOOKUP(Schedule!B10,Notebooks!A:A,Notebooks!L:L),"|*None*||"))</f>
        <v xml:space="preserve">
### Description
Lab/homework
### Learning Objectives
*None*
### Readings
*None*
### Notebooks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",IF(ISBLANK(Schedule!F11),"*None*",Schedule!F11),"
### Learning Objectives
",IF(ISBLANK(Schedule!G11),"*None*",Schedule!G11),"
### Readings
",IF(Schedule!L11,LOOKUP(Schedule!B11,Readings!A:A,Readings!F:F),"*None*"),"
### Notebooks
|  Local  |  Colab |
|  :---:  |  :-----  |
",IF(Schedule!M11,LOOKUP(Schedule!B11,Notebooks!A:A,Notebooks!L:L),"|*None*||"))</f>
        <v xml:space="preserve">
### Description
Visualization is an important component of data understanding. 
### Learning Objectives
*None*
### Readings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Lab/homework
### Learning Objectives
*None*
### Readings
*None*
### Notebooks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",IF(ISBLANK(Schedule!F12),"*None*",Schedule!F12),"
### Learning Objectives
",IF(ISBLANK(Schedule!G12),"*None*",Schedule!G12),"
### Readings
",IF(Schedule!L12,LOOKUP(Schedule!B12,Readings!A:A,Readings!F:F),"*None*"),"
### Notebooks
|  Local  |  Colab |
|  :---:  |  :-----  |
",IF(Schedule!M12,LOOKUP(Schedule!B12,Notebooks!A:A,Notebooks!L:L),"|*None*||"))</f>
        <v xml:space="preserve">
### Description
Lab/homework
### Learning Objectives
*None*
### Readings
*None*
### Notebooks
|  Local  |  Colab |
|  :---:  |  :-----  |
</v>
      </c>
    </row>
    <row r="12" spans="1:7" ht="15" customHeight="1">
      <c r="A12" s="30" t="str">
        <f>IF(ISBLANK(Schedule!B13),"",CONCATENATE("session",Schedule!B13))</f>
        <v>session10</v>
      </c>
      <c r="B12" s="18" t="str">
        <f t="shared" si="0"/>
        <v>&lt;h1 style="font-family: Verdana, Geneva, sans-serif; text-align:center"&gt;Introduction to R&lt;/h1&gt;
---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",IF(ISBLANK(Schedule!F13),"*None*",Schedule!F13),"
### Learning Objectives
",IF(ISBLANK(Schedule!G13),"*None*",Schedule!G13),"
### Readings
",IF(Schedule!L13,LOOKUP(Schedule!B13,Readings!A:A,Readings!F:F),"*None*"),"
### Notebooks
|  Local  |  Colab |
|  :---:  |  :-----  |
",IF(Schedule!M13,LOOKUP(Schedule!B13,Notebooks!A:A,Notebooks!L:L),"|*None*||"))</f>
        <v xml:space="preserve">
### Description
The goal of this class is to get you familiar to using R. While we will be Jupyter notebooks, we will also examine using RStudio. Now that you have already started with Python, many of the concepts will map.
### Learning Objectives
*None*
### Readings
[R for Data Science (Chapters 1-3)](https://r4ds.had.co.nz)&lt;br&gt;[RStudio Cloud](https://rstudio.cloud)
### Notebooks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Lab/homework
### Learning Objectives
*None*
### Readings
*None*
### Notebooks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",IF(ISBLANK(Schedule!F14),"*None*",Schedule!F14),"
### Learning Objectives
",IF(ISBLANK(Schedule!G14),"*None*",Schedule!G14),"
### Readings
",IF(Schedule!L14,LOOKUP(Schedule!B14,Readings!A:A,Readings!F:F),"*None*"),"
### Notebooks
|  Local  |  Colab |
|  :---:  |  :-----  |
",IF(Schedule!M14,LOOKUP(Schedule!B14,Notebooks!A:A,Notebooks!L:L),"|*None*||"))</f>
        <v xml:space="preserve">
### Description
Lab/homework
### Learning Objectives
*None*
### Readings
*None*
### Notebooks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",IF(ISBLANK(Schedule!F15),"*None*",Schedule!F15),"
### Learning Objectives
",IF(ISBLANK(Schedule!G15),"*None*",Schedule!G15),"
### Readings
",IF(Schedule!L15,LOOKUP(Schedule!B15,Readings!A:A,Readings!F:F),"*None*"),"
### Notebooks
|  Local  |  Colab |
|  :---:  |  :-----  |
",IF(Schedule!M15,LOOKUP(Schedule!B15,Notebooks!A:A,Notebooks!L:L),"|*None*||"))</f>
        <v xml:space="preserve">
### Description
We examine the basics of classess of supervised, unsupervised, reenforcement learning. Also examine overfitting and how cross validation is used for overfitting and how hypterparameters are used to optimize models. 
### Learning Objectives
*None*
### Readings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Lab/homework
### Learning Objectives
*None*
### Readings
*None*
### Notebooks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",IF(ISBLANK(Schedule!F16),"*None*",Schedule!F16),"
### Learning Objectives
",IF(ISBLANK(Schedule!G16),"*None*",Schedule!G16),"
### Readings
",IF(Schedule!L16,LOOKUP(Schedule!B16,Readings!A:A,Readings!F:F),"*None*"),"
### Notebooks
|  Local  |  Colab |
|  :---:  |  :-----  |
",IF(Schedule!M16,LOOKUP(Schedule!B16,Notebooks!A:A,Notebooks!L:L),"|*None*||"))</f>
        <v xml:space="preserve">
### Description
Lab/homework
### Learning Objectives
*None*
### Readings
*None*
### Notebooks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*None*
### Learning Objectives
*None*
### Readings
*None*
### Notebooks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",IF(ISBLANK(Schedule!F17),"*None*",Schedule!F17),"
### Learning Objectives
",IF(ISBLANK(Schedule!G17),"*None*",Schedule!G17),"
### Readings
",IF(Schedule!L17,LOOKUP(Schedule!B17,Readings!A:A,Readings!F:F),"*None*"),"
### Notebooks
|  Local  |  Colab |
|  :---:  |  :-----  |
",IF(Schedule!M17,LOOKUP(Schedule!B17,Notebooks!A:A,Notebooks!L:L),"|*None*||"))</f>
        <v xml:space="preserve">
### Description
*None*
### Learning Objectives
*None*
### Readings
*None*
### Notebooks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*None*
### Learning Objectives
*None*
### Readings
*None*
### Notebooks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",IF(ISBLANK(Schedule!F18),"*None*",Schedule!F18),"
### Learning Objectives
",IF(ISBLANK(Schedule!G18),"*None*",Schedule!G18),"
### Readings
",IF(Schedule!L18,LOOKUP(Schedule!B18,Readings!A:A,Readings!F:F),"*None*"),"
### Notebooks
|  Local  |  Colab |
|  :---:  |  :-----  |
",IF(Schedule!M18,LOOKUP(Schedule!B18,Notebooks!A:A,Notebooks!L:L),"|*None*||"))</f>
        <v xml:space="preserve">
### Description
*None*
### Learning Objectives
*None*
### Readings
*None*
### Notebooks
|  Local  |  Colab |
|  :---:  |  :-----  |
</v>
      </c>
    </row>
    <row r="18" spans="1:5" ht="15" customHeight="1">
      <c r="A18" s="30" t="str">
        <f>IF(ISBLANK(Schedule!B19),"",CONCATENATE("session",Schedule!B19))</f>
        <v>session16</v>
      </c>
      <c r="B18" s="18" t="str">
        <f t="shared" si="0"/>
        <v>&lt;h1 style="font-family: Verdana, Geneva, sans-serif; text-align:center"&gt;Classification&lt;/h1&gt;
---
### Description
Classifcation is one of the critical machine learning applications.  In this class we review a variety of different approaches. 
### Learning Objectives
*None*
### Readings
*None*
### Notebooks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",IF(ISBLANK(Schedule!F19),"*None*",Schedule!F19),"
### Learning Objectives
",IF(ISBLANK(Schedule!G19),"*None*",Schedule!G19),"
### Readings
",IF(Schedule!L19,LOOKUP(Schedule!B19,Readings!A:A,Readings!F:F),"*None*"),"
### Notebooks
|  Local  |  Colab |
|  :---:  |  :-----  |
",IF(Schedule!M19,LOOKUP(Schedule!B19,Notebooks!A:A,Notebooks!L:L),"|*None*||"))</f>
        <v xml:space="preserve">
### Description
Classifcation is one of the critical machine learning applications.  In this class we review a variety of different approaches. 
### Learning Objectives
*None*
### Readings
*None*
### Notebooks
|  Local  |  Colab |
|  :---:  |  :-----  |
|*None*||</v>
      </c>
    </row>
    <row r="19" spans="1:5" ht="15" customHeight="1">
      <c r="A19" s="30" t="str">
        <f>IF(ISBLANK(Schedule!B20),"",CONCATENATE("session",Schedule!B20))</f>
        <v>session17</v>
      </c>
      <c r="B19" s="18" t="str">
        <f t="shared" si="0"/>
        <v>&lt;h1 style="font-family: Verdana, Geneva, sans-serif; text-align:center"&gt;Classification&lt;/h1&gt;
---
### Description
Lab/homework
### Learning Objectives
*None*
### Readings
*None*
### Notebooks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",IF(ISBLANK(Schedule!F20),"*None*",Schedule!F20),"
### Learning Objectives
",IF(ISBLANK(Schedule!G20),"*None*",Schedule!G20),"
### Readings
",IF(Schedule!L20,LOOKUP(Schedule!B20,Readings!A:A,Readings!F:F),"*None*"),"
### Notebooks
|  Local  |  Colab |
|  :---:  |  :-----  |
",IF(Schedule!M20,LOOKUP(Schedule!B20,Notebooks!A:A,Notebooks!L:L),"|*None*||"))</f>
        <v xml:space="preserve">
### Description
Lab/homework
### Learning Objectives
*None*
### Readings
*None*
### Notebooks
|  Local  |  Colab |
|  :---:  |  :-----  |
|*None*||</v>
      </c>
    </row>
    <row r="20" spans="1:5" ht="15" customHeight="1">
      <c r="A20" s="30" t="str">
        <f>IF(ISBLANK(Schedule!B21),"",CONCATENATE("session",Schedule!B21))</f>
        <v>session18</v>
      </c>
      <c r="B20" s="18" t="str">
        <f t="shared" si="0"/>
        <v>&lt;h1 style="font-family: Verdana, Geneva, sans-serif; text-align:center"&gt;Regression&lt;/h1&gt;
---
### Description
Regression models similarly a a major type of machine learning application.  In this 
### Learning Objectives
*None*
### Readings
*None*
### Notebooks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",IF(ISBLANK(Schedule!F21),"*None*",Schedule!F21),"
### Learning Objectives
",IF(ISBLANK(Schedule!G21),"*None*",Schedule!G21),"
### Readings
",IF(Schedule!L21,LOOKUP(Schedule!B21,Readings!A:A,Readings!F:F),"*None*"),"
### Notebooks
|  Local  |  Colab |
|  :---:  |  :-----  |
",IF(Schedule!M21,LOOKUP(Schedule!B21,Notebooks!A:A,Notebooks!L:L),"|*None*||"))</f>
        <v xml:space="preserve">
### Description
Regression models similarly a a major type of machine learning application.  In this 
### Learning Objectives
*None*
### Readings
*None*
### Notebooks
|  Local  |  Colab |
|  :---:  |  :-----  |
|*None*||</v>
      </c>
    </row>
    <row r="21" spans="1:5" ht="15" customHeight="1">
      <c r="A21" s="30" t="str">
        <f>IF(ISBLANK(Schedule!B22),"",CONCATENATE("session",Schedule!B22))</f>
        <v>session19</v>
      </c>
      <c r="B21" s="18" t="str">
        <f t="shared" si="0"/>
        <v>&lt;h1 style="font-family: Verdana, Geneva, sans-serif; text-align:center"&gt;Regression&lt;/h1&gt;
---
### Description
Lab/homework
### Learning Objectives
*None*
### Readings
*None*
### Notebooks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",IF(ISBLANK(Schedule!F22),"*None*",Schedule!F22),"
### Learning Objectives
",IF(ISBLANK(Schedule!G22),"*None*",Schedule!G22),"
### Readings
",IF(Schedule!L22,LOOKUP(Schedule!B22,Readings!A:A,Readings!F:F),"*None*"),"
### Notebooks
|  Local  |  Colab |
|  :---:  |  :-----  |
",IF(Schedule!M22,LOOKUP(Schedule!B22,Notebooks!A:A,Notebooks!L:L),"|*None*||"))</f>
        <v xml:space="preserve">
### Description
Lab/homework
### Learning Objectives
*None*
### Readings
*None*
### Notebooks
|  Local  |  Colab |
|  :---:  |  :-----  |
|*None*||</v>
      </c>
    </row>
    <row r="22" spans="1:5" ht="15" customHeight="1">
      <c r="A22" s="30" t="str">
        <f>IF(ISBLANK(Schedule!B23),"",CONCATENATE("session",Schedule!B23))</f>
        <v>session20</v>
      </c>
      <c r="B22" s="18" t="str">
        <f t="shared" si="0"/>
        <v>&lt;h1 style="font-family: Verdana, Geneva, sans-serif; text-align:center"&gt;Text and NLP&lt;/h1&gt;
---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",IF(ISBLANK(Schedule!F23),"*None*",Schedule!F23),"
### Learning Objectives
",IF(ISBLANK(Schedule!G23),"*None*",Schedule!G23),"
### Readings
",IF(Schedule!L23,LOOKUP(Schedule!B23,Readings!A:A,Readings!F:F),"*None*"),"
### Notebooks
|  Local  |  Colab |
|  :---:  |  :-----  |
",IF(Schedule!M23,LOOKUP(Schedule!B23,Notebooks!A:A,Notebooks!L:L),"|*None*||"))</f>
        <v xml:space="preserve">
### Description
The goal of this class is to investigate basic concepts surrounding text mining.
### Learning Objectives
*None*
### Readings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Local  |  Colab |
|  :---:  |  :-----  |
|*None*||</v>
      </c>
    </row>
    <row r="23" spans="1:5" ht="15" customHeight="1">
      <c r="A23" s="30" t="str">
        <f>IF(ISBLANK(Schedule!B24),"",CONCATENATE("session",Schedule!B24))</f>
        <v>session21</v>
      </c>
      <c r="B23" s="18" t="str">
        <f t="shared" si="0"/>
        <v>&lt;h1 style="font-family: Verdana, Geneva, sans-serif; text-align:center"&gt;Text and NLP&lt;/h1&gt;
---
### Description
Lab/homework
### Learning Objectives
*None*
### Readings
*None*
### Notebooks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",IF(ISBLANK(Schedule!F24),"*None*",Schedule!F24),"
### Learning Objectives
",IF(ISBLANK(Schedule!G24),"*None*",Schedule!G24),"
### Readings
",IF(Schedule!L24,LOOKUP(Schedule!B24,Readings!A:A,Readings!F:F),"*None*"),"
### Notebooks
|  Local  |  Colab |
|  :---:  |  :-----  |
",IF(Schedule!M24,LOOKUP(Schedule!B24,Notebooks!A:A,Notebooks!L:L),"|*None*||"))</f>
        <v xml:space="preserve">
### Description
Lab/homework
### Learning Objectives
*None*
### Readings
*None*
### Notebooks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The goal here is to provide an overview of how data processes can be scaled with Spark.
### Learning Objectives
*None*
### Readings
*None*
### Notebooks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",IF(ISBLANK(Schedule!F25),"*None*",Schedule!F25),"
### Learning Objectives
",IF(ISBLANK(Schedule!G25),"*None*",Schedule!G25),"
### Readings
",IF(Schedule!L25,LOOKUP(Schedule!B25,Readings!A:A,Readings!F:F),"*None*"),"
### Notebooks
|  Local  |  Colab |
|  :---:  |  :-----  |
",IF(Schedule!M25,LOOKUP(Schedule!B25,Notebooks!A:A,Notebooks!L:L),"|*None*||"))</f>
        <v xml:space="preserve">
### Description
The goal here is to provide an overview of how data processes can be scaled with Spark.
### Learning Objectives
*None*
### Readings
*None*
### Notebooks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",IF(ISBLANK(Schedule!F26),"*None*",Schedule!F26),"
### Learning Objectives
",IF(ISBLANK(Schedule!G26),"*None*",Schedule!G26),"
### Readings
",IF(Schedule!L26,LOOKUP(Schedule!B26,Readings!A:A,Readings!F:F),"*None*"),"
### Notebooks
|  Local  |  Colab |
|  :---:  |  :-----  |
",IF(Schedule!M26,LOOKUP(Schedule!B26,Notebooks!A:A,Notebooks!L:L),"|*None*||"))</f>
        <v xml:space="preserve">
### Description
Time series and panel data is a bit different and requires a different approach.  Here we cover some of the basics. 
### Learning Objectives
*None*
### Readings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Image data is different and deep learning has transformed the ability of machines to process image data. In this lecture we will get an overview of image processing and deep learning techniques. 
### Learning Objectives
*None*
### Readings
*None*
### Notebooks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",IF(ISBLANK(Schedule!F27),"*None*",Schedule!F27),"
### Learning Objectives
",IF(ISBLANK(Schedule!G27),"*None*",Schedule!G27),"
### Readings
",IF(Schedule!L27,LOOKUP(Schedule!B27,Readings!A:A,Readings!F:F),"*None*"),"
### Notebooks
|  Local  |  Colab |
|  :---:  |  :-----  |
",IF(Schedule!M27,LOOKUP(Schedule!B27,Notebooks!A:A,Notebooks!L:L),"|*None*||"))</f>
        <v xml:space="preserve">
### Description
Image data is different and deep learning has transformed the ability of machines to process image data. In this lecture we will get an overview of image processing and deep learning techniques. 
### Learning Objectives
*None*
### Readings
*None*
### Notebooks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Lab/homework
### Learning Objectives
*None*
### Readings
*None*
### Notebooks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",IF(ISBLANK(Schedule!F28),"*None*",Schedule!F28),"
### Learning Objectives
",IF(ISBLANK(Schedule!G28),"*None*",Schedule!G28),"
### Readings
",IF(Schedule!L28,LOOKUP(Schedule!B28,Readings!A:A,Readings!F:F),"*None*"),"
### Notebooks
|  Local  |  Colab |
|  :---:  |  :-----  |
",IF(Schedule!M28,LOOKUP(Schedule!B28,Notebooks!A:A,Notebooks!L:L),"|*None*||"))</f>
        <v xml:space="preserve">
### Description
Lab/homework
### Learning Objectives
*None*
### Readings
*None*
### Notebooks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Increasingly there are tools to automate the process of selecting models. 
### Learning Objectives
*None*
### Readings
*None*
### Notebooks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",IF(ISBLANK(Schedule!F29),"*None*",Schedule!F29),"
### Learning Objectives
",IF(ISBLANK(Schedule!G29),"*None*",Schedule!G29),"
### Readings
",IF(Schedule!L29,LOOKUP(Schedule!B29,Readings!A:A,Readings!F:F),"*None*"),"
### Notebooks
|  Local  |  Colab |
|  :---:  |  :-----  |
",IF(Schedule!M29,LOOKUP(Schedule!B29,Notebooks!A:A,Notebooks!L:L),"|*None*||"))</f>
        <v xml:space="preserve">
### Description
Increasingly there are tools to automate the process of selecting models. 
### Learning Objectives
*None*
### Readings
*None*
### Notebooks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",IF(ISBLANK(Schedule!F30),"*None*",Schedule!F30),"
### Learning Objectives
",IF(ISBLANK(Schedule!G30),"*None*",Schedule!G30),"
### Readings
",IF(Schedule!L30,LOOKUP(Schedule!B30,Readings!A:A,Readings!F:F),"*None*"),"
### Notebooks
|  Local  |  Colab |
|  :---:  |  :-----  |
",IF(Schedule!M30,LOOKUP(Schedule!B30,Notebooks!A:A,Notebooks!L:L),"|*None*||"))</f>
        <v xml:space="preserve">
### Description
*None*
### Learning Objectives
*None*
### Readings
*None*
### Notebooks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Lab/homework
### Learning Objectives
*None*
### Readings
*None*
### Notebooks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",IF(ISBLANK(Schedule!F31),"*None*",Schedule!F31),"
### Learning Objectives
",IF(ISBLANK(Schedule!G31),"*None*",Schedule!G31),"
### Readings
",IF(Schedule!L31,LOOKUP(Schedule!B31,Readings!A:A,Readings!F:F),"*None*"),"
### Notebooks
|  Local  |  Colab |
|  :---:  |  :-----  |
",IF(Schedule!M31,LOOKUP(Schedule!B31,Notebooks!A:A,Notebooks!L:L),"|*None*||"))</f>
        <v xml:space="preserve">
### Description
Lab/homework
### Learning Objectives
*None*
### Readings
*None*
### Notebooks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*None*
### Learning Objectives
*None*
### Readings
*None*
### Notebooks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",IF(ISBLANK(Schedule!F32),"*None*",Schedule!F32),"
### Learning Objectives
",IF(ISBLANK(Schedule!G32),"*None*",Schedule!G32),"
### Readings
",IF(Schedule!L32,LOOKUP(Schedule!B32,Readings!A:A,Readings!F:F),"*None*"),"
### Notebooks
|  Local  |  Colab |
|  :---:  |  :-----  |
",IF(Schedule!M32,LOOKUP(Schedule!B32,Notebooks!A:A,Notebooks!L:L),"|*None*||"))</f>
        <v xml:space="preserve">
### Description
*None*
### Learning Objectives
*None*
### Readings
*None*
### Notebooks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*None*
### Learning Objectives
*None*
### Readings
*None*
### Notebooks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",IF(ISBLANK(Schedule!F33),"*None*",Schedule!F33),"
### Learning Objectives
",IF(ISBLANK(Schedule!G33),"*None*",Schedule!G33),"
### Readings
",IF(Schedule!L33,LOOKUP(Schedule!B33,Readings!A:A,Readings!F:F),"*None*"),"
### Notebooks
|  Local  |  Colab |
|  :---:  |  :-----  |
",IF(Schedule!M33,LOOKUP(Schedule!B33,Notebooks!A:A,Notebooks!L:L),"|*None*||"))</f>
        <v xml:space="preserve">
### Description
*None*
### Learning Objectives
*None*
### Readings
*None*
### Notebooks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",IF(ISBLANK(Schedule!F34),"*None*",Schedule!F34),"
### Learning Objectives
",IF(ISBLANK(Schedule!G34),"*None*",Schedule!G34),"
### Readings
",IF(Schedule!L34,LOOKUP(Schedule!B34,Readings!A:A,Readings!F:F),"*None*"),"
### Notebooks
|  Local  |  Colab |
|  :---:  |  :-----  |
",IF(Schedule!M34,LOOKUP(Schedule!B34,Notebooks!A:A,Notebooks!L:L),"|*None*||"))</f>
        <v xml:space="preserve">
### Description
*None*
### Learning Objectives
*None*
### Readings
*None*
### Notebooks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",IF(ISBLANK(Schedule!F35),"*None*",Schedule!F35),"
### Learning Objectives
",IF(ISBLANK(Schedule!G35),"*None*",Schedule!G35),"
### Readings
",IF(Schedule!L35,LOOKUP(Schedule!B35,Readings!A:A,Readings!F:F),"*None*"),"
### Notebooks
|  Local  |  Colab |
|  :---:  |  :-----  |
",IF(Schedule!M35,LOOKUP(Schedule!B35,Notebooks!A:A,Notebooks!L:L),"|*None*||"))</f>
        <v xml:space="preserve">
### Description
*None*
### Learning Objectives
*None*
### Readings
*None*
### Notebooks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",IF(ISBLANK(Schedule!F36),"*None*",Schedule!F36),"
### Learning Objectives
",IF(ISBLANK(Schedule!G36),"*None*",Schedule!G36),"
### Readings
",IF(Schedule!L36,LOOKUP(Schedule!B36,Readings!A:A,Readings!F:F),"*None*"),"
### Notebooks
|  Local  |  Colab |
|  :---:  |  :-----  |
",IF(Schedule!M36,LOOKUP(Schedule!B36,Notebooks!A:A,Notebooks!L:L),"|*None*||"))</f>
        <v xml:space="preserve">
### Description
*None*
### Learning Objectives
*None*
### Readings
*None*
### Notebooks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",IF(ISBLANK(Schedule!F37),"*None*",Schedule!F37),"
### Learning Objectives
",IF(ISBLANK(Schedule!G37),"*None*",Schedule!G37),"
### Readings
",IF(Schedule!L37,LOOKUP(Schedule!B37,Readings!A:A,Readings!F:F),"*None*"),"
### Notebooks
|  Local  |  Colab |
|  :---:  |  :-----  |
",IF(Schedule!M37,LOOKUP(Schedule!B37,Notebooks!A:A,Notebooks!L:L),"|*None*||"))</f>
        <v xml:space="preserve">
### Description
*None*
### Learning Objectives
*None*
### Readings
*None*
### Notebooks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",IF(ISBLANK(Schedule!F38),"*None*",Schedule!F38),"
### Learning Objectives
",IF(ISBLANK(Schedule!G38),"*None*",Schedule!G38),"
### Readings
",IF(Schedule!L38,LOOKUP(Schedule!B38,Readings!A:A,Readings!F:F),"*None*"),"
### Notebooks
|  Local  |  Colab |
|  :---:  |  :-----  |
",IF(Schedule!M38,LOOKUP(Schedule!B38,Notebooks!A:A,Notebooks!L:L),"|*None*||"))</f>
        <v xml:space="preserve">
### Description
*None*
### Learning Objectives
*None*
### Readings
*None*
### Notebooks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",IF(ISBLANK(Schedule!F39),"*None*",Schedule!F39),"
### Learning Objectives
",IF(ISBLANK(Schedule!G39),"*None*",Schedule!G39),"
### Readings
",IF(Schedule!L39,LOOKUP(Schedule!B39,Readings!A:A,Readings!F:F),"*None*"),"
### Notebooks
|  Local  |  Colab |
|  :---:  |  :-----  |
",IF(Schedule!M39,LOOKUP(Schedule!B39,Notebooks!A:A,Notebooks!L:L),"|*None*||"))</f>
        <v xml:space="preserve">
### Description
*None*
### Learning Objectives
*None*
### Readings
*None*
### Notebooks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",IF(ISBLANK(Schedule!F40),"*None*",Schedule!F40),"
### Learning Objectives
",IF(ISBLANK(Schedule!G40),"*None*",Schedule!G40),"
### Readings
",IF(Schedule!L40,LOOKUP(Schedule!B40,Readings!A:A,Readings!F:F),"*None*"),"
### Notebooks
|  Local  |  Colab |
|  :---:  |  :-----  |
",IF(Schedule!M40,LOOKUP(Schedule!B40,Notebooks!A:A,Notebooks!L:L),"|*None*||"))</f>
        <v xml:space="preserve">
### Description
*None*
### Learning Objectives
*None*
### Readings
*None*
### Notebooks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",IF(ISBLANK(Schedule!F41),"*None*",Schedule!F41),"
### Learning Objectives
",IF(ISBLANK(Schedule!G41),"*None*",Schedule!G41),"
### Readings
",IF(Schedule!L41,LOOKUP(Schedule!B41,Readings!A:A,Readings!F:F),"*None*"),"
### Notebooks
|  Local  |  Colab |
|  :---:  |  :-----  |
",IF(Schedule!M41,LOOKUP(Schedule!B41,Notebooks!A:A,Notebooks!L:L),"|*None*||"))</f>
        <v xml:space="preserve">
### Description
*None*
### Learning Objectives
*None*
### Readings
*None*
### Notebooks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",IF(ISBLANK(Schedule!F42),"*None*",Schedule!F42),"
### Learning Objectives
",IF(ISBLANK(Schedule!G42),"*None*",Schedule!G42),"
### Readings
",IF(Schedule!L42,LOOKUP(Schedule!B42,Readings!A:A,Readings!F:F),"*None*"),"
### Notebooks
|  Local  |  Colab |
|  :---:  |  :-----  |
",IF(Schedule!M42,LOOKUP(Schedule!B42,Notebooks!A:A,Notebooks!L:L),"|*None*||"))</f>
        <v xml:space="preserve">
### Description
*None*
### Learning Objectives
*None*
### Readings
*None*
### Notebooks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",IF(ISBLANK(Schedule!F43),"*None*",Schedule!F43),"
### Learning Objectives
",IF(ISBLANK(Schedule!G43),"*None*",Schedule!G43),"
### Readings
",IF(Schedule!L43,LOOKUP(Schedule!B43,Readings!A:A,Readings!F:F),"*None*"),"
### Notebooks
|  Local  |  Colab |
|  :---:  |  :-----  |
",IF(Schedule!M43,LOOKUP(Schedule!B43,Notebooks!A:A,Notebooks!L:L),"|*None*||"))</f>
        <v xml:space="preserve">
### Description
*None*
### Learning Objectives
*None*
### Readings
*None*
### Notebooks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",IF(ISBLANK(Schedule!F44),"*None*",Schedule!F44),"
### Learning Objectives
",IF(ISBLANK(Schedule!G44),"*None*",Schedule!G44),"
### Readings
",IF(Schedule!L44,LOOKUP(Schedule!B44,Readings!A:A,Readings!F:F),"*None*"),"
### Notebooks
|  Local  |  Colab |
|  :---:  |  :-----  |
",IF(Schedule!M44,LOOKUP(Schedule!B44,Notebooks!A:A,Notebooks!L:L),"|*None*||"))</f>
        <v xml:space="preserve">
### Description
*None*
### Learning Objectives
*None*
### Readings
*None*
### Notebooks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",IF(ISBLANK(Schedule!F45),"*None*",Schedule!F45),"
### Learning Objectives
",IF(ISBLANK(Schedule!G45),"*None*",Schedule!G45),"
### Readings
",IF(Schedule!L45,LOOKUP(Schedule!B45,Readings!A:A,Readings!F:F),"*None*"),"
### Notebooks
|  Local  |  Colab |
|  :---:  |  :-----  |
",IF(Schedule!M45,LOOKUP(Schedule!B45,Notebooks!A:A,Notebooks!L:L),"|*None*||"))</f>
        <v xml:space="preserve">
### Description
*None*
### Learning Objectives
*None*
### Readings
*None*
### Notebooks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",IF(ISBLANK(Schedule!F46),"*None*",Schedule!F46),"
### Learning Objectives
",IF(ISBLANK(Schedule!G46),"*None*",Schedule!G46),"
### Readings
",IF(Schedule!L46,LOOKUP(Schedule!B46,Readings!A:A,Readings!F:F),"*None*"),"
### Notebooks
|  Local  |  Colab |
|  :---:  |  :-----  |
",IF(Schedule!M46,LOOKUP(Schedule!B46,Notebooks!A:A,Notebooks!L:L),"|*None*||"))</f>
        <v xml:space="preserve">
### Description
*None*
### Learning Objectives
*None*
### Readings
*None*
### Notebooks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",IF(ISBLANK(Schedule!F47),"*None*",Schedule!F47),"
### Learning Objectives
",IF(ISBLANK(Schedule!G47),"*None*",Schedule!G47),"
### Readings
",IF(Schedule!L47,LOOKUP(Schedule!B47,Readings!A:A,Readings!F:F),"*None*"),"
### Notebooks
|  Local  |  Colab |
|  :---:  |  :-----  |
",IF(Schedule!M47,LOOKUP(Schedule!B47,Notebooks!A:A,Notebooks!L:L),"|*None*||"))</f>
        <v xml:space="preserve">
### Description
*None*
### Learning Objectives
*None*
### Readings
*None*
### Notebooks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",IF(ISBLANK(Schedule!F48),"*None*",Schedule!F48),"
### Learning Objectives
",IF(ISBLANK(Schedule!G48),"*None*",Schedule!G48),"
### Readings
",IF(Schedule!L48,LOOKUP(Schedule!B48,Readings!A:A,Readings!F:F),"*None*"),"
### Notebooks
|  Local  |  Colab |
|  :---:  |  :-----  |
",IF(Schedule!M48,LOOKUP(Schedule!B48,Notebooks!A:A,Notebooks!L:L),"|*None*||"))</f>
        <v xml:space="preserve">
### Description
*None*
### Learning Objectives
*None*
### Readings
*None*
### Notebooks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",IF(ISBLANK(Schedule!F49),"*None*",Schedule!F49),"
### Learning Objectives
",IF(ISBLANK(Schedule!G49),"*None*",Schedule!G49),"
### Readings
",IF(Schedule!L49,LOOKUP(Schedule!B49,Readings!A:A,Readings!F:F),"*None*"),"
### Notebooks
|  Local  |  Colab |
|  :---:  |  :-----  |
",IF(Schedule!M49,LOOKUP(Schedule!B49,Notebooks!A:A,Notebooks!L:L),"|*None*||"))</f>
        <v xml:space="preserve">
### Description
*None*
### Learning Objectives
*None*
### Readings
*None*
### Notebooks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",IF(ISBLANK(Schedule!F50),"*None*",Schedule!F50),"
### Learning Objectives
",IF(ISBLANK(Schedule!G50),"*None*",Schedule!G50),"
### Readings
",IF(Schedule!L50,LOOKUP(Schedule!B50,Readings!A:A,Readings!F:F),"*None*"),"
### Notebooks
|  Local  |  Colab |
|  :---:  |  :-----  |
",IF(Schedule!M50,LOOKUP(Schedule!B50,Notebooks!A:A,Notebooks!L:L),"|*None*||"))</f>
        <v xml:space="preserve">
### Description
*None*
### Learning Objectives
*None*
### Readings
*None*
### Notebooks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",IF(ISBLANK(Schedule!F51),"*None*",Schedule!F51),"
### Learning Objectives
",IF(ISBLANK(Schedule!G51),"*None*",Schedule!G51),"
### Readings
",IF(Schedule!L51,LOOKUP(Schedule!B51,Readings!A:A,Readings!F:F),"*None*"),"
### Notebooks
|  Local  |  Colab |
|  :---:  |  :-----  |
",IF(Schedule!M51,LOOKUP(Schedule!B51,Notebooks!A:A,Notebooks!L:L),"|*None*||"))</f>
        <v xml:space="preserve">
### Description
*None*
### Learning Objectives
*None*
### Readings
*None*
### Notebooks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IF(ISBLANK(Configuration!A48),"",CONCATENATE("| ",Configuration!A48," | ",Configuration!B48," |"))</f>
        <v>| Homework and Labs | 25% |</v>
      </c>
    </row>
    <row r="5" spans="1:1">
      <c r="A5" s="4" t="str">
        <f>IF(ISBLANK(Configuration!A49),"",CONCATENATE("| ",Configuration!A49," | ",Configuration!B49," |"))</f>
        <v>| Projects | 25% |</v>
      </c>
    </row>
    <row r="6" spans="1:1">
      <c r="A6" s="4" t="str">
        <f>IF(ISBLANK(Configuration!A50),"",CONCATENATE("| ",Configuration!A50," | ",Configuration!B50," |"))</f>
        <v>| Midterm (7th class) | 25% |</v>
      </c>
    </row>
    <row r="7" spans="1:1">
      <c r="A7" s="4" t="str">
        <f>IF(ISBLANK(Configuration!A51),"",CONCATENATE("| ",Configuration!A51," | ",Configuration!B51," |"))</f>
        <v>| Final Exam | 25% |</v>
      </c>
    </row>
    <row r="8" spans="1:1">
      <c r="A8" s="4" t="str">
        <f>IF(ISBLANK(Configuration!A52),"",CONCATENATE("| ",Configuration!A52," | ",Configuration!B52," |"))</f>
        <v/>
      </c>
    </row>
    <row r="9" spans="1:1">
      <c r="A9" s="4" t="str">
        <f>IF(ISBLANK(Configuration!A53),"",CONCATENATE("| ",Configuration!A53," | ",Configuration!B53," |"))</f>
        <v/>
      </c>
    </row>
    <row r="10" spans="1:1">
      <c r="A10" s="4" t="str">
        <f>IF(ISBLANK(Configuration!A54),"",CONCATENATE("| ",Configuration!A54," | ",Configuration!B54," |"))</f>
        <v/>
      </c>
    </row>
    <row r="11" spans="1:1">
      <c r="A11" s="4" t="str">
        <f>IF(ISBLANK(Configuration!A55),"",CONCATENATE("| ",Configuration!A55," | ",Configuration!B55," |"))</f>
        <v/>
      </c>
    </row>
    <row r="12" spans="1:1">
      <c r="A12" s="4" t="str">
        <f>IF(ISBLANK(Configuration!A56),"",CONCATENATE("| ",Configuration!A56," | ",Configuration!B56," |"))</f>
        <v/>
      </c>
    </row>
    <row r="13" spans="1:1">
      <c r="A13" s="4" t="str">
        <f>IF(ISBLANK(Configuration!A57),"",CONCATENATE("| ",Configuration!A57," | ",Configuration!B57," |"))</f>
        <v/>
      </c>
    </row>
    <row r="14" spans="1:1">
      <c r="A14" s="4" t="str">
        <f>IF(ISBLANK(Configuration!A58),"",CONCATENATE("| ",Configuration!A58," | ",Configuration!B58," |"))</f>
        <v/>
      </c>
    </row>
    <row r="15" spans="1:1">
      <c r="A15" s="4" t="str">
        <f>IF(ISBLANK(Configuration!A59),"",CONCATENATE("| ",Configuration!A59," | ",Configuration!B59," |"))</f>
        <v/>
      </c>
    </row>
    <row r="16" spans="1:1">
      <c r="A16" s="4" t="str">
        <f>IF(ISBLANK(Configuration!A60),"",CONCATENATE("| ",Configuration!A60," | ",Configuration!B60," |"))</f>
        <v/>
      </c>
    </row>
    <row r="17" spans="1:1">
      <c r="A17" s="4" t="str">
        <f>IF(ISBLANK(Configuration!A61),"",CONCATENATE("| ",Configuration!A61," | ",Configuration!B61," |"))</f>
        <v/>
      </c>
    </row>
    <row r="18" spans="1:1">
      <c r="A18" s="4" t="str">
        <f>IF(ISBLANK(Configuration!A62),"",CONCATENATE("| ",Configuration!A62," | ",Configuration!B62," |"))</f>
        <v/>
      </c>
    </row>
    <row r="19" spans="1:1">
      <c r="A19" s="4" t="str">
        <f>IF(ISBLANK(Configuration!A63),"",CONCATENATE("| ",Configuration!A63," | ",Configuration!B63," |"))</f>
        <v/>
      </c>
    </row>
    <row r="20" spans="1:1">
      <c r="A20" s="4" t="str">
        <f>IF(ISBLANK(Configuration!A64),"",CONCATENATE("| ",Configuration!A64," | ",Configuration!B64,"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zoomScaleNormal="100" workbookViewId="0">
      <pane xSplit="5" ySplit="2" topLeftCell="J3" activePane="bottomRight" state="frozen"/>
      <selection activeCell="B23" sqref="B23"/>
      <selection pane="topRight" activeCell="B23" sqref="B23"/>
      <selection pane="bottomLeft" activeCell="B23" sqref="B23"/>
      <selection pane="bottomRight" activeCell="W3" sqref="W3"/>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15.5" style="59" hidden="1" customWidth="1"/>
    <col min="15" max="15" width="13.1640625" style="54" hidden="1" customWidth="1"/>
    <col min="16" max="16" width="27" style="54" hidden="1" customWidth="1"/>
    <col min="17" max="17" width="15.33203125" style="54" hidden="1" customWidth="1"/>
    <col min="18" max="19" width="12.33203125" style="54" hidden="1" customWidth="1"/>
    <col min="20" max="20" width="23.6640625" style="54" hidden="1" customWidth="1"/>
    <col min="21" max="21" width="19.33203125" style="54" hidden="1" customWidth="1"/>
    <col min="22" max="22" width="23.5" style="54" hidden="1" customWidth="1"/>
    <col min="23" max="26" width="10.5" customWidth="1"/>
  </cols>
  <sheetData>
    <row r="1" spans="1:23" s="31" customFormat="1" ht="18.25" customHeight="1">
      <c r="A1" s="114" t="s">
        <v>0</v>
      </c>
      <c r="B1" s="112" t="s">
        <v>164</v>
      </c>
      <c r="C1" s="112" t="s">
        <v>1</v>
      </c>
      <c r="D1" s="121" t="s">
        <v>2</v>
      </c>
      <c r="E1" s="119" t="s">
        <v>3</v>
      </c>
      <c r="F1" s="123" t="s">
        <v>275</v>
      </c>
      <c r="G1" s="124"/>
      <c r="H1" s="125" t="s">
        <v>326</v>
      </c>
      <c r="I1" s="126"/>
      <c r="J1" s="126"/>
      <c r="K1" s="127"/>
      <c r="L1" s="128" t="s">
        <v>282</v>
      </c>
      <c r="M1" s="128" t="s">
        <v>283</v>
      </c>
      <c r="N1" s="116" t="s">
        <v>302</v>
      </c>
      <c r="O1" s="117" t="s">
        <v>303</v>
      </c>
      <c r="P1" s="118" t="s">
        <v>304</v>
      </c>
      <c r="Q1" s="118" t="s">
        <v>305</v>
      </c>
      <c r="R1" s="118" t="s">
        <v>306</v>
      </c>
      <c r="S1" s="118" t="s">
        <v>301</v>
      </c>
      <c r="T1" s="118"/>
      <c r="U1" s="118" t="s">
        <v>307</v>
      </c>
      <c r="V1" s="118" t="s">
        <v>308</v>
      </c>
    </row>
    <row r="2" spans="1:23" s="31" customFormat="1" ht="21" thickBot="1">
      <c r="A2" s="115"/>
      <c r="B2" s="113"/>
      <c r="C2" s="113"/>
      <c r="D2" s="122"/>
      <c r="E2" s="120"/>
      <c r="F2" s="82" t="s">
        <v>4</v>
      </c>
      <c r="G2" s="66" t="s">
        <v>5</v>
      </c>
      <c r="H2" s="80" t="s">
        <v>8</v>
      </c>
      <c r="I2" s="91" t="s">
        <v>7</v>
      </c>
      <c r="J2" s="90" t="s">
        <v>290</v>
      </c>
      <c r="K2" s="92" t="s">
        <v>284</v>
      </c>
      <c r="L2" s="129"/>
      <c r="M2" s="129"/>
      <c r="N2" s="116"/>
      <c r="O2" s="117"/>
      <c r="P2" s="118"/>
      <c r="Q2" s="118"/>
      <c r="R2" s="118"/>
      <c r="S2" s="118"/>
      <c r="T2" s="118"/>
      <c r="U2" s="118"/>
      <c r="V2" s="118"/>
      <c r="W2" s="31" t="s">
        <v>14</v>
      </c>
    </row>
    <row r="3" spans="1:23" ht="68">
      <c r="A3" s="41">
        <v>1</v>
      </c>
      <c r="B3" s="42">
        <v>1</v>
      </c>
      <c r="C3" s="43" t="s">
        <v>10</v>
      </c>
      <c r="D3" s="44">
        <v>43706</v>
      </c>
      <c r="E3" s="83" t="s">
        <v>11</v>
      </c>
      <c r="F3" s="46" t="s">
        <v>338</v>
      </c>
      <c r="G3" s="47" t="s">
        <v>187</v>
      </c>
      <c r="I3" s="81"/>
      <c r="L3" s="38" t="b">
        <v>0</v>
      </c>
      <c r="M3" s="61" t="b">
        <v>1</v>
      </c>
      <c r="N3" s="59" t="str">
        <f>IF(ISBLANK(H3),"",CONCATENATE("Assignment ",H3," due ", TEXT(D3+Configuration!$B$6, "mm/dd")))</f>
        <v/>
      </c>
      <c r="O3" s="54" t="str">
        <f>IF(B3&gt;0,CONCATENATE("[more](",Configuration!B$29,Configuration!B$28,"sessions/session",B3,".html)"),"")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CONCATENATE("[![Open In Colab](https://colab.research.google.com/assets/colab-badge.svg)](",K3,")")</f>
        <v>[![Open In Colab](https://colab.research.google.com/assets/colab-badge.svg)]()</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f>
        <v/>
      </c>
      <c r="O4" s="54" t="str">
        <f>IF(B4&gt;0,CONCATENATE("[more](",Configuration!B$29,Configuration!B$28,"sessions/session",B4,".html)"),"")</f>
        <v/>
      </c>
      <c r="P4" s="54" t="str">
        <f t="shared" ref="P4:P51" si="1">IF(ISBLANK(H4),"",CONCATENATE(" &lt;br&gt; *",N4,"* &lt;br&gt;"))</f>
        <v/>
      </c>
      <c r="Q4" s="54" t="str">
        <f t="shared" ref="Q4:Q51" si="2">CONCATENATE("**",TRIM(E4),"** &lt;br&gt; ", O4, P4)</f>
        <v xml:space="preserve">**Labor Day - no classes (Tuesday follows Monday schedule)** &lt;br&gt; </v>
      </c>
      <c r="R4" s="54" t="str">
        <f t="shared" ref="R4:R51" si="3">CONCATENATE("[![Open In Colab](https://colab.research.google.com/assets/colab-badge.svg)](",K4,")")</f>
        <v>[![Open In Colab](https://colab.research.google.com/assets/colab-badge.svg)]()</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195</v>
      </c>
      <c r="L5" s="58" t="b">
        <v>1</v>
      </c>
      <c r="M5" s="62" t="b">
        <v>1</v>
      </c>
      <c r="N5" s="59" t="str">
        <f>IF(ISBLANK(H5),"",CONCATENATE("Assignment ",H5," due ", TEXT(D5+Configuration!$B$6, "mm/dd")))</f>
        <v>Assignment 1 due 09/17</v>
      </c>
      <c r="O5" s="54" t="str">
        <f>IF(B5&gt;0,CONCATENATE("[more](",Configuration!B$29,Configuration!B$28,"sessions/session",B5,".html)"),"")</f>
        <v>[more](https://rpi.analyticsdojo.com/sessions/session2.html)</v>
      </c>
      <c r="P5" s="54" t="str">
        <f t="shared" si="1"/>
        <v xml:space="preserve"> &lt;br&gt; *Assignment 1 due 09/17* &lt;br&gt;</v>
      </c>
      <c r="Q5" s="54" t="str">
        <f t="shared" si="2"/>
        <v>**Python Basics** &lt;br&gt; [more](https://rpi.analyticsdojo.com/sessions/session2.html) &lt;br&gt; *Assignment 1 due 09/17* &lt;br&gt;</v>
      </c>
      <c r="R5" s="54" t="str">
        <f t="shared" si="3"/>
        <v>[![Open In Colab](https://colab.research.google.com/assets/colab-badge.svg)](https://colab.research.google.com/github/rpi-techfundamentals/spring2019-materials/blob/master/02-intro-python/hm-01/hm01.ipynb)</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f>
        <v/>
      </c>
      <c r="O6" s="54" t="str">
        <f>IF(B6&gt;0,CONCATENATE("[more](",Configuration!B$29,Configuration!B$28,"sessions/session",B6,".html)"),"")</f>
        <v>[more](https://rpi.analyticsdojo.com/sessions/session3.html)</v>
      </c>
      <c r="P6" s="54" t="str">
        <f t="shared" si="1"/>
        <v/>
      </c>
      <c r="Q6" s="54" t="str">
        <f t="shared" si="2"/>
        <v>**Python Basics** &lt;br&gt; [more](https://rpi.analyticsdojo.com/sessions/session3.html)</v>
      </c>
      <c r="R6" s="54" t="str">
        <f t="shared" si="3"/>
        <v>[![Open In Colab](https://colab.research.google.com/assets/colab-badge.svg)]()</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f>
        <v/>
      </c>
      <c r="O7" s="54" t="str">
        <f>IF(B7&gt;0,CONCATENATE("[more](",Configuration!B$29,Configuration!B$28,"sessions/session",B7,".html)"),"")</f>
        <v>[more](https://rpi.analyticsdojo.com/sessions/session4.html)</v>
      </c>
      <c r="P7" s="54" t="str">
        <f t="shared" si="1"/>
        <v/>
      </c>
      <c r="Q7" s="54" t="str">
        <f t="shared" si="2"/>
        <v>**Python conditionals, loops, functions, aggregating.** &lt;br&gt; [more](https://rpi.analyticsdojo.com/sessions/session4.html)</v>
      </c>
      <c r="R7" s="54" t="str">
        <f t="shared" si="3"/>
        <v>[![Open In Colab](https://colab.research.google.com/assets/colab-badge.svg)]()</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9">A6+1</f>
        <v>3</v>
      </c>
      <c r="B8" s="43">
        <f t="shared" si="8"/>
        <v>5</v>
      </c>
      <c r="C8" s="43" t="s">
        <v>10</v>
      </c>
      <c r="D8" s="44">
        <f t="shared" ref="D8:D33" si="10">D6+7</f>
        <v>43720</v>
      </c>
      <c r="E8" s="58" t="s">
        <v>104</v>
      </c>
      <c r="F8" s="46" t="s">
        <v>99</v>
      </c>
      <c r="G8" s="45"/>
      <c r="H8" s="41">
        <v>2</v>
      </c>
      <c r="K8" s="65" t="s">
        <v>254</v>
      </c>
      <c r="L8" s="38" t="b">
        <v>0</v>
      </c>
      <c r="M8" s="61" t="b">
        <v>0</v>
      </c>
      <c r="N8" s="59" t="str">
        <f>IF(ISBLANK(H8),"",CONCATENATE("Assignment ",H8," due ", TEXT(D8+Configuration!$B$6, "mm/dd")))</f>
        <v>Assignment 2 due 09/26</v>
      </c>
      <c r="O8" s="54" t="str">
        <f>IF(B8&gt;0,CONCATENATE("[more](",Configuration!B$29,Configuration!B$28,"sessions/session",B8,".html)"),"")</f>
        <v>[more](https://rpi.analyticsdojo.com/sessions/session5.html)</v>
      </c>
      <c r="P8" s="54" t="str">
        <f t="shared" si="1"/>
        <v xml:space="preserve"> &lt;br&gt; *Assignment 2 due 09/26* &lt;br&gt;</v>
      </c>
      <c r="Q8" s="54" t="str">
        <f t="shared" si="2"/>
        <v>**Python conditionals, loops, functions, aggregating (continued)** &lt;br&gt; [more](https://rpi.analyticsdojo.com/sessions/session5.html) &lt;br&gt; *Assignment 2 due 09/26* &lt;br&gt;</v>
      </c>
      <c r="R8" s="54" t="str">
        <f t="shared" si="3"/>
        <v>[![Open In Colab](https://colab.research.google.com/assets/colab-badge.svg)](https://colab.research.google.com/github/rpi-techfundamentals/spring2019-materials/blob/master/03-python/hm-02/hm02.ipynb)</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3" ht="119">
      <c r="A9" s="41">
        <f t="shared" si="9"/>
        <v>4</v>
      </c>
      <c r="B9" s="43">
        <f t="shared" si="8"/>
        <v>6</v>
      </c>
      <c r="C9" s="43" t="s">
        <v>12</v>
      </c>
      <c r="D9" s="44">
        <f t="shared" si="10"/>
        <v>43724</v>
      </c>
      <c r="E9" s="83" t="s">
        <v>105</v>
      </c>
      <c r="F9" s="46" t="s">
        <v>107</v>
      </c>
      <c r="G9" s="45"/>
      <c r="L9" s="38" t="b">
        <v>1</v>
      </c>
      <c r="M9" s="61" t="b">
        <v>1</v>
      </c>
      <c r="N9" s="59" t="str">
        <f>IF(ISBLANK(H9),"",CONCATENATE("Assignment ",H9," due ", TEXT(D9+Configuration!$B$6, "mm/dd")))</f>
        <v/>
      </c>
      <c r="O9" s="54" t="str">
        <f>IF(B9&gt;0,CONCATENATE("[more](",Configuration!B$29,Configuration!B$28,"sessions/session",B9,".html)"),"")</f>
        <v>[more](https://rpi.analyticsdojo.com/sessions/session6.html)</v>
      </c>
      <c r="P9" s="54" t="str">
        <f t="shared" si="1"/>
        <v/>
      </c>
      <c r="Q9" s="54" t="str">
        <f t="shared" si="2"/>
        <v>**Python visualization, data manipulation , and feature creation.** &lt;br&gt; [more](https://rpi.analyticsdojo.com/sessions/session6.html)</v>
      </c>
      <c r="R9" s="54" t="str">
        <f t="shared" si="3"/>
        <v>[![Open In Colab](https://colab.research.google.com/assets/colab-badge.svg)]()</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9"/>
        <v>4</v>
      </c>
      <c r="B10" s="43">
        <f t="shared" si="8"/>
        <v>7</v>
      </c>
      <c r="C10" s="43" t="s">
        <v>10</v>
      </c>
      <c r="D10" s="44">
        <f t="shared" si="10"/>
        <v>43727</v>
      </c>
      <c r="E10" s="58" t="s">
        <v>106</v>
      </c>
      <c r="F10" s="46" t="s">
        <v>99</v>
      </c>
      <c r="G10" s="45"/>
      <c r="K10" s="65" t="s">
        <v>261</v>
      </c>
      <c r="L10" s="38" t="b">
        <v>0</v>
      </c>
      <c r="M10" s="61" t="b">
        <v>0</v>
      </c>
      <c r="N10" s="59" t="str">
        <f>IF(ISBLANK(H10),"",CONCATENATE("Assignment ",H10," due ", TEXT(D10+Configuration!$B$6, "mm/dd")))</f>
        <v/>
      </c>
      <c r="O10" s="54" t="str">
        <f>IF(B10&gt;0,CONCATENATE("[more](",Configuration!B$29,Configuration!B$28,"sessions/session",B10,".html)"),"")</f>
        <v>[more](https://rpi.analyticsdojo.com/sessions/session7.html)</v>
      </c>
      <c r="P10" s="54" t="str">
        <f t="shared" si="1"/>
        <v/>
      </c>
      <c r="Q10" s="54" t="str">
        <f t="shared" si="2"/>
        <v>**Python visualization, data manipulation , and feature creation (continued)** &lt;br&gt; [more](https://rpi.analyticsdojo.com/sessions/session7.html)</v>
      </c>
      <c r="R10" s="54" t="str">
        <f t="shared" si="3"/>
        <v>[![Open In Colab](https://colab.research.google.com/assets/colab-badge.svg)](https://colab.research.google.com/github/rpi-techfundamentals/spring2019-materials/blob/master/04-viz-api-scraper/hm-03/hm03.ipynb)</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9"/>
        <v>5</v>
      </c>
      <c r="B11" s="43">
        <f t="shared" si="8"/>
        <v>8</v>
      </c>
      <c r="C11" s="43" t="s">
        <v>12</v>
      </c>
      <c r="D11" s="44">
        <f t="shared" si="10"/>
        <v>43731</v>
      </c>
      <c r="E11" s="64" t="s">
        <v>319</v>
      </c>
      <c r="F11" s="46" t="s">
        <v>108</v>
      </c>
      <c r="G11" s="45"/>
      <c r="L11" s="38" t="b">
        <v>1</v>
      </c>
      <c r="M11" s="61" t="b">
        <v>0</v>
      </c>
      <c r="N11" s="59" t="str">
        <f>IF(ISBLANK(H11),"",CONCATENATE("Assignment ",H11," due ", TEXT(D11+Configuration!$B$6, "mm/dd")))</f>
        <v/>
      </c>
      <c r="O11" s="54" t="str">
        <f>IF(B11&gt;0,CONCATENATE("[more](",Configuration!B$29,Configuration!B$28,"sessions/session",B11,".html)"),"")</f>
        <v>[more](https://rpi.analyticsdojo.com/sessions/session8.html)</v>
      </c>
      <c r="P11" s="54" t="str">
        <f t="shared" si="1"/>
        <v/>
      </c>
      <c r="Q11" s="54" t="str">
        <f t="shared" si="2"/>
        <v>**Python and Unsupervised Learning** &lt;br&gt; [more](https://rpi.analyticsdojo.com/sessions/session8.html)</v>
      </c>
      <c r="R11" s="54" t="str">
        <f t="shared" si="3"/>
        <v>[![Open In Colab](https://colab.research.google.com/assets/colab-badge.svg)]()</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9"/>
        <v>5</v>
      </c>
      <c r="B12" s="43">
        <f t="shared" si="8"/>
        <v>9</v>
      </c>
      <c r="C12" s="43" t="s">
        <v>10</v>
      </c>
      <c r="D12" s="44">
        <f t="shared" si="10"/>
        <v>43734</v>
      </c>
      <c r="E12" s="64" t="s">
        <v>319</v>
      </c>
      <c r="F12" s="46" t="s">
        <v>99</v>
      </c>
      <c r="G12" s="45"/>
      <c r="L12" s="38" t="b">
        <v>0</v>
      </c>
      <c r="M12" s="61" t="b">
        <v>1</v>
      </c>
      <c r="N12" s="59" t="str">
        <f>IF(ISBLANK(H12),"",CONCATENATE("Assignment ",H12," due ", TEXT(D12+Configuration!$B$6, "mm/dd")))</f>
        <v/>
      </c>
      <c r="O12" s="54" t="str">
        <f>IF(B12&gt;0,CONCATENATE("[more](",Configuration!B$29,Configuration!B$28,"sessions/session",B12,".html)"),"")</f>
        <v>[more](https://rpi.analyticsdojo.com/sessions/session9.html)</v>
      </c>
      <c r="P12" s="54" t="str">
        <f t="shared" si="1"/>
        <v/>
      </c>
      <c r="Q12" s="54" t="str">
        <f t="shared" si="2"/>
        <v>**Python and Unsupervised Learning** &lt;br&gt; [more](https://rpi.analyticsdojo.com/sessions/session9.html)</v>
      </c>
      <c r="R12" s="54" t="str">
        <f t="shared" si="3"/>
        <v>[![Open In Colab](https://colab.research.google.com/assets/colab-badge.svg)]()</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9"/>
        <v>6</v>
      </c>
      <c r="B13" s="43">
        <f t="shared" si="8"/>
        <v>10</v>
      </c>
      <c r="C13" s="43" t="s">
        <v>12</v>
      </c>
      <c r="D13" s="44">
        <f t="shared" si="10"/>
        <v>43738</v>
      </c>
      <c r="E13" s="83" t="s">
        <v>19</v>
      </c>
      <c r="F13" s="46" t="s">
        <v>120</v>
      </c>
      <c r="G13" s="45"/>
      <c r="L13" s="38" t="b">
        <v>1</v>
      </c>
      <c r="M13" s="61" t="b">
        <v>0</v>
      </c>
      <c r="N13" s="59" t="str">
        <f>IF(ISBLANK(H13),"",CONCATENATE("Assignment ",H13," due ", TEXT(D13+Configuration!$B$6, "mm/dd")))</f>
        <v/>
      </c>
      <c r="O13" s="54" t="str">
        <f>IF(B13&gt;0,CONCATENATE("[more](",Configuration!B$29,Configuration!B$28,"sessions/session",B13,".html)"),"")</f>
        <v>[more](https://rpi.analyticsdojo.com/sessions/session10.html)</v>
      </c>
      <c r="P13" s="54" t="str">
        <f t="shared" si="1"/>
        <v/>
      </c>
      <c r="Q13" s="54" t="str">
        <f t="shared" si="2"/>
        <v>**Introduction to R** &lt;br&gt; [more](https://rpi.analyticsdojo.com/sessions/session10.html)</v>
      </c>
      <c r="R13" s="54" t="str">
        <f t="shared" si="3"/>
        <v>[![Open In Colab](https://colab.research.google.com/assets/colab-badge.svg)]()</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0"/>
        <v>43741</v>
      </c>
      <c r="E14" s="83" t="s">
        <v>19</v>
      </c>
      <c r="F14" s="46" t="s">
        <v>99</v>
      </c>
      <c r="G14" s="45"/>
      <c r="L14" s="38" t="b">
        <v>0</v>
      </c>
      <c r="M14" s="61" t="b">
        <v>0</v>
      </c>
      <c r="N14" s="59" t="str">
        <f>IF(ISBLANK(H14),"",CONCATENATE("Assignment ",H14," due ", TEXT(D14+Configuration!$B$6, "mm/dd")))</f>
        <v/>
      </c>
      <c r="O14" s="54" t="str">
        <f>IF(B14&gt;0,CONCATENATE("[more](",Configuration!B$29,Configuration!B$28,"sessions/session",B14,".html)"),"")</f>
        <v>[more](https://rpi.analyticsdojo.com/sessions/session11.html)</v>
      </c>
      <c r="P14" s="54" t="str">
        <f t="shared" si="1"/>
        <v/>
      </c>
      <c r="Q14" s="54" t="str">
        <f t="shared" si="2"/>
        <v>**Introduction to R** &lt;br&gt; [more](https://rpi.analyticsdojo.com/sessions/session11.html)</v>
      </c>
      <c r="R14" s="54" t="str">
        <f t="shared" si="3"/>
        <v>[![Open In Colab](https://colab.research.google.com/assets/colab-badge.svg)]()</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0"/>
        <v>43745</v>
      </c>
      <c r="E15" s="58" t="s">
        <v>110</v>
      </c>
      <c r="F15" s="50" t="s">
        <v>109</v>
      </c>
      <c r="G15" s="51"/>
      <c r="L15" s="64" t="b">
        <v>1</v>
      </c>
      <c r="M15" s="61" t="b">
        <v>0</v>
      </c>
      <c r="N15" s="59" t="str">
        <f>IF(ISBLANK(H15),"",CONCATENATE("Assignment ",H15," due ", TEXT(D15+Configuration!$B$6, "mm/dd")))</f>
        <v/>
      </c>
      <c r="O15" s="54" t="str">
        <f>IF(B15&gt;0,CONCATENATE("[more](",Configuration!B$29,Configuration!B$28,"sessions/session",B15,".html)"),"")</f>
        <v>[more](https://rpi.analyticsdojo.com/sessions/session12.html)</v>
      </c>
      <c r="P15" s="54" t="str">
        <f t="shared" si="1"/>
        <v/>
      </c>
      <c r="Q15" s="54" t="str">
        <f t="shared" si="2"/>
        <v>**Overview of Modeling** &lt;br&gt; [more](https://rpi.analyticsdojo.com/sessions/session12.html)</v>
      </c>
      <c r="R15" s="54" t="str">
        <f t="shared" si="3"/>
        <v>[![Open In Colab](https://colab.research.google.com/assets/colab-badge.svg)]()</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0"/>
        <v>43748</v>
      </c>
      <c r="E16" s="58" t="s">
        <v>110</v>
      </c>
      <c r="F16" s="46" t="s">
        <v>99</v>
      </c>
      <c r="G16" s="45"/>
      <c r="L16" s="38" t="b">
        <v>0</v>
      </c>
      <c r="M16" s="61" t="b">
        <v>1</v>
      </c>
      <c r="N16" s="59" t="str">
        <f>IF(ISBLANK(H16),"",CONCATENATE("Assignment ",H16," due ", TEXT(D16+Configuration!$B$6, "mm/dd")))</f>
        <v/>
      </c>
      <c r="O16" s="54" t="str">
        <f>IF(B16&gt;0,CONCATENATE("[more](",Configuration!B$29,Configuration!B$28,"sessions/session",B16,".html)"),"")</f>
        <v>[more](https://rpi.analyticsdojo.com/sessions/session13.html)</v>
      </c>
      <c r="P16" s="54" t="str">
        <f t="shared" si="1"/>
        <v/>
      </c>
      <c r="Q16" s="54" t="str">
        <f t="shared" si="2"/>
        <v>**Overview of Modeling** &lt;br&gt; [more](https://rpi.analyticsdojo.com/sessions/session13.html)</v>
      </c>
      <c r="R16" s="54" t="str">
        <f t="shared" si="3"/>
        <v>[![Open In Colab](https://colab.research.google.com/assets/colab-badge.svg)]()</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0"/>
        <v>43752</v>
      </c>
      <c r="E17" s="58" t="s">
        <v>111</v>
      </c>
      <c r="F17" s="45"/>
      <c r="G17" s="45"/>
      <c r="L17" s="38" t="b">
        <v>0</v>
      </c>
      <c r="M17" s="61" t="b">
        <v>0</v>
      </c>
      <c r="N17" s="59" t="str">
        <f>IF(ISBLANK(H17),"",CONCATENATE("Assignment ",H17," due ", TEXT(D17+Configuration!$B$6, "mm/dd")))</f>
        <v/>
      </c>
      <c r="O17" s="54" t="str">
        <f>IF(B17&gt;0,CONCATENATE("[more](",Configuration!B$29,Configuration!B$28,"sessions/session",B17,".html)"),"")</f>
        <v>[more](https://rpi.analyticsdojo.com/sessions/session14.html)</v>
      </c>
      <c r="P17" s="54" t="str">
        <f t="shared" si="1"/>
        <v/>
      </c>
      <c r="Q17" s="54" t="str">
        <f t="shared" si="2"/>
        <v>**Review/Kaggle Project Introduction** &lt;br&gt; [more](https://rpi.analyticsdojo.com/sessions/session14.html)</v>
      </c>
      <c r="R17" s="54" t="str">
        <f t="shared" si="3"/>
        <v>[![Open In Colab](https://colab.research.google.com/assets/colab-badge.svg)]()</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0"/>
        <v>43755</v>
      </c>
      <c r="E18" s="83" t="s">
        <v>21</v>
      </c>
      <c r="G18" s="45"/>
      <c r="L18" s="38" t="b">
        <v>0</v>
      </c>
      <c r="M18" s="61" t="b">
        <v>1</v>
      </c>
      <c r="N18" s="59" t="str">
        <f>IF(ISBLANK(H18),"",CONCATENATE("Assignment ",H18," due ", TEXT(D18+Configuration!$B$6, "mm/dd")))</f>
        <v/>
      </c>
      <c r="O18" s="54" t="str">
        <f>IF(B18&gt;0,CONCATENATE("[more](",Configuration!B$29,Configuration!B$28,"sessions/session",B18,".html)"),"")</f>
        <v>[more](https://rpi.analyticsdojo.com/sessions/session15.html)</v>
      </c>
      <c r="P18" s="54" t="str">
        <f t="shared" si="1"/>
        <v/>
      </c>
      <c r="Q18" s="54" t="str">
        <f t="shared" si="2"/>
        <v>**Midterm** &lt;br&gt; [more](https://rpi.analyticsdojo.com/sessions/session15.html)</v>
      </c>
      <c r="R18" s="54" t="str">
        <f t="shared" si="3"/>
        <v>[![Open In Colab](https://colab.research.google.com/assets/colab-badge.svg)]()</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1">A17+1</f>
        <v>9</v>
      </c>
      <c r="B19" s="43">
        <f t="shared" si="8"/>
        <v>16</v>
      </c>
      <c r="C19" s="43" t="s">
        <v>12</v>
      </c>
      <c r="D19" s="44">
        <f t="shared" si="10"/>
        <v>43759</v>
      </c>
      <c r="E19" s="58" t="s">
        <v>112</v>
      </c>
      <c r="F19" s="46" t="s">
        <v>125</v>
      </c>
      <c r="G19" s="45"/>
      <c r="L19" s="38" t="b">
        <v>0</v>
      </c>
      <c r="M19" s="61" t="b">
        <v>0</v>
      </c>
      <c r="N19" s="59" t="str">
        <f>IF(ISBLANK(H19),"",CONCATENATE("Assignment ",H19," due ", TEXT(D19+Configuration!$B$6, "mm/dd")))</f>
        <v/>
      </c>
      <c r="O19" s="54" t="str">
        <f>IF(B19&gt;0,CONCATENATE("[more](",Configuration!B$29,Configuration!B$28,"sessions/session",B19,".html)"),"")</f>
        <v>[more](https://rpi.analyticsdojo.com/sessions/session16.html)</v>
      </c>
      <c r="P19" s="54" t="str">
        <f t="shared" si="1"/>
        <v/>
      </c>
      <c r="Q19" s="54" t="str">
        <f t="shared" si="2"/>
        <v>**Classification** &lt;br&gt; [more](https://rpi.analyticsdojo.com/sessions/session16.html)</v>
      </c>
      <c r="R19" s="54" t="str">
        <f t="shared" si="3"/>
        <v>[![Open In Colab](https://colab.research.google.com/assets/colab-badge.svg)]()</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1"/>
        <v>9</v>
      </c>
      <c r="B20" s="43">
        <f t="shared" si="8"/>
        <v>17</v>
      </c>
      <c r="C20" s="43" t="s">
        <v>10</v>
      </c>
      <c r="D20" s="44">
        <f t="shared" si="10"/>
        <v>43762</v>
      </c>
      <c r="E20" s="58" t="s">
        <v>112</v>
      </c>
      <c r="F20" s="46" t="s">
        <v>99</v>
      </c>
      <c r="G20" s="51"/>
      <c r="L20" s="38" t="b">
        <v>0</v>
      </c>
      <c r="M20" s="61" t="b">
        <v>0</v>
      </c>
      <c r="N20" s="59" t="str">
        <f>IF(ISBLANK(H20),"",CONCATENATE("Assignment ",H20," due ", TEXT(D20+Configuration!$B$6, "mm/dd")))</f>
        <v/>
      </c>
      <c r="O20" s="54" t="str">
        <f>IF(B20&gt;0,CONCATENATE("[more](",Configuration!B$29,Configuration!B$28,"sessions/session",B20,".html)"),"")</f>
        <v>[more](https://rpi.analyticsdojo.com/sessions/session17.html)</v>
      </c>
      <c r="P20" s="54" t="str">
        <f t="shared" si="1"/>
        <v/>
      </c>
      <c r="Q20" s="54" t="str">
        <f t="shared" si="2"/>
        <v>**Classification** &lt;br&gt; [more](https://rpi.analyticsdojo.com/sessions/session17.html)</v>
      </c>
      <c r="R20" s="54" t="str">
        <f t="shared" si="3"/>
        <v>[![Open In Colab](https://colab.research.google.com/assets/colab-badge.svg)]()</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1"/>
        <v>10</v>
      </c>
      <c r="B21" s="43">
        <f t="shared" si="8"/>
        <v>18</v>
      </c>
      <c r="C21" s="43" t="s">
        <v>12</v>
      </c>
      <c r="D21" s="44">
        <f t="shared" si="10"/>
        <v>43766</v>
      </c>
      <c r="E21" s="58" t="s">
        <v>113</v>
      </c>
      <c r="F21" s="50" t="s">
        <v>126</v>
      </c>
      <c r="G21" s="51"/>
      <c r="L21" s="38" t="b">
        <v>0</v>
      </c>
      <c r="M21" s="61" t="b">
        <v>0</v>
      </c>
      <c r="N21" s="59" t="str">
        <f>IF(ISBLANK(H21),"",CONCATENATE("Assignment ",H21," due ", TEXT(D21+Configuration!$B$6, "mm/dd")))</f>
        <v/>
      </c>
      <c r="O21" s="54" t="str">
        <f>IF(B21&gt;0,CONCATENATE("[more](",Configuration!B$29,Configuration!B$28,"sessions/session",B21,".html)"),"")</f>
        <v>[more](https://rpi.analyticsdojo.com/sessions/session18.html)</v>
      </c>
      <c r="P21" s="54" t="str">
        <f t="shared" si="1"/>
        <v/>
      </c>
      <c r="Q21" s="54" t="str">
        <f t="shared" si="2"/>
        <v>**Regression** &lt;br&gt; [more](https://rpi.analyticsdojo.com/sessions/session18.html)</v>
      </c>
      <c r="R21" s="54" t="str">
        <f t="shared" si="3"/>
        <v>[![Open In Colab](https://colab.research.google.com/assets/colab-badge.svg)]()</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1"/>
        <v>10</v>
      </c>
      <c r="B22" s="43">
        <f t="shared" si="8"/>
        <v>19</v>
      </c>
      <c r="C22" s="43" t="s">
        <v>10</v>
      </c>
      <c r="D22" s="44">
        <f t="shared" si="10"/>
        <v>43769</v>
      </c>
      <c r="E22" s="85" t="s">
        <v>113</v>
      </c>
      <c r="F22" s="46" t="s">
        <v>99</v>
      </c>
      <c r="G22" s="45"/>
      <c r="L22" s="38" t="b">
        <v>0</v>
      </c>
      <c r="M22" s="61" t="b">
        <v>0</v>
      </c>
      <c r="N22" s="59" t="str">
        <f>IF(ISBLANK(H22),"",CONCATENATE("Assignment ",H22," due ", TEXT(D22+Configuration!$B$6, "mm/dd")))</f>
        <v/>
      </c>
      <c r="O22" s="54" t="str">
        <f>IF(B22&gt;0,CONCATENATE("[more](",Configuration!B$29,Configuration!B$28,"sessions/session",B22,".html)"),"")</f>
        <v>[more](https://rpi.analyticsdojo.com/sessions/session19.html)</v>
      </c>
      <c r="P22" s="54" t="str">
        <f t="shared" si="1"/>
        <v/>
      </c>
      <c r="Q22" s="54" t="str">
        <f t="shared" si="2"/>
        <v>**Regression** &lt;br&gt; [more](https://rpi.analyticsdojo.com/sessions/session19.html)</v>
      </c>
      <c r="R22" s="54" t="str">
        <f t="shared" si="3"/>
        <v>[![Open In Colab](https://colab.research.google.com/assets/colab-badge.svg)]()</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1"/>
        <v>11</v>
      </c>
      <c r="B23" s="43">
        <f t="shared" si="8"/>
        <v>20</v>
      </c>
      <c r="C23" s="43" t="s">
        <v>12</v>
      </c>
      <c r="D23" s="44">
        <f t="shared" si="10"/>
        <v>43773</v>
      </c>
      <c r="E23" s="85" t="s">
        <v>114</v>
      </c>
      <c r="F23" s="46" t="s">
        <v>121</v>
      </c>
      <c r="G23" s="45"/>
      <c r="L23" s="38" t="b">
        <v>1</v>
      </c>
      <c r="M23" s="61" t="b">
        <v>0</v>
      </c>
      <c r="N23" s="59" t="str">
        <f>IF(ISBLANK(H23),"",CONCATENATE("Assignment ",H23," due ", TEXT(D23+Configuration!$B$6, "mm/dd")))</f>
        <v/>
      </c>
      <c r="O23" s="54" t="str">
        <f>IF(B23&gt;0,CONCATENATE("[more](",Configuration!B$29,Configuration!B$28,"sessions/session",B23,".html)"),"")</f>
        <v>[more](https://rpi.analyticsdojo.com/sessions/session20.html)</v>
      </c>
      <c r="P23" s="54" t="str">
        <f t="shared" si="1"/>
        <v/>
      </c>
      <c r="Q23" s="54" t="str">
        <f t="shared" si="2"/>
        <v>**Text and NLP** &lt;br&gt; [more](https://rpi.analyticsdojo.com/sessions/session20.html)</v>
      </c>
      <c r="R23" s="54" t="str">
        <f t="shared" si="3"/>
        <v>[![Open In Colab](https://colab.research.google.com/assets/colab-badge.svg)]()</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1"/>
        <v>11</v>
      </c>
      <c r="B24" s="43">
        <f t="shared" si="8"/>
        <v>21</v>
      </c>
      <c r="C24" s="43" t="s">
        <v>10</v>
      </c>
      <c r="D24" s="44">
        <f t="shared" si="10"/>
        <v>43776</v>
      </c>
      <c r="E24" s="85" t="s">
        <v>114</v>
      </c>
      <c r="F24" s="46" t="s">
        <v>99</v>
      </c>
      <c r="G24" s="45"/>
      <c r="L24" s="38" t="b">
        <v>0</v>
      </c>
      <c r="M24" s="61" t="b">
        <v>0</v>
      </c>
      <c r="N24" s="59" t="str">
        <f>IF(ISBLANK(H24),"",CONCATENATE("Assignment ",H24," due ", TEXT(D24+Configuration!$B$6, "mm/dd")))</f>
        <v/>
      </c>
      <c r="O24" s="54" t="str">
        <f>IF(B24&gt;0,CONCATENATE("[more](",Configuration!B$29,Configuration!B$28,"sessions/session",B24,".html)"),"")</f>
        <v>[more](https://rpi.analyticsdojo.com/sessions/session21.html)</v>
      </c>
      <c r="P24" s="54" t="str">
        <f t="shared" si="1"/>
        <v/>
      </c>
      <c r="Q24" s="54" t="str">
        <f t="shared" si="2"/>
        <v>**Text and NLP** &lt;br&gt; [more](https://rpi.analyticsdojo.com/sessions/session21.html)</v>
      </c>
      <c r="R24" s="54" t="str">
        <f t="shared" si="3"/>
        <v>[![Open In Colab](https://colab.research.google.com/assets/colab-badge.svg)]()</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1"/>
        <v>12</v>
      </c>
      <c r="B25" s="43">
        <f t="shared" si="8"/>
        <v>22</v>
      </c>
      <c r="C25" s="43" t="s">
        <v>12</v>
      </c>
      <c r="D25" s="44">
        <f t="shared" si="10"/>
        <v>43780</v>
      </c>
      <c r="E25" s="83" t="s">
        <v>24</v>
      </c>
      <c r="F25" s="50" t="s">
        <v>122</v>
      </c>
      <c r="G25" s="51"/>
      <c r="L25" s="38" t="b">
        <v>0</v>
      </c>
      <c r="M25" s="61" t="b">
        <v>0</v>
      </c>
      <c r="N25" s="59" t="str">
        <f>IF(ISBLANK(H25),"",CONCATENATE("Assignment ",H25," due ", TEXT(D25+Configuration!$B$6, "mm/dd")))</f>
        <v/>
      </c>
      <c r="O25" s="54" t="str">
        <f>IF(B25&gt;0,CONCATENATE("[more](",Configuration!B$29,Configuration!B$28,"sessions/session",B25,".html)"),"")</f>
        <v>[more](https://rpi.analyticsdojo.com/sessions/session22.html)</v>
      </c>
      <c r="P25" s="54" t="str">
        <f t="shared" si="1"/>
        <v/>
      </c>
      <c r="Q25" s="54" t="str">
        <f t="shared" si="2"/>
        <v>**Introduction to Big Data** &lt;br&gt; [more](https://rpi.analyticsdojo.com/sessions/session22.html)</v>
      </c>
      <c r="R25" s="54" t="str">
        <f t="shared" si="3"/>
        <v>[![Open In Colab](https://colab.research.google.com/assets/colab-badge.svg)]()</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1"/>
        <v>12</v>
      </c>
      <c r="B26" s="43">
        <f t="shared" si="8"/>
        <v>23</v>
      </c>
      <c r="C26" s="43" t="s">
        <v>10</v>
      </c>
      <c r="D26" s="44">
        <f t="shared" si="10"/>
        <v>43783</v>
      </c>
      <c r="E26" s="58" t="s">
        <v>117</v>
      </c>
      <c r="F26" s="50" t="s">
        <v>123</v>
      </c>
      <c r="G26" s="52"/>
      <c r="L26" s="38" t="b">
        <v>1</v>
      </c>
      <c r="M26" s="61" t="b">
        <v>0</v>
      </c>
      <c r="N26" s="59" t="str">
        <f>IF(ISBLANK(H26),"",CONCATENATE("Assignment ",H26," due ", TEXT(D26+Configuration!$B$6, "mm/dd")))</f>
        <v/>
      </c>
      <c r="O26" s="54" t="str">
        <f>IF(B26&gt;0,CONCATENATE("[more](",Configuration!B$29,Configuration!B$28,"sessions/session",B26,".html)"),"")</f>
        <v>[more](https://rpi.analyticsdojo.com/sessions/session23.html)</v>
      </c>
      <c r="P26" s="54" t="str">
        <f t="shared" si="1"/>
        <v/>
      </c>
      <c r="Q26" s="54" t="str">
        <f t="shared" si="2"/>
        <v>**Time Series Analysis** &lt;br&gt; [more](https://rpi.analyticsdojo.com/sessions/session23.html)</v>
      </c>
      <c r="R26" s="54" t="str">
        <f t="shared" si="3"/>
        <v>[![Open In Colab](https://colab.research.google.com/assets/colab-badge.svg)]()</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1"/>
        <v>13</v>
      </c>
      <c r="B27" s="43">
        <f t="shared" si="8"/>
        <v>24</v>
      </c>
      <c r="C27" s="43" t="s">
        <v>12</v>
      </c>
      <c r="D27" s="44">
        <f t="shared" si="10"/>
        <v>43787</v>
      </c>
      <c r="E27" s="58" t="s">
        <v>115</v>
      </c>
      <c r="F27" s="50" t="s">
        <v>124</v>
      </c>
      <c r="G27" s="51"/>
      <c r="L27" s="38" t="b">
        <v>0</v>
      </c>
      <c r="M27" s="61" t="b">
        <v>0</v>
      </c>
      <c r="N27" s="59" t="str">
        <f>IF(ISBLANK(H27),"",CONCATENATE("Assignment ",H27," due ", TEXT(D27+Configuration!$B$6, "mm/dd")))</f>
        <v/>
      </c>
      <c r="O27" s="54" t="str">
        <f>IF(B27&gt;0,CONCATENATE("[more](",Configuration!B$29,Configuration!B$28,"sessions/session",B27,".html)"),"")</f>
        <v>[more](https://rpi.analyticsdojo.com/sessions/session24.html)</v>
      </c>
      <c r="P27" s="54" t="str">
        <f t="shared" si="1"/>
        <v/>
      </c>
      <c r="Q27" s="54" t="str">
        <f t="shared" si="2"/>
        <v>**Image Data and Deep Learning** &lt;br&gt; [more](https://rpi.analyticsdojo.com/sessions/session24.html)</v>
      </c>
      <c r="R27" s="54" t="str">
        <f t="shared" si="3"/>
        <v>[![Open In Colab](https://colab.research.google.com/assets/colab-badge.svg)]()</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1"/>
        <v>13</v>
      </c>
      <c r="B28" s="43">
        <f t="shared" si="8"/>
        <v>25</v>
      </c>
      <c r="C28" s="43" t="s">
        <v>10</v>
      </c>
      <c r="D28" s="44">
        <f t="shared" si="10"/>
        <v>43790</v>
      </c>
      <c r="E28" s="58" t="s">
        <v>115</v>
      </c>
      <c r="F28" s="46" t="s">
        <v>99</v>
      </c>
      <c r="G28" s="45"/>
      <c r="L28" s="38" t="b">
        <v>0</v>
      </c>
      <c r="M28" s="61" t="b">
        <v>0</v>
      </c>
      <c r="N28" s="59" t="str">
        <f>IF(ISBLANK(H28),"",CONCATENATE("Assignment ",H28," due ", TEXT(D28+Configuration!$B$6, "mm/dd")))</f>
        <v/>
      </c>
      <c r="O28" s="54" t="str">
        <f>IF(B28&gt;0,CONCATENATE("[more](",Configuration!B$29,Configuration!B$28,"sessions/session",B28,".html)"),"")</f>
        <v>[more](https://rpi.analyticsdojo.com/sessions/session25.html)</v>
      </c>
      <c r="P28" s="54" t="str">
        <f t="shared" si="1"/>
        <v/>
      </c>
      <c r="Q28" s="54" t="str">
        <f t="shared" si="2"/>
        <v>**Image Data and Deep Learning** &lt;br&gt; [more](https://rpi.analyticsdojo.com/sessions/session25.html)</v>
      </c>
      <c r="R28" s="54" t="str">
        <f t="shared" si="3"/>
        <v>[![Open In Colab](https://colab.research.google.com/assets/colab-badge.svg)]()</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1"/>
        <v>14</v>
      </c>
      <c r="B29" s="43">
        <f t="shared" si="8"/>
        <v>26</v>
      </c>
      <c r="C29" s="43" t="s">
        <v>12</v>
      </c>
      <c r="D29" s="44">
        <f t="shared" si="10"/>
        <v>43794</v>
      </c>
      <c r="E29" s="58" t="s">
        <v>118</v>
      </c>
      <c r="F29" s="46" t="s">
        <v>119</v>
      </c>
      <c r="G29" s="45"/>
      <c r="L29" s="38" t="b">
        <v>0</v>
      </c>
      <c r="M29" s="61" t="b">
        <v>0</v>
      </c>
      <c r="N29" s="59" t="str">
        <f>IF(ISBLANK(H29),"",CONCATENATE("Assignment ",H29," due ", TEXT(D29+Configuration!$B$6, "mm/dd")))</f>
        <v/>
      </c>
      <c r="O29" s="54" t="str">
        <f>IF(B29&gt;0,CONCATENATE("[more](",Configuration!B$29,Configuration!B$28,"sessions/session",B29,".html)"),"")</f>
        <v>[more](https://rpi.analyticsdojo.com/sessions/session26.html)</v>
      </c>
      <c r="P29" s="54" t="str">
        <f t="shared" si="1"/>
        <v/>
      </c>
      <c r="Q29" s="54" t="str">
        <f t="shared" si="2"/>
        <v>**Automl and Modeling Packages** &lt;br&gt; [more](https://rpi.analyticsdojo.com/sessions/session26.html)</v>
      </c>
      <c r="R29" s="54" t="str">
        <f t="shared" si="3"/>
        <v>[![Open In Colab](https://colab.research.google.com/assets/colab-badge.svg)]()</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1"/>
        <v>14</v>
      </c>
      <c r="C30" s="43" t="s">
        <v>10</v>
      </c>
      <c r="D30" s="44">
        <f t="shared" si="10"/>
        <v>43797</v>
      </c>
      <c r="E30" s="84" t="s">
        <v>27</v>
      </c>
      <c r="F30" s="45"/>
      <c r="G30" s="45"/>
      <c r="L30" s="38" t="b">
        <v>0</v>
      </c>
      <c r="M30" s="61" t="b">
        <v>0</v>
      </c>
      <c r="N30" s="59" t="str">
        <f>IF(ISBLANK(H30),"",CONCATENATE("Assignment ",H30," due ", TEXT(D30+Configuration!$B$6, "mm/dd")))</f>
        <v/>
      </c>
      <c r="O30" s="54" t="str">
        <f>IF(B30&gt;0,CONCATENATE("[more](",Configuration!B$29,Configuration!B$28,"sessions/session",B30,".html)"),"")</f>
        <v/>
      </c>
      <c r="P30" s="54" t="str">
        <f t="shared" si="1"/>
        <v/>
      </c>
      <c r="Q30" s="54" t="str">
        <f t="shared" si="2"/>
        <v xml:space="preserve">**Thanksgiving** &lt;br&gt; </v>
      </c>
      <c r="R30" s="54" t="str">
        <f t="shared" si="3"/>
        <v>[![Open In Colab](https://colab.research.google.com/assets/colab-badge.svg)]()</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1"/>
        <v>15</v>
      </c>
      <c r="B31" s="42">
        <v>27</v>
      </c>
      <c r="C31" s="43" t="s">
        <v>12</v>
      </c>
      <c r="D31" s="44">
        <f t="shared" si="10"/>
        <v>43801</v>
      </c>
      <c r="E31" s="58" t="s">
        <v>116</v>
      </c>
      <c r="F31" s="46" t="s">
        <v>99</v>
      </c>
      <c r="G31" s="45"/>
      <c r="L31" s="38" t="b">
        <v>0</v>
      </c>
      <c r="M31" s="61" t="b">
        <v>0</v>
      </c>
      <c r="N31" s="59" t="str">
        <f>IF(ISBLANK(H31),"",CONCATENATE("Assignment ",H31," due ", TEXT(D31+Configuration!$B$6, "mm/dd")))</f>
        <v/>
      </c>
      <c r="O31" s="54" t="str">
        <f>IF(B31&gt;0,CONCATENATE("[more](",Configuration!B$29,Configuration!B$28,"sessions/session",B31,".html)"),"")</f>
        <v>[more](https://rpi.analyticsdojo.com/sessions/session27.html)</v>
      </c>
      <c r="P31" s="54" t="str">
        <f t="shared" si="1"/>
        <v/>
      </c>
      <c r="Q31" s="54" t="str">
        <f t="shared" si="2"/>
        <v>**Automl and Model Search** &lt;br&gt; [more](https://rpi.analyticsdojo.com/sessions/session27.html)</v>
      </c>
      <c r="R31" s="54" t="str">
        <f t="shared" si="3"/>
        <v>[![Open In Colab](https://colab.research.google.com/assets/colab-badge.svg)]()</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1"/>
        <v>15</v>
      </c>
      <c r="B32" s="43">
        <f>B31+1</f>
        <v>28</v>
      </c>
      <c r="C32" s="43" t="s">
        <v>10</v>
      </c>
      <c r="D32" s="44">
        <f t="shared" si="10"/>
        <v>43804</v>
      </c>
      <c r="E32" s="83" t="s">
        <v>29</v>
      </c>
      <c r="F32" s="45"/>
      <c r="G32" s="45"/>
      <c r="L32" s="38" t="b">
        <v>0</v>
      </c>
      <c r="M32" s="61" t="b">
        <v>0</v>
      </c>
      <c r="N32" s="59" t="str">
        <f>IF(ISBLANK(H32),"",CONCATENATE("Assignment ",H32," due ", TEXT(D32+Configuration!$B$6, "mm/dd")))</f>
        <v/>
      </c>
      <c r="O32" s="54" t="str">
        <f>IF(B32&gt;0,CONCATENATE("[more](",Configuration!B$29,Configuration!B$28,"sessions/session",B32,".html)"),"")</f>
        <v>[more](https://rpi.analyticsdojo.com/sessions/session28.html)</v>
      </c>
      <c r="P32" s="54" t="str">
        <f t="shared" si="1"/>
        <v/>
      </c>
      <c r="Q32" s="54" t="str">
        <f t="shared" si="2"/>
        <v>**Final Presentations** &lt;br&gt; [more](https://rpi.analyticsdojo.com/sessions/session28.html)</v>
      </c>
      <c r="R32" s="54" t="str">
        <f t="shared" si="3"/>
        <v>[![Open In Colab](https://colab.research.google.com/assets/colab-badge.svg)]()</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0"/>
        <v>43808</v>
      </c>
      <c r="E33" s="83" t="s">
        <v>29</v>
      </c>
      <c r="F33" s="45"/>
      <c r="G33" s="45"/>
      <c r="L33" s="38" t="b">
        <v>0</v>
      </c>
      <c r="M33" s="61" t="b">
        <v>0</v>
      </c>
      <c r="N33" s="59" t="str">
        <f>IF(ISBLANK(H33),"",CONCATENATE("Assignment ",H33," due ", TEXT(D33+Configuration!$B$6, "mm/dd")))</f>
        <v/>
      </c>
      <c r="O33" s="54" t="str">
        <f>IF(B33&gt;0,CONCATENATE("[more](",Configuration!B$29,Configuration!B$28,"sessions/session",B33,".html)"),"")</f>
        <v>[more](https://rpi.analyticsdojo.com/sessions/session29.html)</v>
      </c>
      <c r="P33" s="54" t="str">
        <f t="shared" si="1"/>
        <v/>
      </c>
      <c r="Q33" s="54" t="str">
        <f t="shared" si="2"/>
        <v>**Final Presentations** &lt;br&gt; [more](https://rpi.analyticsdojo.com/sessions/session29.html)</v>
      </c>
      <c r="R33" s="54" t="str">
        <f t="shared" si="3"/>
        <v>[![Open In Colab](https://colab.research.google.com/assets/colab-badge.svg)]()</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f>
        <v/>
      </c>
      <c r="O34" s="54" t="str">
        <f>IF(B34&gt;0,CONCATENATE("[more](",Configuration!B$29,Configuration!B$28,"sessions/session",B34,".html)"),"")</f>
        <v/>
      </c>
      <c r="P34" s="54" t="str">
        <f t="shared" si="1"/>
        <v/>
      </c>
      <c r="Q34" s="54" t="str">
        <f t="shared" si="2"/>
        <v xml:space="preserve">**Final Exam** &lt;br&gt; </v>
      </c>
      <c r="R34" s="54" t="str">
        <f t="shared" si="3"/>
        <v>[![Open In Colab](https://colab.research.google.com/assets/colab-badge.svg)]()</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IF(B35&gt;0,CONCATENATE("[more](",Configuration!B$29,Configuration!B$28,"sessions/session",B35,".html)"),"")</f>
        <v/>
      </c>
      <c r="P35" s="54" t="str">
        <f t="shared" si="1"/>
        <v/>
      </c>
      <c r="Q35" s="54" t="str">
        <f t="shared" si="2"/>
        <v xml:space="preserve">**** &lt;br&gt; </v>
      </c>
      <c r="R35" s="54" t="str">
        <f t="shared" si="3"/>
        <v>[![Open In Colab](https://colab.research.google.com/assets/colab-badge.svg)]()</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IF(B36&gt;0,CONCATENATE("[more](",Configuration!B$29,Configuration!B$28,"sessions/session",B36,".html)"),"")</f>
        <v/>
      </c>
      <c r="P36" s="54" t="str">
        <f t="shared" si="1"/>
        <v/>
      </c>
      <c r="Q36" s="54" t="str">
        <f t="shared" si="2"/>
        <v xml:space="preserve">**** &lt;br&gt; </v>
      </c>
      <c r="R36" s="54" t="str">
        <f t="shared" si="3"/>
        <v>[![Open In Colab](https://colab.research.google.com/assets/colab-badge.svg)]()</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IF(B37&gt;0,CONCATENATE("[more](",Configuration!B$29,Configuration!B$28,"sessions/session",B37,".html)"),"")</f>
        <v/>
      </c>
      <c r="P37" s="54" t="str">
        <f t="shared" si="1"/>
        <v/>
      </c>
      <c r="Q37" s="54" t="str">
        <f t="shared" si="2"/>
        <v xml:space="preserve">**** &lt;br&gt; </v>
      </c>
      <c r="R37" s="54" t="str">
        <f t="shared" si="3"/>
        <v>[![Open In Colab](https://colab.research.google.com/assets/colab-badge.svg)]()</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IF(B38&gt;0,CONCATENATE("[more](",Configuration!B$29,Configuration!B$28,"sessions/session",B38,".html)"),"")</f>
        <v/>
      </c>
      <c r="P38" s="54" t="str">
        <f t="shared" si="1"/>
        <v/>
      </c>
      <c r="Q38" s="54" t="str">
        <f t="shared" si="2"/>
        <v xml:space="preserve">**** &lt;br&gt; </v>
      </c>
      <c r="R38" s="54" t="str">
        <f t="shared" si="3"/>
        <v>[![Open In Colab](https://colab.research.google.com/assets/colab-badge.svg)]()</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IF(B39&gt;0,CONCATENATE("[more](",Configuration!B$29,Configuration!B$28,"sessions/session",B39,".html)"),"")</f>
        <v/>
      </c>
      <c r="P39" s="54" t="str">
        <f t="shared" si="1"/>
        <v/>
      </c>
      <c r="Q39" s="54" t="str">
        <f t="shared" si="2"/>
        <v xml:space="preserve">**** &lt;br&gt; </v>
      </c>
      <c r="R39" s="54" t="str">
        <f t="shared" si="3"/>
        <v>[![Open In Colab](https://colab.research.google.com/assets/colab-badge.svg)]()</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IF(B40&gt;0,CONCATENATE("[more](",Configuration!B$29,Configuration!B$28,"sessions/session",B40,".html)"),"")</f>
        <v/>
      </c>
      <c r="P40" s="54" t="str">
        <f t="shared" si="1"/>
        <v/>
      </c>
      <c r="Q40" s="54" t="str">
        <f t="shared" si="2"/>
        <v xml:space="preserve">**** &lt;br&gt; </v>
      </c>
      <c r="R40" s="54" t="str">
        <f t="shared" si="3"/>
        <v>[![Open In Colab](https://colab.research.google.com/assets/colab-badge.svg)]()</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IF(B41&gt;0,CONCATENATE("[more](",Configuration!B$29,Configuration!B$28,"sessions/session",B41,".html)"),"")</f>
        <v/>
      </c>
      <c r="P41" s="54" t="str">
        <f t="shared" si="1"/>
        <v/>
      </c>
      <c r="Q41" s="54" t="str">
        <f t="shared" si="2"/>
        <v xml:space="preserve">**** &lt;br&gt; </v>
      </c>
      <c r="R41" s="54" t="str">
        <f t="shared" si="3"/>
        <v>[![Open In Colab](https://colab.research.google.com/assets/colab-badge.svg)]()</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IF(B42&gt;0,CONCATENATE("[more](",Configuration!B$29,Configuration!B$28,"sessions/session",B42,".html)"),"")</f>
        <v/>
      </c>
      <c r="P42" s="54" t="str">
        <f t="shared" si="1"/>
        <v/>
      </c>
      <c r="Q42" s="54" t="str">
        <f t="shared" si="2"/>
        <v xml:space="preserve">**** &lt;br&gt; </v>
      </c>
      <c r="R42" s="54" t="str">
        <f t="shared" si="3"/>
        <v>[![Open In Colab](https://colab.research.google.com/assets/colab-badge.svg)]()</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IF(B43&gt;0,CONCATENATE("[more](",Configuration!B$29,Configuration!B$28,"sessions/session",B43,".html)"),"")</f>
        <v/>
      </c>
      <c r="P43" s="54" t="str">
        <f t="shared" si="1"/>
        <v/>
      </c>
      <c r="Q43" s="54" t="str">
        <f t="shared" si="2"/>
        <v xml:space="preserve">**** &lt;br&gt; </v>
      </c>
      <c r="R43" s="54" t="str">
        <f t="shared" si="3"/>
        <v>[![Open In Colab](https://colab.research.google.com/assets/colab-badge.svg)]()</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IF(B44&gt;0,CONCATENATE("[more](",Configuration!B$29,Configuration!B$28,"sessions/session",B44,".html)"),"")</f>
        <v/>
      </c>
      <c r="P44" s="54" t="str">
        <f t="shared" si="1"/>
        <v/>
      </c>
      <c r="Q44" s="54" t="str">
        <f t="shared" si="2"/>
        <v xml:space="preserve">**** &lt;br&gt; </v>
      </c>
      <c r="R44" s="54" t="str">
        <f t="shared" si="3"/>
        <v>[![Open In Colab](https://colab.research.google.com/assets/colab-badge.svg)]()</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IF(B45&gt;0,CONCATENATE("[more](",Configuration!B$29,Configuration!B$28,"sessions/session",B45,".html)"),"")</f>
        <v/>
      </c>
      <c r="P45" s="54" t="str">
        <f t="shared" si="1"/>
        <v/>
      </c>
      <c r="Q45" s="54" t="str">
        <f t="shared" si="2"/>
        <v xml:space="preserve">**** &lt;br&gt; </v>
      </c>
      <c r="R45" s="54" t="str">
        <f t="shared" si="3"/>
        <v>[![Open In Colab](https://colab.research.google.com/assets/colab-badge.svg)]()</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IF(B46&gt;0,CONCATENATE("[more](",Configuration!B$29,Configuration!B$28,"sessions/session",B46,".html)"),"")</f>
        <v/>
      </c>
      <c r="P46" s="54" t="str">
        <f t="shared" si="1"/>
        <v/>
      </c>
      <c r="Q46" s="54" t="str">
        <f t="shared" si="2"/>
        <v xml:space="preserve">**** &lt;br&gt; </v>
      </c>
      <c r="R46" s="54" t="str">
        <f t="shared" si="3"/>
        <v>[![Open In Colab](https://colab.research.google.com/assets/colab-badge.svg)]()</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IF(B47&gt;0,CONCATENATE("[more](",Configuration!B$29,Configuration!B$28,"sessions/session",B47,".html)"),"")</f>
        <v/>
      </c>
      <c r="P47" s="54" t="str">
        <f t="shared" si="1"/>
        <v/>
      </c>
      <c r="Q47" s="54" t="str">
        <f t="shared" si="2"/>
        <v xml:space="preserve">**** &lt;br&gt; </v>
      </c>
      <c r="R47" s="54" t="str">
        <f t="shared" si="3"/>
        <v>[![Open In Colab](https://colab.research.google.com/assets/colab-badge.svg)]()</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IF(B48&gt;0,CONCATENATE("[more](",Configuration!B$29,Configuration!B$28,"sessions/session",B48,".html)"),"")</f>
        <v/>
      </c>
      <c r="P48" s="54" t="str">
        <f t="shared" si="1"/>
        <v/>
      </c>
      <c r="Q48" s="54" t="str">
        <f t="shared" si="2"/>
        <v xml:space="preserve">**** &lt;br&gt; </v>
      </c>
      <c r="R48" s="54" t="str">
        <f t="shared" si="3"/>
        <v>[![Open In Colab](https://colab.research.google.com/assets/colab-badge.svg)]()</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IF(B49&gt;0,CONCATENATE("[more](",Configuration!B$29,Configuration!B$28,"sessions/session",B49,".html)"),"")</f>
        <v/>
      </c>
      <c r="P49" s="54" t="str">
        <f t="shared" si="1"/>
        <v/>
      </c>
      <c r="Q49" s="54" t="str">
        <f t="shared" si="2"/>
        <v xml:space="preserve">**** &lt;br&gt; </v>
      </c>
      <c r="R49" s="54" t="str">
        <f t="shared" si="3"/>
        <v>[![Open In Colab](https://colab.research.google.com/assets/colab-badge.svg)]()</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IF(B50&gt;0,CONCATENATE("[more](",Configuration!B$29,Configuration!B$28,"sessions/session",B50,".html)"),"")</f>
        <v/>
      </c>
      <c r="P50" s="54" t="str">
        <f t="shared" si="1"/>
        <v/>
      </c>
      <c r="Q50" s="54" t="str">
        <f t="shared" si="2"/>
        <v xml:space="preserve">**** &lt;br&gt; </v>
      </c>
      <c r="R50" s="54" t="str">
        <f t="shared" si="3"/>
        <v>[![Open In Colab](https://colab.research.google.com/assets/colab-badge.svg)]()</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IF(B51&gt;0,CONCATENATE("[more](",Configuration!B$29,Configuration!B$28,"sessions/session",B51,".html)"),"")</f>
        <v/>
      </c>
      <c r="P51" s="54" t="str">
        <f t="shared" si="1"/>
        <v/>
      </c>
      <c r="Q51" s="54" t="str">
        <f t="shared" si="2"/>
        <v xml:space="preserve">**** &lt;br&gt; </v>
      </c>
      <c r="R51" s="54" t="str">
        <f t="shared" si="3"/>
        <v>[![Open In Colab](https://colab.research.google.com/assets/colab-badge.svg)]()</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V1:V2"/>
    <mergeCell ref="Q1:Q2"/>
    <mergeCell ref="R1:R2"/>
    <mergeCell ref="S1:S2"/>
    <mergeCell ref="T1:T2"/>
    <mergeCell ref="U1:U2"/>
    <mergeCell ref="P1:P2"/>
    <mergeCell ref="E1:E2"/>
    <mergeCell ref="D1:D2"/>
    <mergeCell ref="F1:G1"/>
    <mergeCell ref="H1:K1"/>
    <mergeCell ref="M1:M2"/>
    <mergeCell ref="L1:L2"/>
    <mergeCell ref="C1:C2"/>
    <mergeCell ref="B1:B2"/>
    <mergeCell ref="A1:A2"/>
    <mergeCell ref="N1:N2"/>
    <mergeCell ref="O1:O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298</v>
      </c>
      <c r="E1" s="53" t="s">
        <v>299</v>
      </c>
      <c r="F1" s="53" t="s">
        <v>300</v>
      </c>
    </row>
    <row r="2" spans="1:6" ht="17">
      <c r="A2" s="33">
        <v>2</v>
      </c>
      <c r="B2" s="20" t="s">
        <v>277</v>
      </c>
      <c r="C2" s="26" t="s">
        <v>200</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278</v>
      </c>
      <c r="C3" s="27" t="s">
        <v>201</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202</v>
      </c>
      <c r="C4" s="27" t="s">
        <v>205</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203</v>
      </c>
      <c r="C5" s="27" t="s">
        <v>206</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204</v>
      </c>
      <c r="C6" s="27" t="s">
        <v>207</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279</v>
      </c>
      <c r="C7" s="35" t="s">
        <v>208</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280</v>
      </c>
      <c r="C8" s="35" t="s">
        <v>209</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210</v>
      </c>
      <c r="C9" s="28" t="s">
        <v>213</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211</v>
      </c>
      <c r="C10" s="28" t="s">
        <v>212</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214</v>
      </c>
      <c r="C11" s="28" t="s">
        <v>215</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217</v>
      </c>
      <c r="C12" s="28" t="s">
        <v>216</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218</v>
      </c>
      <c r="C13" s="28" t="s">
        <v>219</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221</v>
      </c>
      <c r="C14" s="36" t="s">
        <v>220</v>
      </c>
      <c r="D14" s="54" t="str">
        <f t="shared" si="3"/>
        <v>[R for Data Science (Chapters 1-3)](https://r4ds.had.co.nz)</v>
      </c>
      <c r="E14" s="54" t="str">
        <f t="shared" si="1"/>
        <v>[R for Data Science (Chapters 1-3)](https://r4ds.had.co.nz)</v>
      </c>
      <c r="F14" s="54" t="str">
        <f t="shared" si="2"/>
        <v/>
      </c>
    </row>
    <row r="15" spans="1:6">
      <c r="A15" s="33">
        <v>10</v>
      </c>
      <c r="B15" s="9" t="s">
        <v>223</v>
      </c>
      <c r="C15" s="28" t="s">
        <v>222</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224</v>
      </c>
      <c r="C16" s="28" t="s">
        <v>229</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225</v>
      </c>
      <c r="C17" s="28" t="s">
        <v>230</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226</v>
      </c>
      <c r="C18" s="28" t="s">
        <v>231</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227</v>
      </c>
      <c r="C19" s="28" t="s">
        <v>232</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228</v>
      </c>
      <c r="C20" s="28" t="s">
        <v>233</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241</v>
      </c>
      <c r="C21" s="28" t="s">
        <v>234</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240</v>
      </c>
      <c r="C22" s="28" t="s">
        <v>235</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239</v>
      </c>
      <c r="C23" s="28" t="s">
        <v>236</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238</v>
      </c>
      <c r="C24" s="28" t="s">
        <v>237</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245</v>
      </c>
      <c r="C25" s="28" t="s">
        <v>244</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246</v>
      </c>
      <c r="C26" s="28" t="s">
        <v>243</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247</v>
      </c>
      <c r="C27" s="28" t="s">
        <v>242</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D1" zoomScaleNormal="100" workbookViewId="0">
      <pane ySplit="1" topLeftCell="A2"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184</v>
      </c>
      <c r="B1" s="31" t="s">
        <v>185</v>
      </c>
      <c r="C1" s="31" t="s">
        <v>290</v>
      </c>
      <c r="D1" s="31" t="s">
        <v>291</v>
      </c>
      <c r="E1" s="53" t="s">
        <v>298</v>
      </c>
      <c r="F1" s="53" t="s">
        <v>299</v>
      </c>
      <c r="G1" s="53" t="s">
        <v>300</v>
      </c>
      <c r="H1" s="53"/>
      <c r="I1" s="53"/>
      <c r="J1" s="77" t="s">
        <v>316</v>
      </c>
      <c r="K1" s="77" t="s">
        <v>317</v>
      </c>
      <c r="L1" s="77" t="s">
        <v>318</v>
      </c>
    </row>
    <row r="2" spans="1:21" ht="17">
      <c r="A2" s="33">
        <v>1</v>
      </c>
      <c r="B2" s="20" t="s">
        <v>180</v>
      </c>
      <c r="C2" s="20" t="s">
        <v>339</v>
      </c>
      <c r="D2" s="93" t="str">
        <f>IF(ISBLANK(C2),"",CONCATENATE(Configuration!$B$30,Notebooks!C2,".ipynb"))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[",B2,"](",Configuration!B$29,Configuration!B$28,"notebooks/",C2,".html)","|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356</v>
      </c>
    </row>
    <row r="3" spans="1:21" ht="17">
      <c r="A3" s="33">
        <v>1</v>
      </c>
      <c r="B3" s="20" t="s">
        <v>181</v>
      </c>
      <c r="C3" s="20" t="s">
        <v>340</v>
      </c>
      <c r="D3" s="93" t="str">
        <f>IF(ISBLANK(C3),"",CONCATENATE(Configuration!$B$30,Notebooks!C3,".ipynb"))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[",B3,"](",Configuration!B$29,Configuration!B$28,"notebooks/",C3,".html)","|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182</v>
      </c>
      <c r="C4" s="20" t="s">
        <v>341</v>
      </c>
      <c r="D4" s="93" t="str">
        <f>IF(ISBLANK(C4),"",CONCATENATE(Configuration!$B$30,Notebooks!C4,".ipynb"))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[",B4,"](",Configuration!B$29,Configuration!B$28,"notebooks/",C4,".html)","|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342</v>
      </c>
      <c r="D5" s="93" t="str">
        <f>IF(ISBLANK(C5),"",CONCATENATE(Configuration!$B$30,Notebooks!C5,".ipynb"))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[",B5,"](",Configuration!B$29,Configuration!B$28,"notebooks/",C5,".html)","|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191</v>
      </c>
      <c r="C6" s="20" t="s">
        <v>350</v>
      </c>
      <c r="D6" s="93" t="str">
        <f>IF(ISBLANK(C6),"",CONCATENATE(Configuration!$B$30,Notebooks!C6,".ipynb"))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[",B6,"](",Configuration!B$29,Configuration!B$28,"notebooks/",C6,".html)","|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192</v>
      </c>
      <c r="C7" s="34" t="s">
        <v>351</v>
      </c>
      <c r="D7" s="93" t="str">
        <f>IF(ISBLANK(C7),"",CONCATENATE(Configuration!$B$30,Notebooks!C7,".ipynb"))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[",B7,"](",Configuration!B$29,Configuration!B$28,"notebooks/",C7,".html)","|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193</v>
      </c>
      <c r="C8" s="34" t="s">
        <v>352</v>
      </c>
      <c r="D8" s="93" t="str">
        <f>IF(ISBLANK(C8),"",CONCATENATE(Configuration!$B$30,Notebooks!C8,".ipynb"))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[",B8,"](",Configuration!B$29,Configuration!B$28,"notebooks/",C8,".html)","|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194</v>
      </c>
      <c r="C9" s="34" t="s">
        <v>353</v>
      </c>
      <c r="D9" s="93" t="str">
        <f>IF(ISBLANK(C9),"",CONCATENATE(Configuration!$B$30,Notebooks!C9,".ipynb"))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[",B9,"](",Configuration!B$29,Configuration!B$28,"notebooks/",C9,".html)","|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248</v>
      </c>
      <c r="C10" s="34" t="s">
        <v>343</v>
      </c>
      <c r="D10" s="93" t="str">
        <f>IF(ISBLANK(C10),"",CONCATENATE(Configuration!$B$30,Notebooks!C10,".ipynb"))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[",B10,"](",Configuration!B$29,Configuration!B$28,"notebooks/",C10,".html)","|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249</v>
      </c>
      <c r="C11" s="34" t="s">
        <v>344</v>
      </c>
      <c r="D11" s="93" t="str">
        <f>IF(ISBLANK(C11),"",CONCATENATE(Configuration!$B$30,Notebooks!C11,".ipynb"))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[",B11,"](",Configuration!B$29,Configuration!B$28,"notebooks/",C11,".html)","|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250</v>
      </c>
      <c r="C12" s="34" t="s">
        <v>345</v>
      </c>
      <c r="D12" s="93" t="str">
        <f>IF(ISBLANK(C12),"",CONCATENATE(Configuration!$B$30,Notebooks!C12,".ipynb"))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[",B12,"](",Configuration!B$29,Configuration!B$28,"notebooks/",C12,".html)","|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251</v>
      </c>
      <c r="C13" s="34" t="s">
        <v>346</v>
      </c>
      <c r="D13" s="93" t="str">
        <f>IF(ISBLANK(C13),"",CONCATENATE(Configuration!$B$30,Notebooks!C13,".ipynb"))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[",B13,"](",Configuration!B$29,Configuration!B$28,"notebooks/",C13,".html)","|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252</v>
      </c>
      <c r="C14" s="34" t="s">
        <v>347</v>
      </c>
      <c r="D14" s="93" t="str">
        <f>IF(ISBLANK(C14),"",CONCATENATE(Configuration!$B$30,Notebooks!C14,".ipynb"))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[",B14,"](",Configuration!B$29,Configuration!B$28,"notebooks/",C14,".html)","|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253</v>
      </c>
      <c r="C15" s="34"/>
      <c r="D15" s="93" t="str">
        <f>IF(ISBLANK(C15),"",CONCATENATE(Configuration!$B$30,Notebooks!C15,".ipynb"))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[",B15,"](",Configuration!B$29,Configuration!B$28,"notebooks/",C15,".html)","|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255</v>
      </c>
      <c r="C16" s="34"/>
      <c r="D16" s="93" t="str">
        <f>IF(ISBLANK(C16),"",CONCATENATE(Configuration!$B$30,Notebooks!C16,".ipynb"))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[",B16,"](",Configuration!B$29,Configuration!B$28,"notebooks/",C16,".html)","| [![Open In Colab](https://colab.research.google.com/assets/colab-badge.svg)](",D19,")","|
"))</f>
        <v/>
      </c>
      <c r="K16" s="54" t="str">
        <f t="shared" si="5"/>
        <v/>
      </c>
      <c r="L16" s="54" t="str">
        <f t="shared" si="6"/>
        <v/>
      </c>
    </row>
    <row r="17" spans="1:12">
      <c r="A17" s="33">
        <v>6</v>
      </c>
      <c r="B17" t="s">
        <v>256</v>
      </c>
      <c r="C17" s="34"/>
      <c r="D17" s="93" t="str">
        <f>IF(ISBLANK(C17),"",CONCATENATE(Configuration!$B$30,Notebooks!C17,".ipynb"))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[",B17,"](",Configuration!B$29,Configuration!B$28,"notebooks/",C17,".html)","| [![Open In Colab](https://colab.research.google.com/assets/colab-badge.svg)](",D20,")","|
"))</f>
        <v/>
      </c>
      <c r="K17" s="54" t="str">
        <f t="shared" si="5"/>
        <v/>
      </c>
      <c r="L17" s="54" t="str">
        <f t="shared" si="6"/>
        <v/>
      </c>
    </row>
    <row r="18" spans="1:12">
      <c r="A18" s="33">
        <v>6</v>
      </c>
      <c r="B18" t="s">
        <v>257</v>
      </c>
      <c r="C18" s="34"/>
      <c r="D18" s="93" t="str">
        <f>IF(ISBLANK(C18),"",CONCATENATE(Configuration!$B$30,Notebooks!C18,".ipynb"))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[",B18,"](",Configuration!B$29,Configuration!B$28,"notebooks/",C18,".html)","| [![Open In Colab](https://colab.research.google.com/assets/colab-badge.svg)](",D21,")","|
"))</f>
        <v/>
      </c>
      <c r="K18" s="54" t="str">
        <f t="shared" si="5"/>
        <v/>
      </c>
      <c r="L18" s="54" t="str">
        <f t="shared" si="6"/>
        <v/>
      </c>
    </row>
    <row r="19" spans="1:12">
      <c r="A19" s="33">
        <v>6</v>
      </c>
      <c r="B19" t="s">
        <v>258</v>
      </c>
      <c r="C19" s="34"/>
      <c r="D19" s="93" t="str">
        <f>IF(ISBLANK(C19),"",CONCATENATE(Configuration!$B$30,Notebooks!C19,".ipynb"))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[",B19,"](",Configuration!B$29,Configuration!B$28,"notebooks/",C19,".html)","| [![Open In Colab](https://colab.research.google.com/assets/colab-badge.svg)](",D22,")","|
"))</f>
        <v/>
      </c>
      <c r="K19" s="54" t="str">
        <f t="shared" si="5"/>
        <v/>
      </c>
      <c r="L19" s="54" t="str">
        <f t="shared" si="6"/>
        <v/>
      </c>
    </row>
    <row r="20" spans="1:12">
      <c r="A20" s="33">
        <v>6</v>
      </c>
      <c r="B20" t="s">
        <v>259</v>
      </c>
      <c r="C20" s="34"/>
      <c r="D20" s="93" t="str">
        <f>IF(ISBLANK(C20),"",CONCATENATE(Configuration!$B$30,Notebooks!C20,".ipynb"))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[",B20,"](",Configuration!B$29,Configuration!B$28,"notebooks/",C20,".html)","| [![Open In Colab](https://colab.research.google.com/assets/colab-badge.svg)](",D23,")","|
"))</f>
        <v/>
      </c>
      <c r="K20" s="54" t="str">
        <f t="shared" si="5"/>
        <v/>
      </c>
      <c r="L20" s="54" t="str">
        <f t="shared" si="6"/>
        <v/>
      </c>
    </row>
    <row r="21" spans="1:12">
      <c r="A21" s="33">
        <v>6</v>
      </c>
      <c r="B21" t="s">
        <v>260</v>
      </c>
      <c r="C21" s="34"/>
      <c r="D21" s="93" t="str">
        <f>IF(ISBLANK(C21),"",CONCATENATE(Configuration!$B$30,Notebooks!C21,".ipynb"))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[",B21,"](",Configuration!B$29,Configuration!B$28,"notebooks/",C21,".html)","| [![Open In Colab](https://colab.research.google.com/assets/colab-badge.svg)](",D24,")","|
"))</f>
        <v/>
      </c>
      <c r="K21" s="54" t="str">
        <f t="shared" si="5"/>
        <v/>
      </c>
      <c r="L21" s="54" t="str">
        <f t="shared" si="6"/>
        <v/>
      </c>
    </row>
    <row r="22" spans="1:12">
      <c r="A22" s="33">
        <v>9</v>
      </c>
      <c r="B22" t="s">
        <v>262</v>
      </c>
      <c r="C22" s="34"/>
      <c r="D22" s="93" t="str">
        <f>IF(ISBLANK(C22),"",CONCATENATE(Configuration!$B$30,Notebooks!C22,".ipynb"))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[",B22,"](",Configuration!B$29,Configuration!B$28,"notebooks/",C22,".html)","| [![Open In Colab](https://colab.research.google.com/assets/colab-badge.svg)](",D25,")","|
"))</f>
        <v/>
      </c>
      <c r="K22" s="54" t="str">
        <f t="shared" si="5"/>
        <v/>
      </c>
      <c r="L22" s="54" t="str">
        <f t="shared" si="6"/>
        <v/>
      </c>
    </row>
    <row r="23" spans="1:12">
      <c r="A23" s="33">
        <v>9</v>
      </c>
      <c r="B23" t="s">
        <v>263</v>
      </c>
      <c r="C23" s="34"/>
      <c r="D23" s="93" t="str">
        <f>IF(ISBLANK(C23),"",CONCATENATE(Configuration!$B$30,Notebooks!C23,".ipynb"))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[",B23,"](",Configuration!B$29,Configuration!B$28,"notebooks/",C23,".html)","| [![Open In Colab](https://colab.research.google.com/assets/colab-badge.svg)](",D26,")","|
"))</f>
        <v/>
      </c>
      <c r="K23" s="54" t="str">
        <f t="shared" si="5"/>
        <v/>
      </c>
      <c r="L23" s="54" t="str">
        <f t="shared" si="6"/>
        <v/>
      </c>
    </row>
    <row r="24" spans="1:12">
      <c r="A24" s="33">
        <v>9</v>
      </c>
      <c r="B24" t="s">
        <v>264</v>
      </c>
      <c r="C24" s="34"/>
      <c r="D24" s="93" t="str">
        <f>IF(ISBLANK(C24),"",CONCATENATE(Configuration!$B$30,Notebooks!C24,".ipynb"))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[",B24,"](",Configuration!B$29,Configuration!B$28,"notebooks/",C24,".html)","| [![Open In Colab](https://colab.research.google.com/assets/colab-badge.svg)](",D27,")","|
"))</f>
        <v/>
      </c>
      <c r="K24" s="54" t="str">
        <f t="shared" si="5"/>
        <v/>
      </c>
      <c r="L24" s="54" t="str">
        <f t="shared" si="6"/>
        <v/>
      </c>
    </row>
    <row r="25" spans="1:12">
      <c r="A25" s="33">
        <v>9</v>
      </c>
      <c r="B25" t="s">
        <v>265</v>
      </c>
      <c r="C25" s="34"/>
      <c r="D25" s="93" t="str">
        <f>IF(ISBLANK(C25),"",CONCATENATE(Configuration!$B$30,Notebooks!C25,".ipynb"))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[",B25,"](",Configuration!B$29,Configuration!B$28,"notebooks/",C25,".html)","| [![Open In Colab](https://colab.research.google.com/assets/colab-badge.svg)](",D28,")","|
"))</f>
        <v/>
      </c>
      <c r="K25" s="54" t="str">
        <f t="shared" si="5"/>
        <v/>
      </c>
      <c r="L25" s="54" t="str">
        <f t="shared" si="6"/>
        <v/>
      </c>
    </row>
    <row r="26" spans="1:12">
      <c r="A26" s="33">
        <v>9</v>
      </c>
      <c r="B26" t="s">
        <v>266</v>
      </c>
      <c r="C26" s="34"/>
      <c r="D26" s="93" t="str">
        <f>IF(ISBLANK(C26),"",CONCATENATE(Configuration!$B$30,Notebooks!C26,".ipynb"))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[",B26,"](",Configuration!B$29,Configuration!B$28,"notebooks/",C26,".html)","| [![Open In Colab](https://colab.research.google.com/assets/colab-badge.svg)](",D29,")","|
"))</f>
        <v/>
      </c>
      <c r="K26" s="54" t="str">
        <f t="shared" si="5"/>
        <v/>
      </c>
      <c r="L26" s="54" t="str">
        <f t="shared" si="6"/>
        <v/>
      </c>
    </row>
    <row r="27" spans="1:12">
      <c r="A27" s="33">
        <v>9</v>
      </c>
      <c r="B27" t="s">
        <v>267</v>
      </c>
      <c r="C27" s="34"/>
      <c r="D27" s="93" t="str">
        <f>IF(ISBLANK(C27),"",CONCATENATE(Configuration!$B$30,Notebooks!C27,".ipynb"))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[",B27,"](",Configuration!B$29,Configuration!B$28,"notebooks/",C27,".html)","| [![Open In Colab](https://colab.research.google.com/assets/colab-badge.svg)](",D30,")","|
"))</f>
        <v/>
      </c>
      <c r="K27" s="54" t="str">
        <f t="shared" si="5"/>
        <v/>
      </c>
      <c r="L27" s="54" t="str">
        <f t="shared" si="6"/>
        <v/>
      </c>
    </row>
    <row r="28" spans="1:12">
      <c r="A28" s="33">
        <v>9</v>
      </c>
      <c r="B28" t="s">
        <v>268</v>
      </c>
      <c r="C28" s="34"/>
      <c r="D28" s="93" t="str">
        <f>IF(ISBLANK(C28),"",CONCATENATE(Configuration!$B$30,Notebooks!C28,".ipynb"))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[",B28,"](",Configuration!B$29,Configuration!B$28,"notebooks/",C28,".html)","| [![Open In Colab](https://colab.research.google.com/assets/colab-badge.svg)](",D31,")","|
"))</f>
        <v/>
      </c>
      <c r="K28" s="54" t="str">
        <f t="shared" si="5"/>
        <v/>
      </c>
      <c r="L28" s="54" t="str">
        <f t="shared" si="6"/>
        <v/>
      </c>
    </row>
    <row r="29" spans="1:12">
      <c r="A29" s="33">
        <v>13</v>
      </c>
      <c r="B29" t="s">
        <v>269</v>
      </c>
      <c r="C29" s="34"/>
      <c r="D29" s="93" t="str">
        <f>IF(ISBLANK(C29),"",CONCATENATE(Configuration!$B$30,Notebooks!C29,".ipynb"))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[",B29,"](",Configuration!B$29,Configuration!B$28,"notebooks/",C29,".html)","| [![Open In Colab](https://colab.research.google.com/assets/colab-badge.svg)](",D32,")","|
"))</f>
        <v/>
      </c>
      <c r="K29" s="54" t="str">
        <f t="shared" si="5"/>
        <v/>
      </c>
      <c r="L29" s="54" t="str">
        <f t="shared" si="6"/>
        <v/>
      </c>
    </row>
    <row r="30" spans="1:12">
      <c r="A30" s="33">
        <v>13</v>
      </c>
      <c r="B30" t="s">
        <v>270</v>
      </c>
      <c r="C30" s="34"/>
      <c r="D30" s="93" t="str">
        <f>IF(ISBLANK(C30),"",CONCATENATE(Configuration!$B$30,Notebooks!C30,".ipynb"))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[",B30,"](",Configuration!B$29,Configuration!B$28,"notebooks/",C30,".html)","| [![Open In Colab](https://colab.research.google.com/assets/colab-badge.svg)](",D33,")","|
"))</f>
        <v/>
      </c>
      <c r="K30" s="54" t="str">
        <f t="shared" si="5"/>
        <v/>
      </c>
      <c r="L30" s="54" t="str">
        <f t="shared" si="6"/>
        <v/>
      </c>
    </row>
    <row r="31" spans="1:12">
      <c r="A31" s="33">
        <v>13</v>
      </c>
      <c r="B31" t="s">
        <v>271</v>
      </c>
      <c r="C31" s="34"/>
      <c r="D31" s="93" t="str">
        <f>IF(ISBLANK(C31),"",CONCATENATE(Configuration!$B$30,Notebooks!C31,".ipynb"))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[",B31,"](",Configuration!B$29,Configuration!B$28,"notebooks/",C31,".html)","| [![Open In Colab](https://colab.research.google.com/assets/colab-badge.svg)](",D34,")","|
"))</f>
        <v/>
      </c>
      <c r="K31" s="54" t="str">
        <f t="shared" si="5"/>
        <v/>
      </c>
      <c r="L31" s="54" t="str">
        <f t="shared" si="6"/>
        <v/>
      </c>
    </row>
    <row r="32" spans="1:12">
      <c r="A32" s="33">
        <v>15</v>
      </c>
      <c r="B32" t="s">
        <v>271</v>
      </c>
      <c r="C32" s="34"/>
      <c r="D32" s="93" t="str">
        <f>IF(ISBLANK(C32),"",CONCATENATE(Configuration!$B$30,Notebooks!C32,".ipynb"))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[",B32,"](",Configuration!B$29,Configuration!B$28,"notebooks/",C32,".html)","| [![Open In Colab](https://colab.research.google.com/assets/colab-badge.svg)](",D35,")","|
"))</f>
        <v/>
      </c>
      <c r="K32" s="54" t="str">
        <f t="shared" si="5"/>
        <v/>
      </c>
      <c r="L32" s="54" t="str">
        <f t="shared" si="6"/>
        <v/>
      </c>
    </row>
    <row r="33" spans="1:12">
      <c r="A33" s="33">
        <v>15</v>
      </c>
      <c r="B33" t="s">
        <v>272</v>
      </c>
      <c r="C33" s="34"/>
      <c r="D33" s="93" t="str">
        <f>IF(ISBLANK(C33),"",CONCATENATE(Configuration!$B$30,Notebooks!C33,".ipynb"))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[",B33,"](",Configuration!B$29,Configuration!B$28,"notebooks/",C33,".html)","|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[",B34,"](",Configuration!B$29,Configuration!B$28,"notebooks/",C34,".html)","|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[",B35,"](",Configuration!B$29,Configuration!B$28,"notebooks/",C35,".html)","|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[",B36,"](",Configuration!B$29,Configuration!B$28,"notebooks/",C36,".html)","|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[",B37,"](",Configuration!B$29,Configuration!B$28,"notebooks/",C37,".html)","|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[",B38,"](",Configuration!B$29,Configuration!B$28,"notebooks/",C38,".html)","|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[",B39,"](",Configuration!B$29,Configuration!B$28,"notebooks/",C39,".html)","|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[",B40,"](",Configuration!B$29,Configuration!B$28,"notebooks/",C40,".html)","|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[",B41,"](",Configuration!B$29,Configuration!B$28,"notebooks/",C41,".html)","|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[",B42,"](",Configuration!B$29,Configuration!B$28,"notebooks/",C42,".html)","|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[",B43,"](",Configuration!B$29,Configuration!B$28,"notebooks/",C43,".html)","|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[",B44,"](",Configuration!B$29,Configuration!B$28,"notebooks/",C44,".html)","|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[",B45,"](",Configuration!B$29,Configuration!B$28,"notebooks/",C45,".html)","|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[",B46,"](",Configuration!B$29,Configuration!B$28,"notebooks/",C46,".html)","|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[",B47,"](",Configuration!B$29,Configuration!B$28,"notebooks/",C47,".html)","|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[",B48,"](",Configuration!B$29,Configuration!B$28,"notebooks/",C48,".html)","|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[",B49,"](",Configuration!B$29,Configuration!B$28,"notebooks/",C49,".html)","|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[",B50,"](",Configuration!B$29,Configuration!B$28,"notebooks/",C50,".html)","|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[",B51,"](",Configuration!B$29,Configuration!B$28,"notebooks/",C51,".html)","|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[",B52,"](",Configuration!B$29,Configuration!B$28,"notebooks/",C52,".html)","|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[",B53,"](",Configuration!B$29,Configuration!B$28,"notebooks/",C53,".html)","|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[",B54,"](",Configuration!B$29,Configuration!B$28,"notebooks/",C54,".html)","|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[",B55,"](",Configuration!B$29,Configuration!B$28,"notebooks/",C55,".html)","|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[",B56,"](",Configuration!B$29,Configuration!B$28,"notebooks/",C56,".html)","|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[",B57,"](",Configuration!B$29,Configuration!B$28,"notebooks/",C57,".html)","|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[",B58,"](",Configuration!B$29,Configuration!B$28,"notebooks/",C58,".html)","|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[",B59,"](",Configuration!B$29,Configuration!B$28,"notebooks/",C59,".html)","|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[",B60,"](",Configuration!B$29,Configuration!B$28,"notebooks/",C60,".html)","|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[",B61,"](",Configuration!B$29,Configuration!B$28,"notebooks/",C61,".html)","|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[",B62,"](",Configuration!B$29,Configuration!B$28,"notebooks/",C62,".html)","|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[",B63,"](",Configuration!B$29,Configuration!B$28,"notebooks/",C63,".html)","|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[",B64,"](",Configuration!B$29,Configuration!B$28,"notebooks/",C64,".html)","|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[",B65,"](",Configuration!B$29,Configuration!B$28,"notebooks/",C65,".html)","|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[",B66,"](",Configuration!B$29,Configuration!B$28,"notebooks/",C66,".html)","|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[",B67,"](",Configuration!B$29,Configuration!B$28,"notebooks/",C67,".html)","|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[",B68,"](",Configuration!B$29,Configuration!B$28,"notebooks/",C68,".html)","|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[",B69,"](",Configuration!B$29,Configuration!B$28,"notebooks/",C69,".html)","|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[",B70,"](",Configuration!B$29,Configuration!B$28,"notebooks/",C70,".html)","|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[",B71,"](",Configuration!B$29,Configuration!B$28,"notebooks/",C71,".html)","|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[",B72,"](",Configuration!B$29,Configuration!B$28,"notebooks/",C72,".html)","|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[",B73,"](",Configuration!B$29,Configuration!B$28,"notebooks/",C73,".html)","|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[",B74,"](",Configuration!B$29,Configuration!B$28,"notebooks/",C74,".html)","|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[",B75,"](",Configuration!B$29,Configuration!B$28,"notebooks/",C75,".html)","|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[",B76,"](",Configuration!B$29,Configuration!B$28,"notebooks/",C76,".html)","|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[",B77,"](",Configuration!B$29,Configuration!B$28,"notebooks/",C77,".html)","|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[",B78,"](",Configuration!B$29,Configuration!B$28,"notebooks/",C78,".html)","|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[",B79,"](",Configuration!B$29,Configuration!B$28,"notebooks/",C79,".html)","|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[",B80,"](",Configuration!B$29,Configuration!B$28,"notebooks/",C80,".html)","|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[",B81,"](",Configuration!B$29,Configuration!B$28,"notebooks/",C81,".html)","|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[",B82,"](",Configuration!B$29,Configuration!B$28,"notebooks/",C82,".html)","|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[",B83,"](",Configuration!B$29,Configuration!B$28,"notebooks/",C83,".html)","|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[",B84,"](",Configuration!B$29,Configuration!B$28,"notebooks/",C84,".html)","|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[",B85,"](",Configuration!B$29,Configuration!B$28,"notebooks/",C85,".html)","|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[",B86,"](",Configuration!B$29,Configuration!B$28,"notebooks/",C86,".html)","|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[",B87,"](",Configuration!B$29,Configuration!B$28,"notebooks/",C87,".html)","|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[",B88,"](",Configuration!B$29,Configuration!B$28,"notebooks/",C88,".html)","|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[",B89,"](",Configuration!B$29,Configuration!B$28,"notebooks/",C89,".html)","|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[",B90,"](",Configuration!B$29,Configuration!B$28,"notebooks/",C90,".html)","|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[",B91,"](",Configuration!B$29,Configuration!B$28,"notebooks/",C91,".html)","|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[",B92,"](",Configuration!B$29,Configuration!B$28,"notebooks/",C92,".html)","|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[",B93,"](",Configuration!B$29,Configuration!B$28,"notebooks/",C93,".html)","|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[",B94,"](",Configuration!B$29,Configuration!B$28,"notebooks/",C94,".html)","|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[",B95,"](",Configuration!B$29,Configuration!B$28,"notebooks/",C95,".html)","|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[",B96,"](",Configuration!B$29,Configuration!B$28,"notebooks/",C96,".html)","|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[",B97,"](",Configuration!B$29,Configuration!B$28,"notebooks/",C97,".html)","|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[",B98,"](",Configuration!B$29,Configuration!B$28,"notebooks/",C98,".html)","|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[",B99,"](",Configuration!B$29,Configuration!B$28,"notebooks/",C99,".html)","|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[",B100,"](",Configuration!B$29,Configuration!B$28,"notebooks/",C100,".html)","|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292</v>
      </c>
    </row>
    <row r="2" spans="1:1" ht="120" customHeight="1">
      <c r="A2" s="25" t="s">
        <v>294</v>
      </c>
    </row>
    <row r="3" spans="1:1" ht="120" customHeight="1">
      <c r="A3" s="25" t="s">
        <v>296</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297</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295</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325</v>
      </c>
    </row>
    <row r="10" spans="1:1" ht="102">
      <c r="A10" s="30" t="str">
        <f>IF(ISBLANK(Configuration!B39),"",CONCATENATE("# External link
- title: ",Configuration!B39,"
  url: ",Configuration!B40,"
  external: true
  not_numbered: true
"))</f>
        <v xml:space="preserve"># External link
- title: Slack
  url: https://rpibsan2020.slack.com/
  external: true
  not_numbered: true
</v>
      </c>
    </row>
    <row r="11" spans="1:1" ht="119">
      <c r="A11" s="30" t="str">
        <f>IF(ISBLANK(Configuration!B41),"",CONCATENATE("# External link
- title: ",Configuration!B41,"
  url: ",Configuration!B42,"
  external: true
  not_numbered: true
"))</f>
        <v xml:space="preserve"># External link
- title: Dropbox
  url: https://www.dropbox.com/sh/n34sld9qjxyc2xi/AADTrNLgPlu2FNVEhHG04Qqxa?dl=0
  external: true
  not_numbered: true
</v>
      </c>
    </row>
    <row r="12" spans="1:1" ht="102">
      <c r="A12" s="30" t="str">
        <f>IF(ISBLANK(Configuration!B43),"",CONCATENATE("# External link
- title: ",Configuration!B43,"
  url: ",Configuration!B44,"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Configuration!B8</f>
        <v>Jason Kuruzovich</v>
      </c>
    </row>
    <row r="3" spans="1:2">
      <c r="A3" t="s">
        <v>160</v>
      </c>
      <c r="B3" s="17" t="str">
        <f>Configuration!B9</f>
        <v>kuruzj@rpi.edu</v>
      </c>
    </row>
    <row r="4" spans="1:2">
      <c r="A4" t="s">
        <v>161</v>
      </c>
      <c r="B4" s="17" t="str">
        <f>Configuration!B27</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IF(ISBLANK(Configuration!B28),"",Configuration!B28)</f>
        <v>/</v>
      </c>
    </row>
    <row r="6" spans="1:2">
      <c r="A6" s="4" t="s">
        <v>163</v>
      </c>
      <c r="B6" s="22" t="str">
        <f>Configuration!B29</f>
        <v>https://rpi.analyticsdojo.com</v>
      </c>
    </row>
    <row r="7" spans="1:2">
      <c r="A7" s="87" t="s">
        <v>323</v>
      </c>
      <c r="B7" s="17" t="str">
        <f>Configuration!B34</f>
        <v>images/logo/rpi.png</v>
      </c>
    </row>
    <row r="8" spans="1:2">
      <c r="A8" s="87" t="s">
        <v>324</v>
      </c>
      <c r="B8" s="17" t="str">
        <f>Configuration!B35</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",Configuration!B8," (Instructor)
- Email: ",Configuration!B9,"
- Office location: ",Configuration!B10,"
",CONCATENATE("- Office hours: ",IF(ISBLANK(Configuration!B11),"*N/A*",Configuration!B11),"
",CONCATENATE("- Phone: ",IF(ISBLANK(Configuration!B12),"*N/A*",Configuration!B12),"
")))</f>
        <v xml:space="preserve">## Contact Info
---
### Jason Kuruzovich (Instructor)
- Email: kuruzj@rpi.edu
- Office location: Pittsburgh 4108
- Office hours: Monday 10:00 AM – 12:00 PM 
- Phone: 518-698-9910
</v>
      </c>
    </row>
    <row r="4" spans="1:1" ht="102">
      <c r="A4" s="89" t="str">
        <f>IF(ISBLANK(Configuration!D8),"",CONCATENATE("### ",Configuration!D8," (Instructor)
- Email: ",Configuration!D9,"
- Office Location: ",Configuration!D10,"
",CONCATENATE("- Office hours: ",IF(ISBLANK(Configuration!D11),"*N/A*",Configuration!D11)),"
",CONCATENATE("- Phone: ",IF(ISBLANK(Configuration!D12),"*N/A*",Configuration!D12),"
")))</f>
        <v xml:space="preserve">### Lydia Manikonda (Instructor)
- Email: manikl@rpi.edu
- Office Location: TBD
- Office hours: TBD
- Phone: TBD
</v>
      </c>
    </row>
    <row r="5" spans="1:1" ht="17">
      <c r="A5" s="30" t="str">
        <f>IF(ISBLANK(Configuration!F9),"",CONCATENATE("### ",Configuration!F9," (Instructor)
- Email: ",Configuration!F10,"
- Office Location: ",Configuration!F11,"
",CONCATENATE("- Office hours: ",IF(ISBLANK(Configuration!F12),"*N/A*",Configuration!F12)),"
",CONCATENATE("- Phone: ",IF(ISBLANK(Configuration!F13),"*N/A*",Configuration!F13),"
")))</f>
        <v/>
      </c>
    </row>
    <row r="6" spans="1:1" ht="102">
      <c r="A6" s="30" t="str">
        <f>IF(ISBLANK(Configuration!B14),"",CONCATENATE("### ",Configuration!B14," (TA)
- Email: ",Configuration!B15,"
- Office Location: ",Configuration!B16,"
",CONCATENATE("- Office hours: ",IF(ISBLANK(Configuration!B17),"*N/A*",Configuration!B17)),"
",CONCATENATE("- Phone: ",IF(ISBLANK(Configuration!B18),"*N/A*",Configuration!B18),"
")))</f>
        <v xml:space="preserve">### Xiuwen Li (TA)
- Email: lix34@rpi.edu
- Office Location: 2nd Floor Pittsburgh
- Office hours: TBD
- Phone: *N/A*
</v>
      </c>
    </row>
    <row r="7" spans="1:1" ht="17">
      <c r="A7" s="30" t="str">
        <f>IF(ISBLANK(Configuration!D14),"",CONCATENATE("### ",Configuration!D14," (TA)
- Email: ",Configuration!D15,"
- Office Location: ",Configuration!D16,"
",CONCATENATE("- Office hours: ",IF(ISBLANK(Configuration!D17),"*N/A*",Configuration!D17)),"
",CONCATENATE("- Phone: ",IF(ISBLANK(Configuration!D18),"*N/A*",Configuration!D18),"
")))</f>
        <v/>
      </c>
    </row>
    <row r="8" spans="1:1" ht="17">
      <c r="A8" s="30" t="str">
        <f>IF(ISBLANK(Configuration!F14),"",CONCATENATE("### ",Configuration!F14," (TA)
- Email: ",Configuration!F15,"
- Office Location: ",Configuration!F16,"
",CONCATENATE("- Office hours: ",IF(ISBLANK(Configuration!F17),"*N/A*",Configuration!F17)),"
",CONCATENATE("- Phone: ",IF(ISBLANK(Configuration!F18),"*N/A*",Configuration!F18),"
")))</f>
        <v/>
      </c>
    </row>
    <row r="9" spans="1:1" ht="409.6">
      <c r="A9" s="19" t="str">
        <f>CONCATENATE(IF(ISBLANK(Configuration!B20),"",Configuration!B20),"
## Course Description
---
",Configuration!B22,"
### Prerequisites
",IF(ISBLANK(Configuration!B23),"*None*",Configuration!B23),"
### Textbook
",IF(ISBLANK(Configuration!B24),"*None*",Configuration!B24))</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309</v>
      </c>
    </row>
    <row r="2" spans="1:4" ht="15" customHeight="1">
      <c r="A2" s="9" t="s">
        <v>197</v>
      </c>
      <c r="B2" s="5"/>
      <c r="C2" s="5"/>
      <c r="D2" s="5"/>
    </row>
    <row r="3" spans="1:4" ht="15" customHeight="1">
      <c r="A3" s="9" t="s">
        <v>198</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09/17*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09/26*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2019-08-23T15:18:40Z</dcterms:modified>
</cp:coreProperties>
</file>