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sjgarciap\Documents\course-intro-ml-app\"/>
    </mc:Choice>
  </mc:AlternateContent>
  <bookViews>
    <workbookView xWindow="-96" yWindow="-96" windowWidth="23232" windowHeight="12696" activeTab="9"/>
  </bookViews>
  <sheets>
    <sheet name="configuration" sheetId="1" r:id="rId1"/>
    <sheet name="schedule" sheetId="2" r:id="rId2"/>
    <sheet name="notebooks" sheetId="17" r:id="rId3"/>
    <sheet name="_config_yml" sheetId="8" state="hidden" r:id="rId4"/>
    <sheet name="toc_yml" sheetId="14" state="hidden" r:id="rId5"/>
    <sheet name="index_md" sheetId="10" state="hidden" r:id="rId6"/>
    <sheet name="contact_md" sheetId="9" state="hidden" r:id="rId7"/>
    <sheet name="readings" sheetId="19" r:id="rId8"/>
    <sheet name="schedule_md" sheetId="3" r:id="rId9"/>
    <sheet name="notebooks_md" sheetId="12" r:id="rId10"/>
    <sheet name="readings_md" sheetId="20" r:id="rId11"/>
    <sheet name="assignments_md" sheetId="13" r:id="rId12"/>
    <sheet name="grading_md" sheetId="15" state="hidden" r:id="rId13"/>
    <sheet name="sessions_md" sheetId="4" r:id="rId14"/>
    <sheet name="AcademicCalendar" sheetId="5" state="hidden" r:id="rId15"/>
    <sheet name="Sheet1" sheetId="6" state="hidden" r:id="rId16"/>
  </sheets>
  <calcPr calcId="152511"/>
  <fileRecoveryPr repairLoad="1"/>
</workbook>
</file>

<file path=xl/calcChain.xml><?xml version="1.0" encoding="utf-8"?>
<calcChain xmlns="http://schemas.openxmlformats.org/spreadsheetml/2006/main">
  <c r="A38" i="12" l="1"/>
  <c r="A37" i="12"/>
  <c r="A5" i="20"/>
  <c r="A6" i="20"/>
  <c r="A7" i="20"/>
  <c r="A8" i="20"/>
  <c r="A9" i="20"/>
  <c r="A10" i="20"/>
  <c r="A11" i="20"/>
  <c r="A12" i="20"/>
  <c r="A13" i="20"/>
  <c r="A14" i="20"/>
  <c r="A15" i="20"/>
  <c r="A16" i="20"/>
  <c r="A17" i="20"/>
  <c r="A18" i="20"/>
  <c r="A19" i="20"/>
  <c r="A20" i="20"/>
  <c r="A21" i="20"/>
  <c r="A22" i="20"/>
  <c r="A23" i="20"/>
  <c r="A24" i="20"/>
  <c r="A25" i="20"/>
  <c r="A26" i="20"/>
  <c r="A27" i="20"/>
  <c r="A28" i="20"/>
  <c r="A29" i="20"/>
  <c r="A4" i="20"/>
  <c r="A5" i="12"/>
  <c r="A6" i="12"/>
  <c r="A7" i="12"/>
  <c r="A8" i="12"/>
  <c r="A9" i="12"/>
  <c r="A10" i="12"/>
  <c r="A11" i="12"/>
  <c r="A12" i="12"/>
  <c r="A13" i="12"/>
  <c r="A14" i="12"/>
  <c r="A15" i="12"/>
  <c r="A16" i="12"/>
  <c r="A17" i="12"/>
  <c r="A18" i="12"/>
  <c r="A19" i="12"/>
  <c r="A20" i="12"/>
  <c r="A21" i="12"/>
  <c r="A22" i="12"/>
  <c r="A23" i="12"/>
  <c r="A24" i="12"/>
  <c r="A25" i="12"/>
  <c r="A26" i="12"/>
  <c r="A27" i="12"/>
  <c r="A28" i="12"/>
  <c r="A29" i="12"/>
  <c r="A30" i="12"/>
  <c r="A31" i="12"/>
  <c r="A32" i="12"/>
  <c r="A33" i="12"/>
  <c r="A34" i="12"/>
  <c r="A35" i="12"/>
  <c r="A36" i="12"/>
  <c r="A4" i="12"/>
  <c r="D2" i="4"/>
  <c r="A5" i="13"/>
  <c r="A7" i="13"/>
  <c r="A8" i="13"/>
  <c r="A10" i="13"/>
  <c r="A12" i="13"/>
  <c r="A14" i="13"/>
  <c r="A16" i="13"/>
  <c r="A18" i="13"/>
  <c r="A20" i="13"/>
  <c r="A21" i="13"/>
  <c r="A22" i="13"/>
  <c r="A23" i="13"/>
  <c r="A24" i="13"/>
  <c r="A25" i="13"/>
  <c r="A27" i="13"/>
  <c r="A28" i="13"/>
  <c r="A29" i="13"/>
  <c r="A30" i="13"/>
  <c r="A31" i="13"/>
  <c r="A32" i="13"/>
  <c r="A33" i="13"/>
  <c r="A34" i="13"/>
  <c r="A35" i="13"/>
  <c r="A36" i="13"/>
  <c r="A4" i="13"/>
  <c r="K2" i="2"/>
  <c r="D3" i="4"/>
  <c r="D4" i="4"/>
  <c r="C3" i="4"/>
  <c r="C4" i="4"/>
  <c r="C2" i="4"/>
  <c r="A541" i="6" l="1"/>
  <c r="A3" i="4"/>
  <c r="A20" i="15"/>
  <c r="A19" i="15"/>
  <c r="A18" i="15"/>
  <c r="A17" i="15"/>
  <c r="A16" i="15"/>
  <c r="A15" i="15"/>
  <c r="A14" i="15"/>
  <c r="A13" i="15"/>
  <c r="A12" i="15"/>
  <c r="A11" i="15"/>
  <c r="A10" i="15"/>
  <c r="A9" i="15"/>
  <c r="A8" i="15"/>
  <c r="A7" i="15"/>
  <c r="A6" i="15"/>
  <c r="A5" i="15"/>
  <c r="A4" i="15"/>
  <c r="A10" i="9"/>
  <c r="A9" i="9"/>
  <c r="A8" i="9"/>
  <c r="A7" i="9"/>
  <c r="A5" i="9"/>
  <c r="A4" i="9"/>
  <c r="A3" i="9"/>
  <c r="A2" i="9"/>
  <c r="A4" i="10"/>
  <c r="A3" i="10"/>
  <c r="A2" i="10"/>
  <c r="C4" i="14"/>
  <c r="C3" i="14"/>
  <c r="B3" i="14"/>
  <c r="C2" i="14"/>
  <c r="B2" i="14"/>
  <c r="B6" i="8"/>
  <c r="B5" i="8"/>
  <c r="B4" i="8"/>
  <c r="B3" i="8"/>
  <c r="B2" i="8"/>
  <c r="B1" i="8"/>
  <c r="K35" i="2"/>
  <c r="L34" i="2"/>
  <c r="K34" i="2"/>
  <c r="L33" i="2"/>
  <c r="M33" i="2" s="1"/>
  <c r="A35" i="3" s="1"/>
  <c r="K33" i="2"/>
  <c r="J33" i="2"/>
  <c r="L32" i="2"/>
  <c r="J32" i="2"/>
  <c r="L31" i="2"/>
  <c r="J31" i="2"/>
  <c r="B31" i="2"/>
  <c r="B32" i="2" s="1"/>
  <c r="L30" i="2"/>
  <c r="K30" i="2"/>
  <c r="J30" i="2"/>
  <c r="L29" i="2"/>
  <c r="K29" i="2"/>
  <c r="J29" i="2"/>
  <c r="L28" i="2"/>
  <c r="J28" i="2"/>
  <c r="L27" i="2"/>
  <c r="J27" i="2"/>
  <c r="L26" i="2"/>
  <c r="J26" i="2"/>
  <c r="L25" i="2"/>
  <c r="J25" i="2"/>
  <c r="L23" i="2"/>
  <c r="J23" i="2"/>
  <c r="L22" i="2"/>
  <c r="J22" i="2"/>
  <c r="L21" i="2"/>
  <c r="J21" i="2"/>
  <c r="L20" i="2"/>
  <c r="J20" i="2"/>
  <c r="L19" i="2"/>
  <c r="J19" i="2"/>
  <c r="A19" i="2"/>
  <c r="L18" i="2"/>
  <c r="J18" i="2"/>
  <c r="L16" i="2"/>
  <c r="J16" i="2"/>
  <c r="L14" i="2"/>
  <c r="J14" i="2"/>
  <c r="L12" i="2"/>
  <c r="J12" i="2"/>
  <c r="L10" i="2"/>
  <c r="J10" i="2"/>
  <c r="L8" i="2"/>
  <c r="J8" i="2"/>
  <c r="A7" i="2"/>
  <c r="L6" i="2"/>
  <c r="J6" i="2"/>
  <c r="A6" i="2"/>
  <c r="L5" i="2"/>
  <c r="J5" i="2"/>
  <c r="D5" i="2"/>
  <c r="D7" i="2" s="1"/>
  <c r="J4" i="2"/>
  <c r="L4" i="2" s="1"/>
  <c r="B4" i="2"/>
  <c r="L3" i="2"/>
  <c r="K3" i="2"/>
  <c r="J3" i="2"/>
  <c r="D3" i="2"/>
  <c r="L2" i="2"/>
  <c r="J2" i="2"/>
  <c r="A21" i="2" l="1"/>
  <c r="A6" i="13"/>
  <c r="M30" i="2"/>
  <c r="A8" i="2"/>
  <c r="A10" i="2" s="1"/>
  <c r="A4" i="4"/>
  <c r="K31" i="2"/>
  <c r="M31" i="2" s="1"/>
  <c r="M3" i="2"/>
  <c r="A5" i="3" s="1"/>
  <c r="A2" i="4"/>
  <c r="D6" i="2"/>
  <c r="D8" i="2" s="1"/>
  <c r="D10" i="2" s="1"/>
  <c r="D12" i="2" s="1"/>
  <c r="D14" i="2" s="1"/>
  <c r="D16" i="2" s="1"/>
  <c r="D18" i="2" s="1"/>
  <c r="D20" i="2" s="1"/>
  <c r="D22" i="2" s="1"/>
  <c r="D24" i="2" s="1"/>
  <c r="D26" i="2" s="1"/>
  <c r="D28" i="2" s="1"/>
  <c r="D30" i="2" s="1"/>
  <c r="D32" i="2" s="1"/>
  <c r="K4" i="2"/>
  <c r="M4" i="2" s="1"/>
  <c r="A6" i="3" s="1"/>
  <c r="M2" i="2"/>
  <c r="A4" i="3" s="1"/>
  <c r="B5" i="2"/>
  <c r="B6" i="2" s="1"/>
  <c r="M29" i="2"/>
  <c r="D9" i="2"/>
  <c r="J7" i="2"/>
  <c r="L7" i="2" s="1"/>
  <c r="J24" i="2"/>
  <c r="L24" i="2" s="1"/>
  <c r="K32" i="2"/>
  <c r="M32" i="2" s="1"/>
  <c r="K5" i="2"/>
  <c r="M5" i="2" s="1"/>
  <c r="A9" i="2"/>
  <c r="A34" i="3" l="1"/>
  <c r="A7" i="3"/>
  <c r="A23" i="2"/>
  <c r="A12" i="2"/>
  <c r="A11" i="2"/>
  <c r="B7" i="2"/>
  <c r="K6" i="2"/>
  <c r="M6" i="2" s="1"/>
  <c r="A8" i="3" s="1"/>
  <c r="J9" i="2"/>
  <c r="L9" i="2" s="1"/>
  <c r="D11" i="2"/>
  <c r="A9" i="13" l="1"/>
  <c r="A25" i="2"/>
  <c r="K7" i="2"/>
  <c r="M7" i="2" s="1"/>
  <c r="A9" i="3" s="1"/>
  <c r="B8" i="2"/>
  <c r="A14" i="2"/>
  <c r="J11" i="2"/>
  <c r="L11" i="2" s="1"/>
  <c r="D13" i="2"/>
  <c r="A27" i="2" l="1"/>
  <c r="D15" i="2"/>
  <c r="J13" i="2"/>
  <c r="L13" i="2" s="1"/>
  <c r="K8" i="2"/>
  <c r="M8" i="2" s="1"/>
  <c r="A10" i="3" s="1"/>
  <c r="B9" i="2"/>
  <c r="A16" i="2"/>
  <c r="A11" i="13" l="1"/>
  <c r="A29" i="2"/>
  <c r="A18" i="2"/>
  <c r="B10" i="2"/>
  <c r="K9" i="2"/>
  <c r="M9" i="2" s="1"/>
  <c r="A11" i="3" s="1"/>
  <c r="D17" i="2"/>
  <c r="J15" i="2"/>
  <c r="L15" i="2" s="1"/>
  <c r="A31" i="2" l="1"/>
  <c r="A20" i="2"/>
  <c r="J17" i="2"/>
  <c r="L17" i="2" s="1"/>
  <c r="D19" i="2"/>
  <c r="D21" i="2" s="1"/>
  <c r="D23" i="2" s="1"/>
  <c r="D25" i="2" s="1"/>
  <c r="D27" i="2" s="1"/>
  <c r="D29" i="2" s="1"/>
  <c r="A31" i="3" s="1"/>
  <c r="B11" i="2"/>
  <c r="K10" i="2"/>
  <c r="M10" i="2" s="1"/>
  <c r="A12" i="3" s="1"/>
  <c r="A13" i="13" l="1"/>
  <c r="A22" i="2"/>
  <c r="D31" i="2"/>
  <c r="A33" i="3" s="1"/>
  <c r="B12" i="2"/>
  <c r="K11" i="2"/>
  <c r="M11" i="2" s="1"/>
  <c r="A13" i="3" s="1"/>
  <c r="A14" i="3" l="1"/>
  <c r="K12" i="2"/>
  <c r="M12" i="2" s="1"/>
  <c r="B13" i="2"/>
  <c r="A24" i="2"/>
  <c r="A15" i="13" l="1"/>
  <c r="A26" i="2"/>
  <c r="K13" i="2"/>
  <c r="M13" i="2" s="1"/>
  <c r="A15" i="3" s="1"/>
  <c r="B14" i="2"/>
  <c r="K14" i="2" l="1"/>
  <c r="M14" i="2" s="1"/>
  <c r="A16" i="3" s="1"/>
  <c r="B15" i="2"/>
  <c r="A28" i="2"/>
  <c r="A17" i="13" l="1"/>
  <c r="A30" i="2"/>
  <c r="A32" i="3" s="1"/>
  <c r="B16" i="2"/>
  <c r="K15" i="2"/>
  <c r="M15" i="2" s="1"/>
  <c r="A17" i="3" s="1"/>
  <c r="B17" i="2" l="1"/>
  <c r="K16" i="2"/>
  <c r="M16" i="2" s="1"/>
  <c r="A18" i="3" s="1"/>
  <c r="A19" i="13" l="1"/>
  <c r="B18" i="2"/>
  <c r="K17" i="2"/>
  <c r="M17" i="2" s="1"/>
  <c r="A19" i="3" s="1"/>
  <c r="B19" i="2" l="1"/>
  <c r="K18" i="2"/>
  <c r="M18" i="2" s="1"/>
  <c r="A20" i="3" s="1"/>
  <c r="B20" i="2" l="1"/>
  <c r="K19" i="2"/>
  <c r="M19" i="2" s="1"/>
  <c r="A21" i="3" s="1"/>
  <c r="B21" i="2" l="1"/>
  <c r="K20" i="2"/>
  <c r="M20" i="2" s="1"/>
  <c r="A22" i="3" s="1"/>
  <c r="K21" i="2" l="1"/>
  <c r="M21" i="2" s="1"/>
  <c r="A23" i="3" s="1"/>
  <c r="B22" i="2"/>
  <c r="B23" i="2" l="1"/>
  <c r="K22" i="2"/>
  <c r="M22" i="2" s="1"/>
  <c r="A24" i="3" s="1"/>
  <c r="A25" i="3" l="1"/>
  <c r="B24" i="2"/>
  <c r="K23" i="2"/>
  <c r="M23" i="2" s="1"/>
  <c r="A26" i="13" l="1"/>
  <c r="B25" i="2"/>
  <c r="K24" i="2"/>
  <c r="M24" i="2" s="1"/>
  <c r="A26" i="3" s="1"/>
  <c r="B26" i="2" l="1"/>
  <c r="K25" i="2"/>
  <c r="M25" i="2" s="1"/>
  <c r="A27" i="3" s="1"/>
  <c r="B27" i="2" l="1"/>
  <c r="K26" i="2"/>
  <c r="M26" i="2" s="1"/>
  <c r="A28" i="3" s="1"/>
  <c r="B28" i="2" l="1"/>
  <c r="K27" i="2"/>
  <c r="M27" i="2" s="1"/>
  <c r="A29" i="3" s="1"/>
  <c r="K28" i="2" l="1"/>
  <c r="M28" i="2" s="1"/>
  <c r="A30" i="3" s="1"/>
</calcChain>
</file>

<file path=xl/sharedStrings.xml><?xml version="1.0" encoding="utf-8"?>
<sst xmlns="http://schemas.openxmlformats.org/spreadsheetml/2006/main" count="4068" uniqueCount="869">
  <si>
    <t>MGMT6560-fa19</t>
  </si>
  <si>
    <t>Wk</t>
  </si>
  <si>
    <t>Day</t>
  </si>
  <si>
    <t>Date</t>
  </si>
  <si>
    <t>Topic</t>
  </si>
  <si>
    <t>Description</t>
  </si>
  <si>
    <t>Learning Objectives</t>
  </si>
  <si>
    <t>Reading</t>
  </si>
  <si>
    <t>Assignment Description</t>
  </si>
  <si>
    <t>Assignment</t>
  </si>
  <si>
    <t>Ass#</t>
  </si>
  <si>
    <t>Link</t>
  </si>
  <si>
    <t>Th</t>
  </si>
  <si>
    <t>Course Overview &amp; Introduction to the Data Science Lifecycle</t>
  </si>
  <si>
    <t>M</t>
  </si>
  <si>
    <t>Markdown</t>
  </si>
  <si>
    <t>Publish</t>
  </si>
  <si>
    <t>Header</t>
  </si>
  <si>
    <t>Summary</t>
  </si>
  <si>
    <t>Tu</t>
  </si>
  <si>
    <t>true</t>
  </si>
  <si>
    <t>Introduction to R</t>
  </si>
  <si>
    <t>Residence halls and apartments open at 9:00am for upper-class students.</t>
  </si>
  <si>
    <t xml:space="preserve">Midterm </t>
  </si>
  <si>
    <t>Class of 2023 Convocation.</t>
  </si>
  <si>
    <t>Fall Classes Begin.</t>
  </si>
  <si>
    <t xml:space="preserve">Introduction to Big Data </t>
  </si>
  <si>
    <t>Official date of August graduation; diplomas mailed to students after final clearance is completed in September. Degree recipients may take part in the May 2020 Commencement ceremony.</t>
  </si>
  <si>
    <t>Labor Day - no classes.</t>
  </si>
  <si>
    <t>Thanksgiving</t>
  </si>
  <si>
    <t>Classes resume. Follow a Monday Schedule.</t>
  </si>
  <si>
    <t>Final Presentations</t>
  </si>
  <si>
    <t>TBD</t>
  </si>
  <si>
    <t>Final Exam</t>
  </si>
  <si>
    <t>Last day for graduate and undergraduate students to add courses or change sections or to put courses on audit. Deadline for completion of "NE" grade requirements for Spring 2019 courses.</t>
  </si>
  <si>
    <t>Last day to file an online Degree Application via SIS with Registrar's Office for December 31, 2019 graduation. Nomination of Master's Thesis Committee forms due to the Office of Graduate Education for December Graduates.</t>
  </si>
  <si>
    <t>September 26, 2019 - September 28, 2019</t>
  </si>
  <si>
    <t>Reunion &amp; Homecoming 2019.</t>
  </si>
  <si>
    <t>Columbus Day. No classes.</t>
  </si>
  <si>
    <t>Classes resume.</t>
  </si>
  <si>
    <t>October 18, 2019 - October 20, 2019</t>
  </si>
  <si>
    <t>Family Weekend.</t>
  </si>
  <si>
    <t>Honors Convocation in EMPAC.</t>
  </si>
  <si>
    <t>October 21, 2019 - November 1, 2019</t>
  </si>
  <si>
    <t>Consultation Weeks. Advisement for Spring registration. Students should consult their faculty advisers.</t>
  </si>
  <si>
    <t>Last day for undergraduate and graduate students to drop a course.</t>
  </si>
  <si>
    <t>Doctoral dissertations due to advisers.</t>
  </si>
  <si>
    <t>November 4, 2019 - November 18, 2019</t>
  </si>
  <si>
    <t>Registration for all currently enrolled students for Spring 2020 semester.</t>
  </si>
  <si>
    <t>Master's theses and engineering projects due to advisers.</t>
  </si>
  <si>
    <t>Master’s theses due in the Office of Graduate Education. Last day to defend doctoral dissertations.</t>
  </si>
  <si>
    <t>Last day for undergraduates to add or remove Pass/No Credit designation.</t>
  </si>
  <si>
    <t>Thanksgiving recess begins after last class. Resident Dining Halls close after dinner.</t>
  </si>
  <si>
    <t>November 27, 2019 - November 29, 2019</t>
  </si>
  <si>
    <t>No Classes.</t>
  </si>
  <si>
    <t>Resident Dining Halls open with dinner.</t>
  </si>
  <si>
    <t>Doctoral dissertations due in the Office of Graduate Education.</t>
  </si>
  <si>
    <t>Last day of Classes.</t>
  </si>
  <si>
    <t>December 12, 2019 - December 15, 2019</t>
  </si>
  <si>
    <t>Reading Days - no classes.</t>
  </si>
  <si>
    <t>Add/Drop reopens for Spring 2020.</t>
  </si>
  <si>
    <t>December 16, 2019 - December 20, 2019</t>
  </si>
  <si>
    <t>Final Examinations.</t>
  </si>
  <si>
    <t>Resident dining halls close at noon. Winter recess begins.</t>
  </si>
  <si>
    <t>December 23, 2019 - January 1, 2020</t>
  </si>
  <si>
    <t>Holiday Winter Break. Institute is closed.</t>
  </si>
  <si>
    <t>Official date of December graduation; diplomas mailed to students after final clearance is completed in January. Degree recipients may take part in the May 2020 Commencement ceremony.</t>
  </si>
  <si>
    <t>Spring tuition and fees due.</t>
  </si>
  <si>
    <t>Residence halls and apartments open for Spring term at 9:00am. Resident dining halls open with lunch.</t>
  </si>
  <si>
    <t>Spring Classes Begin.</t>
  </si>
  <si>
    <t>Martin Luther King Jr. Day. Staff holiday. No classes.</t>
  </si>
  <si>
    <t>Last day for graduate and undergraduate to add courses or change sections or put courses on audit.</t>
  </si>
  <si>
    <t>Last day to file Degree Applications on-line via SIS for May 2020 graduation. Nomination of Master’s Thesis Committee forms due to the Office of Graduate Education for May graduates.</t>
  </si>
  <si>
    <t>President’s Day. No classes. Staff holiday.</t>
  </si>
  <si>
    <t>Classes resume. Follow a Monday schedule.</t>
  </si>
  <si>
    <t>Registration begins for all Summer classes. Doctoral dissertations due to advisers. Master's theses and engineering projects due to advisers.</t>
  </si>
  <si>
    <t>March 2, 2020 - March 20, 2020</t>
  </si>
  <si>
    <t>Consultation Weeks. Advisement for Fall 2020 registration. Students should consult their faculty advisers.</t>
  </si>
  <si>
    <t>Last day for undergraduate and graduate students to drop courses. Resident Dining Halls close after dinner.</t>
  </si>
  <si>
    <t>March 9, 2020 - March 13, 2020</t>
  </si>
  <si>
    <t>Spring Break.</t>
  </si>
  <si>
    <t>Resident dining halls open with dinner.</t>
  </si>
  <si>
    <t>March 23, 2020 - March 27, 2020</t>
  </si>
  <si>
    <t>Grand Marshal Week (Student Government Elections).</t>
  </si>
  <si>
    <t>GM Week. No class day.</t>
  </si>
  <si>
    <t>Last day to defend doctoral dissertations. Master's theses due in the Office of Graduate Education.</t>
  </si>
  <si>
    <t>Last day for undergraduates to add or remove Pass/No Credit designation. Doctoral dissertations due in the Office of Graduate Education.</t>
  </si>
  <si>
    <t>Summer Arch tuition and fees due.</t>
  </si>
  <si>
    <t>Last day of classes.</t>
  </si>
  <si>
    <t>April 30, 2020 - May 3, 2020</t>
  </si>
  <si>
    <t>Graduation Status Check and post-graduation career plans.</t>
  </si>
  <si>
    <t>Deadline for completion of "NE" grade requirements for Fall 2019 courses.</t>
  </si>
  <si>
    <t>May 4, 2020 - May 8, 2020</t>
  </si>
  <si>
    <t>Final Examinations</t>
  </si>
  <si>
    <t>Add/Drop reopens for Fall 2020.</t>
  </si>
  <si>
    <t>All Resident Dining Halls close after dinner.</t>
  </si>
  <si>
    <t>Residence halls and apartments close at noon for all students not participating in Commencement.</t>
  </si>
  <si>
    <t>ROTC Commissioning Ceremony.</t>
  </si>
  <si>
    <t>Commencement.</t>
  </si>
  <si>
    <t>All residence halls close by 5:00 pm.</t>
  </si>
  <si>
    <t xml:space="preserve">This introductory assignment introduces the basics of loading files from a variety of formats. </t>
  </si>
  <si>
    <t>Lab/homework</t>
  </si>
  <si>
    <t xml:space="preserve">This class introduces some basic computational background the Python computational environment, packages, colab, linux command line, git.  Introduction to coding includes basic data structures (sets, dictionaries, lists) along with packages specific for analytics (Numpy and Pandas). </t>
  </si>
  <si>
    <t xml:space="preserve">In this class we motivate the overall field of data science, machine learning, and the emerging area of AI.  Explore introduction. </t>
  </si>
  <si>
    <t>Python Basics</t>
  </si>
  <si>
    <t xml:space="preserve">Python conditionals, loops, functions, aggregating. </t>
  </si>
  <si>
    <t xml:space="preserve">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t>
  </si>
  <si>
    <t>./01-overview:</t>
  </si>
  <si>
    <t>./01-overview/.ipynb_checkpoints:</t>
  </si>
  <si>
    <t>./01-overview/01-notebook-basics:</t>
  </si>
  <si>
    <t>./01-overview/01-notebook-basics/.ipynb_checkpoints:</t>
  </si>
  <si>
    <t>./01-overview/01-notebook-basics/images:</t>
  </si>
  <si>
    <t>./02-intro-python:</t>
  </si>
  <si>
    <t>./02-intro-python/.ipynb_checkpoints:</t>
  </si>
  <si>
    <t>./02-intro-python/hm-01:</t>
  </si>
  <si>
    <t>./02-intro-python/hm-01/.ipynb_checkpoints:</t>
  </si>
  <si>
    <t>./02-intro-python/hm-01/in:</t>
  </si>
  <si>
    <t>./02-intro-python/lab:</t>
  </si>
  <si>
    <t>./02-intro-python/lab/.ipynb_checkpoints:</t>
  </si>
  <si>
    <t>./02-intro-python/lab/tests:</t>
  </si>
  <si>
    <t>./02-intro-python/lab/tests/notused:</t>
  </si>
  <si>
    <t>./03-python:</t>
  </si>
  <si>
    <t>./03-python/.ipynb_checkpoints:</t>
  </si>
  <si>
    <t>./03-python/__pycache__:</t>
  </si>
  <si>
    <t>./03-python/hm-02:</t>
  </si>
  <si>
    <t>./03-python/hm-02/.ipynb_checkpoints:</t>
  </si>
  <si>
    <t>./03-python/hm-02/tests:</t>
  </si>
  <si>
    <t>./03-python/hm-02/tests/.ipynb_checkpoints:</t>
  </si>
  <si>
    <t>./04-viz-api-scraper:</t>
  </si>
  <si>
    <t>./04-viz-api-scraper/.ipynb_checkpoints:</t>
  </si>
  <si>
    <t>./04-viz-api-scraper/__pycache__:</t>
  </si>
  <si>
    <t>./04-viz-api-scraper/data:</t>
  </si>
  <si>
    <t>./04-viz-api-scraper/data/profiles:</t>
  </si>
  <si>
    <t>./04-viz-api-scraper/data/profiles/.ipynb_checkpoints:</t>
  </si>
  <si>
    <t>./04-viz-api-scraper/data/timeline:</t>
  </si>
  <si>
    <t>./04-viz-api-scraper/hm-03:</t>
  </si>
  <si>
    <t>./04-viz-api-scraper/hm-03/.ipynb_checkpoints:</t>
  </si>
  <si>
    <t>./04-viz-api-scraper/hm-03/input:</t>
  </si>
  <si>
    <t>./04-viz-api-scraper/twitter:</t>
  </si>
  <si>
    <t>./04-viz-api-scraper/twitter/.ipynb_checkpoints:</t>
  </si>
  <si>
    <t>./05-intro-modeling:</t>
  </si>
  <si>
    <t>./05-intro-modeling/.ipynb_checkpoints:</t>
  </si>
  <si>
    <t>./05-intro-modeling/hm5:</t>
  </si>
  <si>
    <t>./05-intro-modeling/hm5/.ipynb_checkpoints:</t>
  </si>
  <si>
    <t>./05-intro-modeling/hm5/fig:</t>
  </si>
  <si>
    <t>./06-intro-r:</t>
  </si>
  <si>
    <t>./06-intro-r/.ipynb_checkpoints:</t>
  </si>
  <si>
    <t>./06-intro-r/hm6:</t>
  </si>
  <si>
    <t>./06-intro-r/hm6/input:</t>
  </si>
  <si>
    <t>./06-intro-r/ipynb:</t>
  </si>
  <si>
    <t>./06-intro-r/ipynb/.ipynb_checkpoints:</t>
  </si>
  <si>
    <t>./06-intro-r/rmd:</t>
  </si>
  <si>
    <t>./06-intro-r/rstudio:</t>
  </si>
  <si>
    <t>./07-intro-modeling2:</t>
  </si>
  <si>
    <t>./07-intro-modeling2/.ipynb_checkpoints:</t>
  </si>
  <si>
    <t>./07-intro-modeling2/Python:</t>
  </si>
  <si>
    <t>./07-intro-modeling2/Python/.ipynb_checkpoints:</t>
  </si>
  <si>
    <t>./07-intro-modeling2/R:</t>
  </si>
  <si>
    <t>./08-intro-nlp:</t>
  </si>
  <si>
    <t>./08-intro-nlp/.ipynb_checkpoints:</t>
  </si>
  <si>
    <t>./08-intro-nlp/pytorch_nlp:</t>
  </si>
  <si>
    <t>./09-intro-timeseries:</t>
  </si>
  <si>
    <t>./09-intro-timeseries/.ipynb_checkpoints:</t>
  </si>
  <si>
    <t>./10-big-data:</t>
  </si>
  <si>
    <t>./10-big-data/.ipynb_checkpoints:</t>
  </si>
  <si>
    <t>./11-deep-learning1:</t>
  </si>
  <si>
    <t>./11-deep-learning1/.ipynb_checkpoints:</t>
  </si>
  <si>
    <t>./11-deep-learning1/data:</t>
  </si>
  <si>
    <t>./11-deep-learning1/data/cifar-10-batches-py:</t>
  </si>
  <si>
    <t>./11-deep-learning1/data/processed:</t>
  </si>
  <si>
    <t>./11-deep-learning1/data/raw:</t>
  </si>
  <si>
    <t>./11-deep-learning1/old:</t>
  </si>
  <si>
    <t>./11-deep-learning1/old/.ipynb_checkpoints:</t>
  </si>
  <si>
    <t>./11-deep-learning1/pytorch_nlp:</t>
  </si>
  <si>
    <t>./11-deep-learning1/pytorch_nlp/.ipynb_checkpoints:</t>
  </si>
  <si>
    <t>./12-deep-learning2:</t>
  </si>
  <si>
    <t>./12-deep-learning2/.ipynb_checkpoints:</t>
  </si>
  <si>
    <t>./13-deep-learning3:</t>
  </si>
  <si>
    <t>./13-deep-learning3/.ipynb_checkpoints:</t>
  </si>
  <si>
    <t>./13-deep-learning3/fastai_v3:</t>
  </si>
  <si>
    <t>./14-automl:</t>
  </si>
  <si>
    <t>./14-automl/.ipynb_checkpoints:</t>
  </si>
  <si>
    <t>./fig:</t>
  </si>
  <si>
    <t>./input:</t>
  </si>
  <si>
    <t>total</t>
  </si>
  <si>
    <t>drwxr-xr-x</t>
  </si>
  <si>
    <t>jasonkuruzovich</t>
  </si>
  <si>
    <t>staff</t>
  </si>
  <si>
    <t>Jul</t>
  </si>
  <si>
    <t>.</t>
  </si>
  <si>
    <t>..</t>
  </si>
  <si>
    <t>-rw-r--r--@</t>
  </si>
  <si>
    <t>.DS_Store</t>
  </si>
  <si>
    <t>Apr</t>
  </si>
  <si>
    <t>Sep</t>
  </si>
  <si>
    <t>Jan</t>
  </si>
  <si>
    <t>Feb</t>
  </si>
  <si>
    <t>Mar</t>
  </si>
  <si>
    <t>fig</t>
  </si>
  <si>
    <t>-rw-r--r--</t>
  </si>
  <si>
    <t>input</t>
  </si>
  <si>
    <t>readme.md</t>
  </si>
  <si>
    <t>Nov</t>
  </si>
  <si>
    <t>.ipynb_checkpoints</t>
  </si>
  <si>
    <t>01-notebook-basics</t>
  </si>
  <si>
    <t>README.md</t>
  </si>
  <si>
    <t>02-version-control-checkpoint.ipynb</t>
  </si>
  <si>
    <t>Aug</t>
  </si>
  <si>
    <t>01-what-is-jupyter.ipynb</t>
  </si>
  <si>
    <t>02-notebook-basics.ipynb</t>
  </si>
  <si>
    <t>03-running-code.ipynb</t>
  </si>
  <si>
    <t>04-markdown.ipynb</t>
  </si>
  <si>
    <t>images</t>
  </si>
  <si>
    <t>license.md</t>
  </si>
  <si>
    <t>03-Running</t>
  </si>
  <si>
    <t>Code-checkpoint.ipynb</t>
  </si>
  <si>
    <t>04-Working</t>
  </si>
  <si>
    <t>With</t>
  </si>
  <si>
    <t>Cells-checkpoint.ipynb</t>
  </si>
  <si>
    <t>command_mode.png</t>
  </si>
  <si>
    <t>dashboard_files_tab.png</t>
  </si>
  <si>
    <t>dashboard_files_tab_btns.png</t>
  </si>
  <si>
    <t>dashboard_files_tab_new.png</t>
  </si>
  <si>
    <t>dashboard_files_tab_run.png</t>
  </si>
  <si>
    <t>dashboard_running_tab.png</t>
  </si>
  <si>
    <t>edit_mode.png</t>
  </si>
  <si>
    <t>menubar_toolbar.png</t>
  </si>
  <si>
    <t>nbconvert_arch.png</t>
  </si>
  <si>
    <t>01-intro-python-overview.ipynb</t>
  </si>
  <si>
    <t>02-intro-python-datastructures.ipynb</t>
  </si>
  <si>
    <t>03-intro-python-numpy.ipynb</t>
  </si>
  <si>
    <t>04-intro-python-pandas.ipynb</t>
  </si>
  <si>
    <t>hm-01</t>
  </si>
  <si>
    <t>lab</t>
  </si>
  <si>
    <t>01-intro-python-overview-checkpoint.ipynb</t>
  </si>
  <si>
    <t>Oct</t>
  </si>
  <si>
    <t>02-intro-python-datastructures-checkpoint.ipynb</t>
  </si>
  <si>
    <t>03-intro-python-numpy-checkpoint.ipynb</t>
  </si>
  <si>
    <t>04-intro-python-pandas-checkpoint.ipynb</t>
  </si>
  <si>
    <t>05-intro-python-pandas2-checkpoint.ipynb</t>
  </si>
  <si>
    <t>ConvertSlides-checkpoint.ipynb</t>
  </si>
  <si>
    <t>InClassSolutions-checkpoint.ipynb</t>
  </si>
  <si>
    <t>MarkDownLinkGenerator-checkpoint.ipynb</t>
  </si>
  <si>
    <t>PythonBasics-checkpoint.ipynb</t>
  </si>
  <si>
    <t>intro-python-datastructures-checkpoint.ipynb</t>
  </si>
  <si>
    <t>intro-python-exercises-checkpoint.ipynb</t>
  </si>
  <si>
    <t>intro-python-exercises-solutions-checkpoint.ipynb</t>
  </si>
  <si>
    <t>intro-python-numpy-checkpoint.ipynb</t>
  </si>
  <si>
    <t>intro-python-overview-checkpoint.ipynb</t>
  </si>
  <si>
    <t>intro-python-pandas-checkpoint.ipynb</t>
  </si>
  <si>
    <t>intro-python-webmining-checkpoint.ipynb</t>
  </si>
  <si>
    <t>hm01.ipynb</t>
  </si>
  <si>
    <t>in</t>
  </si>
  <si>
    <t>in.zip</t>
  </si>
  <si>
    <t>hm01-checkpoint.ipynb</t>
  </si>
  <si>
    <t>answers.txt</t>
  </si>
  <si>
    <t>name.csv</t>
  </si>
  <si>
    <t>name.json</t>
  </si>
  <si>
    <t>name.parq</t>
  </si>
  <si>
    <t>-rwxr-xr-x@</t>
  </si>
  <si>
    <t>profile.jpg</t>
  </si>
  <si>
    <t>array_logarithm.jpg</t>
  </si>
  <si>
    <t>array_multiplication.jpg</t>
  </si>
  <si>
    <t>chaining_method_calls.jpg</t>
  </si>
  <si>
    <t>excel_array.jpg</t>
  </si>
  <si>
    <t>lab.ipynb</t>
  </si>
  <si>
    <t>lab02.ok</t>
  </si>
  <si>
    <t>more_restaurant_bills.csv</t>
  </si>
  <si>
    <t>statement.jpg</t>
  </si>
  <si>
    <t>tests</t>
  </si>
  <si>
    <t>tests.zip</t>
  </si>
  <si>
    <t>world_population.csv</t>
  </si>
  <si>
    <t>Untitled-checkpoint.ipynb</t>
  </si>
  <si>
    <t>lab-checkpoint.ipynb</t>
  </si>
  <si>
    <t>lab02-checkpoint.ipynb</t>
  </si>
  <si>
    <t>__init__.py</t>
  </si>
  <si>
    <t>notused</t>
  </si>
  <si>
    <t>q11.py</t>
  </si>
  <si>
    <t>q21.py</t>
  </si>
  <si>
    <t>q211.py</t>
  </si>
  <si>
    <t>q221.py</t>
  </si>
  <si>
    <t>q231.py</t>
  </si>
  <si>
    <t>q31.py</t>
  </si>
  <si>
    <t>q311.py</t>
  </si>
  <si>
    <t>q312.py</t>
  </si>
  <si>
    <t>q4111.py</t>
  </si>
  <si>
    <t>q4112.py</t>
  </si>
  <si>
    <t>q431.py</t>
  </si>
  <si>
    <t>q411.py</t>
  </si>
  <si>
    <t>q412.py</t>
  </si>
  <si>
    <t>q413.py</t>
  </si>
  <si>
    <t>q414.py</t>
  </si>
  <si>
    <t>q421.py</t>
  </si>
  <si>
    <t>q432.py</t>
  </si>
  <si>
    <t>q433.py</t>
  </si>
  <si>
    <t>q434.py</t>
  </si>
  <si>
    <t>q435.py</t>
  </si>
  <si>
    <t>01-intro-python-conditionals-loops.ipynb</t>
  </si>
  <si>
    <t>02-intro-python-functions.ipynb</t>
  </si>
  <si>
    <t>03-intro-python-null-values.ipynb</t>
  </si>
  <si>
    <t>04-intro-python-groupby.ipynb</t>
  </si>
  <si>
    <t>05-intro-kaggle-baseline.ipynb</t>
  </si>
  <si>
    <t>__pycache__</t>
  </si>
  <si>
    <t>everyoneDies.csv</t>
  </si>
  <si>
    <t>fibo.py</t>
  </si>
  <si>
    <t>hm-02</t>
  </si>
  <si>
    <t>myutilities.py</t>
  </si>
  <si>
    <t>womenSurvive.csv</t>
  </si>
  <si>
    <t>01-intro-python-conditionals-loops-checkpoint.ipynb</t>
  </si>
  <si>
    <t>02-intro-python-conditionals-loops-checkpoint.ipynb</t>
  </si>
  <si>
    <t>02-intro-python-functions-checkpoint.ipynb</t>
  </si>
  <si>
    <t>03-intro-python-functions-checkpoint.ipynb</t>
  </si>
  <si>
    <t>03-intro-python-null-values-checkpoint.ipynb</t>
  </si>
  <si>
    <t>04-intro-python-groupby-checkpoint.ipynb</t>
  </si>
  <si>
    <t>04-intro-python-null-values-checkpoint.ipynb</t>
  </si>
  <si>
    <t>05-intro-kaggle-baseline-checkpoint.ipynb</t>
  </si>
  <si>
    <t>05-intro-python-groupby-checkpoint.ipynb</t>
  </si>
  <si>
    <t>06-intro-kaggle-baseline-checkpoint.ipynb</t>
  </si>
  <si>
    <t>fibo.cpython-36.pyc</t>
  </si>
  <si>
    <t>hm02.ipynb</t>
  </si>
  <si>
    <t>hm02.ok</t>
  </si>
  <si>
    <t>iris.csv</t>
  </si>
  <si>
    <t>q02.py</t>
  </si>
  <si>
    <t>q03.py</t>
  </si>
  <si>
    <t>q06.py</t>
  </si>
  <si>
    <t>q07.py</t>
  </si>
  <si>
    <t>q08.py</t>
  </si>
  <si>
    <t>q09.py</t>
  </si>
  <si>
    <t>q10.py</t>
  </si>
  <si>
    <t>q12.py</t>
  </si>
  <si>
    <t>q13.py</t>
  </si>
  <si>
    <t>q14.py</t>
  </si>
  <si>
    <t>q15.py</t>
  </si>
  <si>
    <t>q16.py</t>
  </si>
  <si>
    <t>q17.py</t>
  </si>
  <si>
    <t>q18.py</t>
  </si>
  <si>
    <t>q19.py</t>
  </si>
  <si>
    <t>q20.py</t>
  </si>
  <si>
    <t>q22.py</t>
  </si>
  <si>
    <t>q23.py</t>
  </si>
  <si>
    <t>q24.py</t>
  </si>
  <si>
    <t>q25.py</t>
  </si>
  <si>
    <t>q26.py</t>
  </si>
  <si>
    <t>q27.py</t>
  </si>
  <si>
    <t>-rw-------</t>
  </si>
  <si>
    <t>01_intro_api_twitter.ipynb</t>
  </si>
  <si>
    <t>02_intro_python_webmining.ipynb</t>
  </si>
  <si>
    <t>03_visualization_python_seaborn.ipynb</t>
  </si>
  <si>
    <t>04_strings_and_regular_expressions.ipynb</t>
  </si>
  <si>
    <t>05_features_dummies.ipynb</t>
  </si>
  <si>
    <t>ALT-visualization-python-matplotlib.ipynb</t>
  </si>
  <si>
    <t>data</t>
  </si>
  <si>
    <t>hm-03</t>
  </si>
  <si>
    <t>screen_names.csv</t>
  </si>
  <si>
    <t>twitlab.py</t>
  </si>
  <si>
    <t>twitter</t>
  </si>
  <si>
    <t>00_install_packages-checkpoint.ipynb</t>
  </si>
  <si>
    <t>01-intro-api-twitter-checkpoint.ipynb</t>
  </si>
  <si>
    <t>01_intro_api_twitter-checkpoint.ipynb</t>
  </si>
  <si>
    <t>02-intro-python-webmining-checkpoint.ipynb</t>
  </si>
  <si>
    <t>03-Strings-and-Regular-Expressions-checkpoint.ipynb</t>
  </si>
  <si>
    <t>03-visualization-python-seaborn-checkpoint.ipynb</t>
  </si>
  <si>
    <t>04-strings-and-regular-expressions-checkpoint.ipynb</t>
  </si>
  <si>
    <t>05-features-dummies-checkpoint.ipynb</t>
  </si>
  <si>
    <t>ALT-visualization-python-matplotlib-checkpoint.ipynb</t>
  </si>
  <si>
    <t>visualization-python-matplotlib-checkpoint.ipynb</t>
  </si>
  <si>
    <t>visualizations-python-checkpoint.ipynb</t>
  </si>
  <si>
    <t>twitlab.cpython-36.pyc</t>
  </si>
  <si>
    <t>twitterutils.cpython-35.pyc</t>
  </si>
  <si>
    <t>profiles</t>
  </si>
  <si>
    <t>timeline</t>
  </si>
  <si>
    <t>2017-10-01-user-profiles.json</t>
  </si>
  <si>
    <t>2017-10-02-user-profiles.json</t>
  </si>
  <si>
    <t>2017-10-03-user-profiles.json</t>
  </si>
  <si>
    <t>2017-10-10-user-profiles.json</t>
  </si>
  <si>
    <t>2018-02-12-user-profiles.json</t>
  </si>
  <si>
    <t>2018-09-20-user-profiles.json</t>
  </si>
  <si>
    <t>2018-09-24-user-profiles.json</t>
  </si>
  <si>
    <t>2018-09-25-user-profiles.json</t>
  </si>
  <si>
    <t>2018-09-28-user-profiles.json</t>
  </si>
  <si>
    <t>hm03.ipynb</t>
  </si>
  <si>
    <t>hm03-checkpoint.ipynb</t>
  </si>
  <si>
    <t>test.csv</t>
  </si>
  <si>
    <t>train.csv</t>
  </si>
  <si>
    <t>config.yaml</t>
  </si>
  <si>
    <t>config.yaml.bak.yaml</t>
  </si>
  <si>
    <t>configsample.yaml</t>
  </si>
  <si>
    <t>00-tree-models.R</t>
  </si>
  <si>
    <t>01-Neural-Networks.ipynb</t>
  </si>
  <si>
    <t>01-training-test-split.ipynb</t>
  </si>
  <si>
    <t>02-intro-logistic-knn.ipynb</t>
  </si>
  <si>
    <t>03-knn.ipynb</t>
  </si>
  <si>
    <t>04-svm-roc.ipynb</t>
  </si>
  <si>
    <t>hm5</t>
  </si>
  <si>
    <t>01-Neural-Networks-checkpoint.ipynb</t>
  </si>
  <si>
    <t>01-training-test-split-checkpoint.ipynb</t>
  </si>
  <si>
    <t>01_training_linear_models-checkpoint.ipynb</t>
  </si>
  <si>
    <t>02-intro-logistic-knn-checkpoint.ipynb</t>
  </si>
  <si>
    <t>02-svm-roc-checkpoint.ipynb</t>
  </si>
  <si>
    <t>02_training_linear_models-checkpoint.ipynb</t>
  </si>
  <si>
    <t>03-knn-Copy1-checkpoint.ipynb</t>
  </si>
  <si>
    <t>03-knn-checkpoint.ipynb</t>
  </si>
  <si>
    <t>04-svm-roc-checkpoint.ipynb</t>
  </si>
  <si>
    <t>05-trees-forests-checkpoint.ipynb</t>
  </si>
  <si>
    <t>scikit-learn-svm-checkpoint.ipynb</t>
  </si>
  <si>
    <t>scikit-learn-validation-checkpoint.ipynb</t>
  </si>
  <si>
    <t>homework_05A.ipynb</t>
  </si>
  <si>
    <t>homework_05B.ipynb</t>
  </si>
  <si>
    <t>test_new.csv</t>
  </si>
  <si>
    <t>train_new.csv</t>
  </si>
  <si>
    <t>homework-05A-checkpoint.ipynb</t>
  </si>
  <si>
    <t>homework-05B-checkpoint.ipynb</t>
  </si>
  <si>
    <t>hm4-1.png</t>
  </si>
  <si>
    <t>hm4-2.png</t>
  </si>
  <si>
    <t>hm4-3.png</t>
  </si>
  <si>
    <t>hm4-4.png</t>
  </si>
  <si>
    <t>hm6</t>
  </si>
  <si>
    <t>ipynb</t>
  </si>
  <si>
    <t>iris2.csv</t>
  </si>
  <si>
    <t>iris3.csv</t>
  </si>
  <si>
    <t>nosurvivors.csv</t>
  </si>
  <si>
    <t>rmd</t>
  </si>
  <si>
    <t>rstudio</t>
  </si>
  <si>
    <t>01-intro-r-overview-checkpoint.ipynb</t>
  </si>
  <si>
    <t>02-intro-r-localfile-checkpoint.ipynb</t>
  </si>
  <si>
    <t>03-intro-r-datastructures-checkpoint.ipynb</t>
  </si>
  <si>
    <t>04-intro-r-dataframes-checkpoint.ipynb</t>
  </si>
  <si>
    <t>05-intro-r-functions-checkpoint.ipynb</t>
  </si>
  <si>
    <t>06-intro-r-conditionals-loops-checkpoint.ipynb</t>
  </si>
  <si>
    <t>07-intro-r-merge-agg-fun-checkpoint.ipynb</t>
  </si>
  <si>
    <t>09-titanic-intro-checkpoint.ipynb</t>
  </si>
  <si>
    <t>Archive.zip</t>
  </si>
  <si>
    <t>drwxrwxr-x@</t>
  </si>
  <si>
    <t>intro-r-exercises.Rmd</t>
  </si>
  <si>
    <t>test.intro-r-exercises.R</t>
  </si>
  <si>
    <t>-rw-rw-r--@</t>
  </si>
  <si>
    <t>01-intro-r-overview.ipynb</t>
  </si>
  <si>
    <t>02-intro-r-localfile.ipynb</t>
  </si>
  <si>
    <t>03-intro-r-datastructures.ipynb</t>
  </si>
  <si>
    <t>04-intro-r-dataframes.ipynb</t>
  </si>
  <si>
    <t>05-intro-r-functions.ipynb</t>
  </si>
  <si>
    <t>06-intro-r-conditionals-loops.ipynb</t>
  </si>
  <si>
    <t>07-intro-r-merge-agg-fun.ipynb</t>
  </si>
  <si>
    <t>08-intro-r-tidyverse.ipynb</t>
  </si>
  <si>
    <t>09-titanic-intro.ipynb</t>
  </si>
  <si>
    <t>08-intro-r-tidyverse-checkpoint.ipynb</t>
  </si>
  <si>
    <t>01-intro-r-overview.md</t>
  </si>
  <si>
    <t>02-intro-r-localfile.md</t>
  </si>
  <si>
    <t>03-intro-r-datastructures.md</t>
  </si>
  <si>
    <t>04-intro-r-dataframes.md</t>
  </si>
  <si>
    <t>05-intro-r-functions.md</t>
  </si>
  <si>
    <t>06-intro-r-conditionals-loops.md</t>
  </si>
  <si>
    <t>07-intro-r-merge-agg-fun.md</t>
  </si>
  <si>
    <t>08-intro-r-tidyverse.md</t>
  </si>
  <si>
    <t>09-titanic-intro.md</t>
  </si>
  <si>
    <t>10-tree-models.R</t>
  </si>
  <si>
    <t>Makefile</t>
  </si>
  <si>
    <t>badCode.R</t>
  </si>
  <si>
    <t>goodCode.R</t>
  </si>
  <si>
    <t>make_slides</t>
  </si>
  <si>
    <t>module5_tidyverse.Rmd</t>
  </si>
  <si>
    <t>module5_tidyverse.html</t>
  </si>
  <si>
    <t>module5_tidyverse.md</t>
  </si>
  <si>
    <t>module5_tidyverse_slides.html</t>
  </si>
  <si>
    <t>.RData</t>
  </si>
  <si>
    <t>.Rhistory</t>
  </si>
  <si>
    <t>Python</t>
  </si>
  <si>
    <t>R</t>
  </si>
  <si>
    <t>01-matrix-regression-gradient-decent-python-checkpoint.ipynb</t>
  </si>
  <si>
    <t>02-regression-boston-housing-python-checkpoint.ipynb</t>
  </si>
  <si>
    <t>03-ridge-lasso-python-checkpoint.ipynb</t>
  </si>
  <si>
    <t>04-boston-r-checkpoint.ipynb</t>
  </si>
  <si>
    <t>01-matrix-regression-gradient-decent-python.ipynb</t>
  </si>
  <si>
    <t>02-regression-boston-housing-python.ipynb</t>
  </si>
  <si>
    <t>03-ridge-lasso-python.ipynb</t>
  </si>
  <si>
    <t>04_introduction_pca.ipynb</t>
  </si>
  <si>
    <t>01-regression-boston.R</t>
  </si>
  <si>
    <t>00-install.ipynb</t>
  </si>
  <si>
    <t>01_titanic_feature_creation.ipynb</t>
  </si>
  <si>
    <t>02_corpus_simple.ipynb</t>
  </si>
  <si>
    <t>03_scikit_learn_text.ipynb</t>
  </si>
  <si>
    <t>04_what_cooking_python.ipynb</t>
  </si>
  <si>
    <t>05_bag_popcorn_bag_words.ipynb</t>
  </si>
  <si>
    <t>06_sentiment.ipynb</t>
  </si>
  <si>
    <t>1_cookingSubmission.csv</t>
  </si>
  <si>
    <t>300features_40minwords_10context</t>
  </si>
  <si>
    <t>pytorch_nlp</t>
  </si>
  <si>
    <t>submission.csv</t>
  </si>
  <si>
    <t>utils.py</t>
  </si>
  <si>
    <t>00-install-checkpoint.ipynb</t>
  </si>
  <si>
    <t>01_titanic_feature_creation-checkpoint.ipynb</t>
  </si>
  <si>
    <t>02-corpus-simple-checkpoint.ipynb</t>
  </si>
  <si>
    <t>03-scikit-learn-text-checkpoint.ipynb</t>
  </si>
  <si>
    <t>04_WhatCookingPython3-checkpoint.ipynb</t>
  </si>
  <si>
    <t>05-bag-popcorn-bag-words-checkpoint.ipynb</t>
  </si>
  <si>
    <t>06_sentiment-checkpoint.ipynb</t>
  </si>
  <si>
    <t>01_pytorch_tutorial.ipynb</t>
  </si>
  <si>
    <t>02_deep_learning_tutorial.ipynb</t>
  </si>
  <si>
    <t>03_word_embeddings_tutorial.ipynb</t>
  </si>
  <si>
    <t>04_sequence_models_tutorial.ipynb</t>
  </si>
  <si>
    <t>05_advanced_tutorial.ipynb</t>
  </si>
  <si>
    <t>LICENSE</t>
  </si>
  <si>
    <t>1_time_series.ipynb</t>
  </si>
  <si>
    <t>2_focasting_rossman.ipynb</t>
  </si>
  <si>
    <t>1_time_series-checkpoint.ipynb</t>
  </si>
  <si>
    <t>2_focasting_rossman-checkpoint.ipynb</t>
  </si>
  <si>
    <t>01-intro-mapreduce.ipynb</t>
  </si>
  <si>
    <t>02-intro-spark.ipynb</t>
  </si>
  <si>
    <t>03-README.md</t>
  </si>
  <si>
    <t>03-spark-questions.ipynb</t>
  </si>
  <si>
    <t>solutions.ipynb</t>
  </si>
  <si>
    <t>01-intro-mapreduce-checkpoint.ipynb</t>
  </si>
  <si>
    <t>02-intro-spark-checkpoint.ipynb</t>
  </si>
  <si>
    <t>03-README-checkpoint.md</t>
  </si>
  <si>
    <t>03-spark-questions-checkpoint.ipynb</t>
  </si>
  <si>
    <t>01_neural_networks.ipynb</t>
  </si>
  <si>
    <t>02_tensor_tutorial.ipynb</t>
  </si>
  <si>
    <t>03_covnet_tutorial.ipynb</t>
  </si>
  <si>
    <t>04_pytorch_mnist.ipynb</t>
  </si>
  <si>
    <t>Dec</t>
  </si>
  <si>
    <t>04_pytorch_mnist1.ipynb</t>
  </si>
  <si>
    <t>05_intro_tensorflow.ipynb</t>
  </si>
  <si>
    <t>06_tensorflow_minst.ipynb</t>
  </si>
  <si>
    <t>old</t>
  </si>
  <si>
    <t>04-pytorch-mnist-checkpoint.ipynb</t>
  </si>
  <si>
    <t>06-tensorflow-minst-checkpoint.ipynb</t>
  </si>
  <si>
    <t>Jun</t>
  </si>
  <si>
    <t>cifar-10-batches-py</t>
  </si>
  <si>
    <t>cifar-10-python.tar.gz</t>
  </si>
  <si>
    <t>processed</t>
  </si>
  <si>
    <t>raw</t>
  </si>
  <si>
    <t>batches.meta</t>
  </si>
  <si>
    <t>data_batch_1</t>
  </si>
  <si>
    <t>data_batch_2</t>
  </si>
  <si>
    <t>data_batch_3</t>
  </si>
  <si>
    <t>data_batch_4</t>
  </si>
  <si>
    <t>data_batch_5</t>
  </si>
  <si>
    <t>readme.html</t>
  </si>
  <si>
    <t>test_batch</t>
  </si>
  <si>
    <t>test.pt</t>
  </si>
  <si>
    <t>training.pt</t>
  </si>
  <si>
    <t>t10k-images-idx3-ubyte</t>
  </si>
  <si>
    <t>t10k-labels-idx1-ubyte</t>
  </si>
  <si>
    <t>train-images-idx3-ubyte</t>
  </si>
  <si>
    <t>train-labels-idx1-ubyte</t>
  </si>
  <si>
    <t>02-intro-tensorflow.ipynb</t>
  </si>
  <si>
    <t>03-tensorflow-minst.ipynb</t>
  </si>
  <si>
    <t>04-pytorch-mnist.ipynb</t>
  </si>
  <si>
    <t>05-deep-learning.ipynb</t>
  </si>
  <si>
    <t>06-convolutional-neural-networks.ipynb</t>
  </si>
  <si>
    <t>07-recurrent-neural-networks.ipynb</t>
  </si>
  <si>
    <t>01_pytorch_tutorial-checkpoint.ipynb</t>
  </si>
  <si>
    <t>02_deep_learning_tutorial-checkpoint.ipynb</t>
  </si>
  <si>
    <t>03_word_embeddings_tutorial-checkpoint.ipynb</t>
  </si>
  <si>
    <t>01_pytorch_iris.ipynb</t>
  </si>
  <si>
    <t>02_regression_boston_housing_pytorch.ipynb</t>
  </si>
  <si>
    <t>03_titanic_pytorch.ipynb</t>
  </si>
  <si>
    <t>01-titanic-pytorch-checkpoint.ipynb</t>
  </si>
  <si>
    <t>kernel-checkpoint.ipynb</t>
  </si>
  <si>
    <t>01_titanic_fastai.ipynb</t>
  </si>
  <si>
    <t>02_ludwig.ipynb</t>
  </si>
  <si>
    <t>fastai_v3</t>
  </si>
  <si>
    <t>model_definition.yaml</t>
  </si>
  <si>
    <t>01_titanic_fastai-checkpoint.ipynb</t>
  </si>
  <si>
    <t>lesson1_pets.ipynb</t>
  </si>
  <si>
    <t>lesson4-tabular.ipynb</t>
  </si>
  <si>
    <t>01_auto_ml_tpot.ipynb</t>
  </si>
  <si>
    <t>.gitkeep</t>
  </si>
  <si>
    <t>HEAD_testing.png</t>
  </si>
  <si>
    <t>RStudio_screenshot_afterclone.png</t>
  </si>
  <si>
    <t>RStudio_screenshot_commit.png</t>
  </si>
  <si>
    <t>RStudio_screenshot_editfiles.png</t>
  </si>
  <si>
    <t>RStudio_screenshot_existingdirectory.png</t>
  </si>
  <si>
    <t>RStudio_screenshot_gitignore.png</t>
  </si>
  <si>
    <t>RStudio_screenshot_history.png</t>
  </si>
  <si>
    <t>RStudio_screenshot_navigateexisting.png</t>
  </si>
  <si>
    <t>RStudio_screenshot_newproject.png</t>
  </si>
  <si>
    <t>RStudio_screenshot_review.png</t>
  </si>
  <si>
    <t>RStudio_screenshot_viewhistory.png</t>
  </si>
  <si>
    <t>anaconda.png</t>
  </si>
  <si>
    <t>animation.m4v</t>
  </si>
  <si>
    <t>bag_of_words.svg</t>
  </si>
  <si>
    <t>branchcommit.png</t>
  </si>
  <si>
    <t>commit_anatomy.png</t>
  </si>
  <si>
    <t>conflict.svg</t>
  </si>
  <si>
    <t>dplyr-fig1.png</t>
  </si>
  <si>
    <t>dplyr-fig2.png</t>
  </si>
  <si>
    <t>dplyr-fig3.png</t>
  </si>
  <si>
    <t>final-logo.png</t>
  </si>
  <si>
    <t>git-checkout.svg</t>
  </si>
  <si>
    <t>git-committing.svg</t>
  </si>
  <si>
    <t>git-freshly-made-github-repo.svg</t>
  </si>
  <si>
    <t>git-staging-area.svg</t>
  </si>
  <si>
    <t>git_staging.svg</t>
  </si>
  <si>
    <t>github-add-collaborators.png</t>
  </si>
  <si>
    <t>github-change-repo-string.png</t>
  </si>
  <si>
    <t>github-collaboration.svg</t>
  </si>
  <si>
    <t>github-create-repo-01.png</t>
  </si>
  <si>
    <t>github-create-repo-02.png</t>
  </si>
  <si>
    <t>github-create-repo-03.png</t>
  </si>
  <si>
    <t>github-find-repo-string.png</t>
  </si>
  <si>
    <t>github-repo-after-first-push.svg</t>
  </si>
  <si>
    <t>hyper.png</t>
  </si>
  <si>
    <t>indefero_projects1.png</t>
  </si>
  <si>
    <t>indefero_projects_notes.png</t>
  </si>
  <si>
    <t>logo.png</t>
  </si>
  <si>
    <t>masterbranch.png</t>
  </si>
  <si>
    <t>merge.svg</t>
  </si>
  <si>
    <t>mergeaftermath.png</t>
  </si>
  <si>
    <t>mergescenario.png</t>
  </si>
  <si>
    <t>nearest-neighbor.png</t>
  </si>
  <si>
    <t>phd101212s.png</t>
  </si>
  <si>
    <t>play-changes.svg</t>
  </si>
  <si>
    <t>score.png</t>
  </si>
  <si>
    <t>splitapply.png</t>
  </si>
  <si>
    <t>supervised_workflow.svg</t>
  </si>
  <si>
    <t>svm.png</t>
  </si>
  <si>
    <t>threecommits.png</t>
  </si>
  <si>
    <t>tidyr-fig1.png</t>
  </si>
  <si>
    <t>train_test_split_matrix.svg</t>
  </si>
  <si>
    <t>versions.svg</t>
  </si>
  <si>
    <t>Business-Food.csv</t>
  </si>
  <si>
    <t>boston.csv</t>
  </si>
  <si>
    <t>boston_test.csv</t>
  </si>
  <si>
    <t>boston_train.csv</t>
  </si>
  <si>
    <t>gapminder-FiveYearData.csv</t>
  </si>
  <si>
    <t>labeledTrainData.tsv</t>
  </si>
  <si>
    <t>lm_reg_boston.p</t>
  </si>
  <si>
    <t>pg100.txt</t>
  </si>
  <si>
    <t>-rw-r-----@</t>
  </si>
  <si>
    <t>test.json</t>
  </si>
  <si>
    <t>testData.tsv</t>
  </si>
  <si>
    <t>train.json</t>
  </si>
  <si>
    <t>unlabeledTrainData.tsv</t>
  </si>
  <si>
    <t xml:space="preserve">Python conditionals, loops, functions, aggregating (continued) </t>
  </si>
  <si>
    <t>Python visualization, data manipulation , and feature creation.</t>
  </si>
  <si>
    <t>Python visualization, data manipulation , and feature creation (continued)</t>
  </si>
  <si>
    <t>Introduction to APIs, web scraping feature creation, and feature creation/extraction.  The genaral goal is to get students to the point where they are able to start to do some data manipulation and utilize code they haven't created (packages, functions)</t>
  </si>
  <si>
    <t>Visualization with Tableau</t>
  </si>
  <si>
    <t xml:space="preserve">Visualization is an important component of data understanding. </t>
  </si>
  <si>
    <t xml:space="preserve">We examine the basics of classess of supervised, unsupervised, reenforcement learning. Also examine overfitting and how cross validation is used for overfitting and how hypterparameters are used to optimize models. </t>
  </si>
  <si>
    <t>Overview of Modeling</t>
  </si>
  <si>
    <t xml:space="preserve">Review/Kaggle Project Introduction </t>
  </si>
  <si>
    <t>Classification</t>
  </si>
  <si>
    <t>Regression</t>
  </si>
  <si>
    <t>Text and NLP</t>
  </si>
  <si>
    <t>Image Data and Deep Learning</t>
  </si>
  <si>
    <t>Automl and Model Search</t>
  </si>
  <si>
    <t>Time Series Analysis</t>
  </si>
  <si>
    <t>Automl and Modeling Packages</t>
  </si>
  <si>
    <t xml:space="preserve">Increasingly there are tools to automate the process of selecting models. </t>
  </si>
  <si>
    <t>The goal of this class is to get you familiar to using R. While we will be Jupyter notebooks, we will also examine using RStudio. Now that you have already started with Python, many of the concepts will map.</t>
  </si>
  <si>
    <t>The goal of this class is to investigate basic concepts surrounding text mining.</t>
  </si>
  <si>
    <t>The goal here is to provide an overview of how data processes can be scaled with Spark.</t>
  </si>
  <si>
    <t xml:space="preserve">Time series and panel data is a bit different and requires a different approach.  Here we cover some of the basics. </t>
  </si>
  <si>
    <t xml:space="preserve">Image data is different and deep learning has transformed the ability of machines to process image data. In this lecture we will get an overview of image processing and deep learning techniques. </t>
  </si>
  <si>
    <t xml:space="preserve">Classifcation is one of the critical machine learning applications.  In this class we review a variety of different approaches. </t>
  </si>
  <si>
    <t xml:space="preserve">Regression models similarly a a major type of machine learning application.  In this </t>
  </si>
  <si>
    <t>Course ID:</t>
  </si>
  <si>
    <t>General class info</t>
  </si>
  <si>
    <t>Site settings</t>
  </si>
  <si>
    <t>GitHub Repository</t>
  </si>
  <si>
    <t>Colab</t>
  </si>
  <si>
    <t>Slack</t>
  </si>
  <si>
    <t>https://github.com/RPI-DATA/jupyter-book</t>
  </si>
  <si>
    <t>https://colab.research.google.com/notebooks/welcome.ipynb#recent=true</t>
  </si>
  <si>
    <t>https://rpi-data.slack.com/messages</t>
  </si>
  <si>
    <t>Short description:</t>
  </si>
  <si>
    <t>Sidebar settings</t>
  </si>
  <si>
    <t>URL:</t>
  </si>
  <si>
    <t>Base URL:</t>
  </si>
  <si>
    <t>(The subpath of your site, e.g. /blog. If there is no subpath for your site, use an empty string "")</t>
  </si>
  <si>
    <t>(The base hostname &amp; protocol for your site, e.g. http://example.com)</t>
  </si>
  <si>
    <t>(Whether to collapse the inactive chapters in the sidebar)</t>
  </si>
  <si>
    <t>(A logo to be displayed at the top of your textbook sidebar)</t>
  </si>
  <si>
    <t>Textbook logo:</t>
  </si>
  <si>
    <t>(A link for the logo)</t>
  </si>
  <si>
    <t>Number chapters:</t>
  </si>
  <si>
    <t>false</t>
  </si>
  <si>
    <t>(Whether to add numbers to chapters in your Table of Contents. If true, you can control this at the Chapter level below)</t>
  </si>
  <si>
    <t xml:space="preserve">   Textbook logo link:</t>
  </si>
  <si>
    <t>Intro to Machine Learning Applications</t>
  </si>
  <si>
    <t>Jason Kuruzovich</t>
  </si>
  <si>
    <t>Welcome to Technology Fundamentals for Business Analytics. We are going to familiarize you with all phases of the data science lifecycle and a wide variety of the technologies used.</t>
  </si>
  <si>
    <t>kuruzj@rpi.edu</t>
  </si>
  <si>
    <t>images/logo/rpi.png</t>
  </si>
  <si>
    <t>https://rpi-data.github.io/course-intro-ml-app/</t>
  </si>
  <si>
    <t>Instructor:</t>
  </si>
  <si>
    <t xml:space="preserve">   Email:</t>
  </si>
  <si>
    <t xml:space="preserve">   Office location:</t>
  </si>
  <si>
    <t xml:space="preserve">   Phone:</t>
  </si>
  <si>
    <t>TA:</t>
  </si>
  <si>
    <t>Pittsburgh 4108</t>
  </si>
  <si>
    <t>518-698-9910</t>
  </si>
  <si>
    <t>Lianlian Jiang</t>
  </si>
  <si>
    <t>jiangl4@rpi.edu</t>
  </si>
  <si>
    <t>Pittsburgh 2226</t>
  </si>
  <si>
    <t>Additional contact info:</t>
  </si>
  <si>
    <t xml:space="preserve">&lt;h1 style="font-family: Verdana, Geneva, sans-serif; text-align:center;"&gt;CONTACT INFO&lt;/h1&gt;
---
</t>
  </si>
  <si>
    <t>Ask technical questions related to to class to an appropriate slack channel (#homework/#lab). This will ensure that everyone can jump in and help.
I'd prefer that you address other messages to me also through Slack (rather than email). This will enable me to turn off my email while continuing to give priority support to this class.</t>
  </si>
  <si>
    <t>Labor Day - no classes (Tuesday follows Monday schedule)</t>
  </si>
  <si>
    <t xml:space="preserve">   Course name:</t>
  </si>
  <si>
    <t>Monday/Thursday 12:00 PM - 2:50 PM</t>
  </si>
  <si>
    <t xml:space="preserve">   Classroom location:</t>
  </si>
  <si>
    <t xml:space="preserve">   Meeting times:</t>
  </si>
  <si>
    <t>DCC 308</t>
  </si>
  <si>
    <t xml:space="preserve">   Days for assignment:</t>
  </si>
  <si>
    <r>
      <t xml:space="preserve">External links </t>
    </r>
    <r>
      <rPr>
        <i/>
        <sz val="12"/>
        <color rgb="FF000000"/>
        <rFont val="Calibri"/>
        <family val="2"/>
      </rPr>
      <t>(such as LMS, RPI Box, Piazza, etc.)</t>
    </r>
  </si>
  <si>
    <t>Landing page description:</t>
  </si>
  <si>
    <t>The [Schedule](https://rpi-data.github.io/course-intro-ml-app/schedule.html) for the course.
The [Course Materials](https://github.com/rpi-techfundamentals/spring2019-materials), including all data and Jupyter notebooks.
The [LMS](https://lms.rpi.edu/) will be used for submissions of projects.
[Github](https://github.com/rpi-techfundamentals/spring2019-materials) will be used for programming assignment collection. See assignments for more detailed procedures.
[Slack](https://app.slack.com/client/TCYU5RCRK/CCZQHCNKH) will be the primary method of communication. Please download the Slack App for your mobile and desktop.
This [Dropbox Share](https://www.dropbox.com/sh/bnxl5hiyb4fsjbw/AABJuu_Cf207LC8CSf23Sr4ha?dl=0) will include all presentations.</t>
  </si>
  <si>
    <t xml:space="preserve">&lt;h1 style="font-family: Verdana, Geneva, sans-serif; text-align:center;"&gt;Introduction to Machine Learning Applications&lt;/h1&gt;
---
</t>
  </si>
  <si>
    <t>title</t>
  </si>
  <si>
    <t>author</t>
  </si>
  <si>
    <t>email</t>
  </si>
  <si>
    <t>description</t>
  </si>
  <si>
    <t>baseurl</t>
  </si>
  <si>
    <t>url</t>
  </si>
  <si>
    <t>https://rpi-data.github.io</t>
  </si>
  <si>
    <t>/course-intro-ml-app</t>
  </si>
  <si>
    <t>index</t>
  </si>
  <si>
    <t>Sn</t>
  </si>
  <si>
    <t>| :---: | :----- |</t>
  </si>
  <si>
    <t>1.  Link title:</t>
  </si>
  <si>
    <t>2.  Link title:</t>
  </si>
  <si>
    <t>3.  Link title:</t>
  </si>
  <si>
    <t>Grading</t>
  </si>
  <si>
    <t>Component</t>
  </si>
  <si>
    <t>Weight</t>
  </si>
  <si>
    <t>Homework and Labs</t>
  </si>
  <si>
    <t>25%</t>
  </si>
  <si>
    <t>Projects</t>
  </si>
  <si>
    <t>Midterm (7th class)</t>
  </si>
  <si>
    <t>| :-------------- | :--------: |</t>
  </si>
  <si>
    <t>| Component | Weight |</t>
  </si>
  <si>
    <t>| Session | Notebooks |</t>
  </si>
  <si>
    <t>Collapse inactive chapters:</t>
  </si>
  <si>
    <t>What is Jupyter?</t>
  </si>
  <si>
    <t>Notebook Basics</t>
  </si>
  <si>
    <t>Running Code</t>
  </si>
  <si>
    <t>More on Colab</t>
  </si>
  <si>
    <t>https://colab.research.google.com/github/rpi-techfundamentals/spring2019-materials/blob/master/01-overview/01-notebook-basics/01-what-is-jupyter.ipynb#scrollTo=mdFTkIqGwgOJ</t>
  </si>
  <si>
    <t>https://colab.research.google.com/github/rpi-techfundamentals/spring2019-materials/blob/master/01-overview/01-notebook-basics/02-notebook-basics.ipynb</t>
  </si>
  <si>
    <t>https://colab.research.google.com/github/rpi-techfundamentals/spring2019-materials/blob/master/01-overview/01-notebook-basics/03-running-code.ipynb</t>
  </si>
  <si>
    <t>https://colab.research.google.com/github/rpi-techfundamentals/spring2019-materials/blob/master/01-overview/01-notebook-basics/04-markdown.ipynb</t>
  </si>
  <si>
    <t>https://colab.research.google.com/notebooks/welcome.ipynb</t>
  </si>
  <si>
    <t xml:space="preserve">     Link url:</t>
  </si>
  <si>
    <t>Session</t>
  </si>
  <si>
    <t>Notebook</t>
  </si>
  <si>
    <t xml:space="preserve">- Be able to use jupyter notebooks and the the colab computing environment.
- Be able to install python packages.
- Be able to save notebooks as gists and as part of github repositories. </t>
  </si>
  <si>
    <t>- Appreciate the broader impact of machine learning on the world.
- Be able to use the colab computing environment.</t>
  </si>
  <si>
    <t xml:space="preserve">&lt;h1 style="font-family: Verdana, Geneva, sans-serif; text-align:center;"&gt;All Assignments&lt;/h1&gt;
---
</t>
  </si>
  <si>
    <t xml:space="preserve">&lt;h1 style="font-family: Verdana, Geneva, sans-serif; text-align:center;"&gt;Grading&lt;/h1&gt;
---
</t>
  </si>
  <si>
    <t xml:space="preserve">&lt;h1 style="font-family: Verdana, Geneva, sans-serif; text-align:center;"&gt;All Notebooks&lt;/h1&gt;
---
</t>
  </si>
  <si>
    <t xml:space="preserve">&lt;h1 style="font-family: Verdana, Geneva, sans-serif; text-align:center;"&gt;Schedule&lt;/h1&gt;
</t>
  </si>
  <si>
    <t>Python Overview</t>
  </si>
  <si>
    <t>Basic Data Structures</t>
  </si>
  <si>
    <t>Numpy</t>
  </si>
  <si>
    <t>Pandas</t>
  </si>
  <si>
    <t>Lab</t>
  </si>
  <si>
    <t>https://colab.research.google.com/github/rpi-techfundamentals/spring2019-materials/blob/master/02-intro-python/01-intro-python-overview.ipynb</t>
  </si>
  <si>
    <t>https://colab.research.google.com/github/rpi-techfundamentals/spring2019-materials/blob/master/02-intro-python/02-intro-python-datastructures.ipynbhttps://colab.research.google.com/github/rpi-techfundamentals/spring2019-materials/blob/master/02-intro-python/03-intro-python-numpy.ipynb</t>
  </si>
  <si>
    <t>https://colab.research.google.com/github/rpi-techfundamentals/spring2019-materials/blob/master/02-intro-python/04-intro-python-pandas.ipynb</t>
  </si>
  <si>
    <t>https://colab.research.google.com/github/rpi-techfundamentals/spring2019-materials/blob/master/02-intro-python/lab/lab.ipynb</t>
  </si>
  <si>
    <t>https://colab.research.google.com/github/rpi-techfundamentals/spring2019-materials/blob/master/02-intro-python/hm-01/hm01.ipynb</t>
  </si>
  <si>
    <t>| :---: | :---: | :---: | :----- | :--- |</t>
  </si>
  <si>
    <t>| Week  | Session |  Day  | Date  | Topic |</t>
  </si>
  <si>
    <t>| :---: | :-----: | :---: | :---: | :---- |</t>
  </si>
  <si>
    <t>| Assignment | Session | Due Date | Assignment Description | Link |</t>
  </si>
  <si>
    <t>Chapter 1 from Doing Data Science</t>
  </si>
  <si>
    <t>http://proquestcombo.safaribooksonline.com.libproxy.rpi.edu/book/databases/9781449363871</t>
  </si>
  <si>
    <t>Chapter 1 from Data Science for Business</t>
  </si>
  <si>
    <t>http://proquestcombo.safaribooksonline.com.libproxy.rpi.edu/book/databases/business-intelligence/9781449374273</t>
  </si>
  <si>
    <t>Command Line Cheat Sheet</t>
  </si>
  <si>
    <t>Assignment Process</t>
  </si>
  <si>
    <t>Running Jupyter locally</t>
  </si>
  <si>
    <t>https://www.git-tower.com/blog/command-line-cheat-sheet/</t>
  </si>
  <si>
    <t>/assignments</t>
  </si>
  <si>
    <t>http://rpi.analyticsdojo.com/setup/anaconda/</t>
  </si>
  <si>
    <t>Chapters 1-3 from Principles of Data Wrangling</t>
  </si>
  <si>
    <t>http://proquestcombo.safaribooksonline.com.libproxy.rpi.edu/book/databases/business-intelligence/9781491938911</t>
  </si>
  <si>
    <t>Chapter 1 Introduction to Machine Learning with Python</t>
  </si>
  <si>
    <t>http://proquestcombo.safaribooksonline.com.libproxy.rpi.edu/book/programming/machine-learning/9781449369880</t>
  </si>
  <si>
    <t>Install Tableau (free for students)</t>
  </si>
  <si>
    <t>Tableau - Data analytics for university students guide</t>
  </si>
  <si>
    <t>https://www.tableau.com/university-students</t>
  </si>
  <si>
    <t>https://www.tableau.com/academic/students</t>
  </si>
  <si>
    <t>Designing Great Visualizations</t>
  </si>
  <si>
    <t>http://www.tableau.com/sites/default/files/media/designing-great-visualizations.pdf</t>
  </si>
  <si>
    <t>http://www.tableau.com/learn/tutorials/on-demand/getting-started</t>
  </si>
  <si>
    <t>Tableau getting Started</t>
  </si>
  <si>
    <t>TED Talk</t>
  </si>
  <si>
    <t>https://www.ted.com/talks/david_mccandless_the_beauty_of_data_visualization#t-304102</t>
  </si>
  <si>
    <t>https://r4ds.had.co.nz</t>
  </si>
  <si>
    <t>R for Data Science (Chapters 1-3)</t>
  </si>
  <si>
    <t>https://rstudio.cloud</t>
  </si>
  <si>
    <t>RStudio Cloud</t>
  </si>
  <si>
    <t>Cross Validation</t>
  </si>
  <si>
    <t>The 10 Algorithms Machine Learning Engineers Need to Know</t>
  </si>
  <si>
    <t>15 Algorithms Machine Learning Engineers Must Need to Know</t>
  </si>
  <si>
    <t>A Tour of Machine Learning Algorithms</t>
  </si>
  <si>
    <t>An Introduction to Machine Learning with Python (Chapter 2-3)</t>
  </si>
  <si>
    <t>https://www.analyticsvidhya.com/blog/2015/11/improve-model-performance-cross-validation-in-python-r/</t>
  </si>
  <si>
    <t>https://gab41.lab41.org/the-10-algorithms-machine-learning-engineers-need-to-know-f4bb63f5b2fa#.4rekzo2o1</t>
  </si>
  <si>
    <t>https://www.favouriteblog.com/15-algorithms-machine-learning-engineers/</t>
  </si>
  <si>
    <t>http://machinelearningmastery.com/a-tour-of-machine-learning-algorithms/</t>
  </si>
  <si>
    <t>http://proquestcombo.safaribooksonline.com/book/programming/machine-learning/9781449369880</t>
  </si>
  <si>
    <t>http://cdn2.hubspot.net/hubfs/2176909/Whitepaper_The_Seven_Practice_Areas_of_Text_Analytics_Chapter_2_Excerpt.pdf?t=1469213247687</t>
  </si>
  <si>
    <t>https://blog.acolyer.org/2016/04/21/the-amazing-power-of-word-vectors/</t>
  </si>
  <si>
    <t>https://www.kaggle.com/c/word2vec-nlp-tutorial/details/part-1-for-beginners-bag-of-words</t>
  </si>
  <si>
    <t>https://www.kaggle.com/c/word2vec-nlp-tutorial/details/part-2-word-vectors</t>
  </si>
  <si>
    <t>Word Vectors</t>
  </si>
  <si>
    <t>Bag of Words Tutorial</t>
  </si>
  <si>
    <t>The Amazing Power of Word Vectors</t>
  </si>
  <si>
    <t>The Seven Practice Areas of Text Mining</t>
  </si>
  <si>
    <t>https://medium.com/python-data/time-series-aggregation-techniques-with-python-a-look-at-major-cryptocurrencies-a9eb1dd49c1b</t>
  </si>
  <si>
    <t>https://www.datascience.com/blog/time-series-forecasting-machine-learning-differences</t>
  </si>
  <si>
    <t>https://www.youtube.com/watch?v=d4Sn6ny_5LI</t>
  </si>
  <si>
    <t>Introduction to Time Series</t>
  </si>
  <si>
    <t>7 Ways Time Series Forecasting Differs from Machine Learning</t>
  </si>
  <si>
    <t>Aggregation Techniques and Cryptocurrencies</t>
  </si>
  <si>
    <t>Conditional-Loops</t>
  </si>
  <si>
    <t>https://colab.research.google.com/github/rpi-techfundamentals/spring2019-materials/blob/master/03-python/01-intro-python-conditionals-loops.ipynb</t>
  </si>
  <si>
    <t>Functions</t>
  </si>
  <si>
    <t>https://colab.research.google.com/github/rpi-techfundamentals/spring2019-materials/blob/master/03-python/02-intro-python-functions.ipynb</t>
  </si>
  <si>
    <t>Null Values</t>
  </si>
  <si>
    <t>https://colab.research.google.com/github/rpi-techfundamentals/spring2019-materials/blob/master/03-python/03-intro-python-null-values.ipynb</t>
  </si>
  <si>
    <t>Groupby</t>
  </si>
  <si>
    <t>Kaggle Baseline</t>
  </si>
  <si>
    <t>Assignment 2</t>
  </si>
  <si>
    <t>Assignment 1</t>
  </si>
  <si>
    <t>https://colab.research.google.com/github/rpi-techfundamentals/spring2019-materials/blob/master/03-python/04-intro-python-groupby.ipynb</t>
  </si>
  <si>
    <t>https://colab.research.google.com/github/rpi-techfundamentals/spring2019-materials/blob/master/03-python/05-intro-kaggle-baseline.ipynb</t>
  </si>
  <si>
    <t>https://colab.research.google.com/github/rpi-techfundamentals/spring2019-materials/blob/master/03-python/hm-02/hm02.ipynb</t>
  </si>
  <si>
    <t>Twitter</t>
  </si>
  <si>
    <t>Web Mining</t>
  </si>
  <si>
    <t>Visualizations - Seaborn</t>
  </si>
  <si>
    <t>Strings - Regular Expressions</t>
  </si>
  <si>
    <t>Feature Dummies</t>
  </si>
  <si>
    <t>Assignment 3</t>
  </si>
  <si>
    <t>https://colab.research.google.com/github/rpi-techfundamentals/spring2019-materials/blob/master/04-viz-api-scraper/01_intro_api_twitter.ipynb</t>
  </si>
  <si>
    <t>https://colab.research.google.com/github/rpi-techfundamentals/spring2019-materials/blob/master/04-viz-api-scraper/02_intro_python_webmining.ipynb</t>
  </si>
  <si>
    <t>https://colab.research.google.com/github/rpi-techfundamentals/spring2019-materials/blob/master/04-viz-api-scraper/03_visualization_python_seaborn.ipynb</t>
  </si>
  <si>
    <t>https://colab.research.google.com/github/rpi-techfundamentals/spring2019-materials/blob/master/04-viz-api-scraper/04_strings_and_regular_expressions.ipynb</t>
  </si>
  <si>
    <t>https://colab.research.google.com/github/rpi-techfundamentals/spring2019-materials/blob/master/04-viz-api-scraper/05_features_dummies.ipynb</t>
  </si>
  <si>
    <t>https://colab.research.google.com/github/rpi-techfundamentals/spring2019-materials/blob/master/04-viz-api-scraper/hm-03/hm03.ipynb</t>
  </si>
  <si>
    <t>The Simplest Neural Network with Numpy</t>
  </si>
  <si>
    <t>Train Test Split</t>
  </si>
  <si>
    <t>Introduction to Logistic Regression</t>
  </si>
  <si>
    <t>K Nearest Neighbor</t>
  </si>
  <si>
    <t>ROC and SVM</t>
  </si>
  <si>
    <t>HM5A Visualization &amp; Screen Scraping</t>
  </si>
  <si>
    <t>HM5B Intro Modeling</t>
  </si>
  <si>
    <t>https://colab.research.google.com/github/rpi-techfundamentals/spring2019-materials/blob/master/05-intro-modeling/hm5/homework_05B.ipynb</t>
  </si>
  <si>
    <t>https://colab.research.google.com/github/rpi-techfundamentals/spring2019-materials/blob/master/05-intro-modeling/hm5/homework_05A.ipynb</t>
  </si>
  <si>
    <t>https://colab.research.google.com/github/rpi-techfundamentals/spring2019-materials/blob/master/05-intro-modeling/04-svm-roc.ipynb</t>
  </si>
  <si>
    <t>https://colab.research.google.com/github/rpi-techfundamentals/spring2019-materials/blob/master/05-intro-modeling/03-knn.ipynb</t>
  </si>
  <si>
    <t>https://colab.research.google.com/github/rpi-techfundamentals/spring2019-materials/blob/master/05-intro-modeling/02-intro-logistic-knn.ipynb</t>
  </si>
  <si>
    <t>https://colab.research.google.com/github/rpi-techfundamentals/spring2019-materials/blob/master/05-intro-modeling/01-training-test-split.ipynb</t>
  </si>
  <si>
    <t>https://colab.research.google.com/github/rpi-techfundamentals/spring2019-materials/blob/master/05-intro-modeling/01-Neural-Networks.ipynb</t>
  </si>
  <si>
    <t>Matrix Regression</t>
  </si>
  <si>
    <t>Regression Basics</t>
  </si>
  <si>
    <t>Ridge and Lasso Regression</t>
  </si>
  <si>
    <t>https://colab.research.google.com/github/rpi-techfundamentals/spring2019-materials/blob/master/07-intro-modeling2/Python/01-matrix-regression-gradient-decent-python.ipynb</t>
  </si>
  <si>
    <t>https://colab.research.google.com/github/rpi-techfundamentals/spring2019-materials/blob/master/07-intro-modeling2/Python/02-regression-boston-housing-python.ipynb</t>
  </si>
  <si>
    <t>https://colab.research.google.com/github/rpi-techfundamentals/spring2019-materials/blob/master/07-intro-modeling2/Python/03-ridge-lasso-python.ipynb</t>
  </si>
  <si>
    <t>PCA</t>
  </si>
  <si>
    <t>https://colab.research.google.com/github/rpi-techfundamentals/spring2019-materials/blob/master/07-intro-modeling2/Python/04_introduction_pca.ipynb</t>
  </si>
  <si>
    <t>| Session | Reading |</t>
  </si>
  <si>
    <t xml:space="preserve">&lt;h1 style="font-family: Verdana, Geneva, sans-serif; text-align:center;"&gt;All Readings&lt;/h1&gt;
---
</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</si>
</sst>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m/d"/>
    <numFmt numFmtId="165" formatCode="mmmm\ d\,\ yyyy"/>
    <numFmt numFmtId="166" formatCode="mmmm\ yyyy"/>
  </numFmts>
  <fonts count="11">
    <font>
      <sz val="12"/>
      <color rgb="FF000000"/>
      <name val="Calibri"/>
    </font>
    <font>
      <sz val="12"/>
      <name val="Calibri"/>
      <family val="2"/>
    </font>
    <font>
      <sz val="12"/>
      <color rgb="FF333333"/>
      <name val="Inherit"/>
    </font>
    <font>
      <u/>
      <sz val="12"/>
      <color rgb="FF0062A0"/>
      <name val="Inherit"/>
    </font>
    <font>
      <b/>
      <sz val="12"/>
      <color rgb="FF000000"/>
      <name val="Inherit"/>
    </font>
    <font>
      <sz val="12"/>
      <color rgb="FF000000"/>
      <name val="Calibri"/>
      <family val="2"/>
    </font>
    <font>
      <u/>
      <sz val="12"/>
      <color theme="10"/>
      <name val="Calibri"/>
      <family val="2"/>
    </font>
    <font>
      <i/>
      <sz val="12"/>
      <color rgb="FF000000"/>
      <name val="Calibri"/>
      <family val="2"/>
    </font>
    <font>
      <b/>
      <sz val="12"/>
      <color rgb="FF000000"/>
      <name val="Calibri"/>
      <family val="2"/>
    </font>
    <font>
      <b/>
      <sz val="12"/>
      <name val="Calibri"/>
      <family val="2"/>
    </font>
    <font>
      <b/>
      <sz val="14"/>
      <color rgb="FF000000"/>
      <name val="Calibri"/>
      <family val="2"/>
    </font>
  </fonts>
  <fills count="3">
    <fill>
      <patternFill patternType="none"/>
    </fill>
    <fill>
      <patternFill patternType="gray125"/>
    </fill>
    <fill>
      <patternFill patternType="solid">
        <fgColor rgb="FFEEEEEE"/>
        <bgColor rgb="FFEEEEEE"/>
      </patternFill>
    </fill>
  </fills>
  <borders count="10">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2">
    <xf numFmtId="0" fontId="0" fillId="0" borderId="0"/>
    <xf numFmtId="0" fontId="6" fillId="0" borderId="0" applyNumberFormat="0" applyFill="0" applyBorder="0" applyAlignment="0" applyProtection="0"/>
  </cellStyleXfs>
  <cellXfs count="72">
    <xf numFmtId="0" fontId="0" fillId="0" borderId="0" xfId="0" applyFont="1" applyAlignment="1"/>
    <xf numFmtId="0" fontId="1" fillId="0" borderId="0" xfId="0" applyFont="1" applyAlignment="1"/>
    <xf numFmtId="164" fontId="0" fillId="0" borderId="0" xfId="0" applyNumberFormat="1" applyFont="1"/>
    <xf numFmtId="164" fontId="0" fillId="0" borderId="0" xfId="0" applyNumberFormat="1" applyFont="1" applyAlignment="1">
      <alignment wrapText="1"/>
    </xf>
    <xf numFmtId="0" fontId="0" fillId="0" borderId="0" xfId="0" applyFont="1" applyAlignment="1">
      <alignment wrapText="1"/>
    </xf>
    <xf numFmtId="0" fontId="0" fillId="0" borderId="0" xfId="0" applyFont="1" applyAlignment="1"/>
    <xf numFmtId="0" fontId="0" fillId="0" borderId="0" xfId="0" applyFont="1"/>
    <xf numFmtId="165" fontId="2" fillId="0" borderId="1" xfId="0" applyNumberFormat="1" applyFont="1" applyBorder="1" applyAlignment="1">
      <alignment vertical="top"/>
    </xf>
    <xf numFmtId="0" fontId="3" fillId="0" borderId="1" xfId="0" applyFont="1" applyBorder="1" applyAlignment="1"/>
    <xf numFmtId="0" fontId="2" fillId="0" borderId="1" xfId="0" applyFont="1" applyBorder="1" applyAlignment="1">
      <alignment vertical="top"/>
    </xf>
    <xf numFmtId="0" fontId="5" fillId="0" borderId="0" xfId="0" applyFont="1" applyAlignment="1"/>
    <xf numFmtId="0" fontId="5" fillId="0" borderId="0" xfId="0" applyFont="1" applyAlignment="1">
      <alignment wrapText="1"/>
    </xf>
    <xf numFmtId="0" fontId="1" fillId="0" borderId="0" xfId="0" applyFont="1" applyAlignment="1">
      <alignment wrapText="1"/>
    </xf>
    <xf numFmtId="0" fontId="1" fillId="0" borderId="0" xfId="0" quotePrefix="1" applyFont="1" applyAlignment="1">
      <alignment wrapText="1"/>
    </xf>
    <xf numFmtId="0" fontId="5" fillId="0" borderId="0" xfId="0" quotePrefix="1" applyFont="1" applyAlignment="1">
      <alignment wrapText="1"/>
    </xf>
    <xf numFmtId="164" fontId="5" fillId="0" borderId="0" xfId="0" applyNumberFormat="1" applyFont="1" applyAlignment="1">
      <alignment wrapText="1"/>
    </xf>
    <xf numFmtId="20" fontId="0" fillId="0" borderId="0" xfId="0" applyNumberFormat="1" applyFont="1" applyAlignment="1"/>
    <xf numFmtId="164" fontId="5" fillId="0" borderId="0" xfId="0" quotePrefix="1" applyNumberFormat="1" applyFont="1" applyAlignment="1">
      <alignment wrapText="1"/>
    </xf>
    <xf numFmtId="0" fontId="7" fillId="0" borderId="0" xfId="0" applyFont="1" applyAlignment="1"/>
    <xf numFmtId="0" fontId="8" fillId="0" borderId="0" xfId="0" applyFont="1" applyAlignment="1"/>
    <xf numFmtId="0" fontId="9" fillId="0" borderId="0" xfId="0" applyFont="1" applyAlignment="1"/>
    <xf numFmtId="49" fontId="6" fillId="0" borderId="0" xfId="1" applyNumberFormat="1" applyAlignment="1"/>
    <xf numFmtId="49" fontId="5" fillId="0" borderId="0" xfId="0" applyNumberFormat="1" applyFont="1" applyAlignment="1"/>
    <xf numFmtId="49" fontId="0" fillId="0" borderId="0" xfId="0" applyNumberFormat="1" applyFont="1" applyAlignment="1"/>
    <xf numFmtId="49" fontId="1" fillId="0" borderId="0" xfId="0" applyNumberFormat="1" applyFont="1" applyAlignment="1"/>
    <xf numFmtId="49" fontId="1" fillId="0" borderId="0" xfId="1" applyNumberFormat="1" applyFont="1" applyAlignment="1"/>
    <xf numFmtId="0" fontId="1" fillId="0" borderId="0" xfId="0" applyFont="1" applyAlignment="1">
      <alignment vertical="top" wrapText="1"/>
    </xf>
    <xf numFmtId="0" fontId="0" fillId="0" borderId="0" xfId="0" applyFont="1" applyAlignment="1">
      <alignment vertical="top" wrapText="1"/>
    </xf>
    <xf numFmtId="49" fontId="5" fillId="0" borderId="0" xfId="0" quotePrefix="1" applyNumberFormat="1" applyFont="1" applyAlignment="1">
      <alignment wrapText="1"/>
    </xf>
    <xf numFmtId="0" fontId="1" fillId="0" borderId="0" xfId="0" applyFont="1" applyAlignment="1">
      <alignment vertical="top"/>
    </xf>
    <xf numFmtId="0" fontId="0" fillId="0" borderId="0" xfId="0" quotePrefix="1" applyFont="1" applyAlignment="1"/>
    <xf numFmtId="0" fontId="0" fillId="0" borderId="0" xfId="0" applyNumberFormat="1" applyFont="1" applyAlignment="1"/>
    <xf numFmtId="164" fontId="0" fillId="0" borderId="0" xfId="0" applyNumberFormat="1" applyFont="1" applyAlignment="1">
      <alignment horizontal="center"/>
    </xf>
    <xf numFmtId="0" fontId="0" fillId="0" borderId="0" xfId="0" applyFont="1" applyAlignment="1">
      <alignment horizontal="center"/>
    </xf>
    <xf numFmtId="0" fontId="1" fillId="0" borderId="0" xfId="0" applyFont="1" applyAlignment="1">
      <alignment horizontal="center"/>
    </xf>
    <xf numFmtId="49" fontId="5" fillId="0" borderId="0" xfId="0" applyNumberFormat="1" applyFont="1"/>
    <xf numFmtId="0" fontId="5" fillId="0" borderId="0" xfId="0" applyFont="1"/>
    <xf numFmtId="49" fontId="5" fillId="0" borderId="4" xfId="0" applyNumberFormat="1" applyFont="1" applyBorder="1" applyAlignment="1"/>
    <xf numFmtId="49" fontId="0" fillId="0" borderId="5" xfId="0" applyNumberFormat="1" applyFont="1" applyBorder="1" applyAlignment="1"/>
    <xf numFmtId="49" fontId="0" fillId="0" borderId="6" xfId="0" applyNumberFormat="1" applyFont="1" applyBorder="1" applyAlignment="1"/>
    <xf numFmtId="0" fontId="5" fillId="0" borderId="7" xfId="0" applyFont="1" applyBorder="1" applyAlignment="1"/>
    <xf numFmtId="0" fontId="0" fillId="0" borderId="8" xfId="0" applyFont="1" applyBorder="1" applyAlignment="1"/>
    <xf numFmtId="0" fontId="0" fillId="0" borderId="9" xfId="0" applyFont="1" applyBorder="1" applyAlignment="1"/>
    <xf numFmtId="0" fontId="5" fillId="0" borderId="8" xfId="0" applyFont="1" applyBorder="1" applyAlignment="1"/>
    <xf numFmtId="49" fontId="5" fillId="0" borderId="5" xfId="0" applyNumberFormat="1" applyFont="1" applyBorder="1" applyAlignment="1"/>
    <xf numFmtId="0" fontId="5" fillId="0" borderId="0" xfId="0" applyFont="1" applyAlignment="1">
      <alignment vertical="top" wrapText="1"/>
    </xf>
    <xf numFmtId="49" fontId="6" fillId="0" borderId="0" xfId="1" quotePrefix="1" applyNumberFormat="1" applyAlignment="1"/>
    <xf numFmtId="49" fontId="5" fillId="0" borderId="0" xfId="0" quotePrefix="1" applyNumberFormat="1" applyFont="1" applyAlignment="1"/>
    <xf numFmtId="0" fontId="0" fillId="0" borderId="0" xfId="0" applyFont="1" applyAlignment="1"/>
    <xf numFmtId="0" fontId="0" fillId="0" borderId="0" xfId="0" applyFont="1" applyAlignment="1">
      <alignment horizontal="center"/>
    </xf>
    <xf numFmtId="0" fontId="0" fillId="0" borderId="0" xfId="0" applyFont="1" applyAlignment="1">
      <alignment wrapText="1"/>
    </xf>
    <xf numFmtId="164" fontId="0" fillId="0" borderId="0" xfId="0" applyNumberFormat="1" applyFont="1" applyAlignment="1">
      <alignment horizontal="center"/>
    </xf>
    <xf numFmtId="0" fontId="0" fillId="0" borderId="0" xfId="0" applyFont="1" applyAlignment="1"/>
    <xf numFmtId="0" fontId="1" fillId="0" borderId="0" xfId="0" applyFont="1" applyAlignment="1">
      <alignment horizontal="center"/>
    </xf>
    <xf numFmtId="0" fontId="0" fillId="0" borderId="0" xfId="0" applyFont="1" applyAlignment="1">
      <alignment horizontal="center"/>
    </xf>
    <xf numFmtId="0" fontId="5" fillId="0" borderId="0" xfId="0" applyFont="1" applyAlignment="1">
      <alignment wrapText="1"/>
    </xf>
    <xf numFmtId="0" fontId="0" fillId="0" borderId="0" xfId="0" applyFont="1" applyAlignment="1">
      <alignment wrapText="1"/>
    </xf>
    <xf numFmtId="164" fontId="0" fillId="0" borderId="0" xfId="0" applyNumberFormat="1" applyFont="1" applyAlignment="1">
      <alignment horizontal="center"/>
    </xf>
    <xf numFmtId="0" fontId="10" fillId="0" borderId="0" xfId="0" applyFont="1" applyAlignment="1">
      <alignment horizontal="center"/>
    </xf>
    <xf numFmtId="164" fontId="10" fillId="0" borderId="0" xfId="0" applyNumberFormat="1" applyFont="1" applyAlignment="1">
      <alignment horizontal="center"/>
    </xf>
    <xf numFmtId="164" fontId="10" fillId="0" borderId="0" xfId="0" applyNumberFormat="1" applyFont="1" applyAlignment="1">
      <alignment wrapText="1"/>
    </xf>
    <xf numFmtId="0" fontId="10" fillId="0" borderId="0" xfId="0" applyFont="1" applyAlignment="1"/>
    <xf numFmtId="164" fontId="10" fillId="0" borderId="0" xfId="0" applyNumberFormat="1" applyFont="1"/>
    <xf numFmtId="49" fontId="5" fillId="0" borderId="0" xfId="0" applyNumberFormat="1" applyFont="1" applyAlignment="1">
      <alignment horizontal="left" vertical="top" wrapText="1"/>
    </xf>
    <xf numFmtId="166" fontId="4" fillId="2" borderId="2" xfId="0" applyNumberFormat="1" applyFont="1" applyFill="1" applyBorder="1" applyAlignment="1">
      <alignment horizontal="left" vertical="top"/>
    </xf>
    <xf numFmtId="0" fontId="1" fillId="0" borderId="3" xfId="0" applyFont="1" applyBorder="1"/>
    <xf numFmtId="0" fontId="10" fillId="0" borderId="0" xfId="0" applyNumberFormat="1" applyFont="1" applyAlignment="1">
      <alignment horizontal="center"/>
    </xf>
    <xf numFmtId="0" fontId="0" fillId="0" borderId="0" xfId="0" applyNumberFormat="1" applyFont="1" applyAlignment="1">
      <alignment horizontal="center"/>
    </xf>
    <xf numFmtId="0" fontId="5" fillId="0" borderId="0" xfId="0" quotePrefix="1" applyFont="1" applyAlignment="1">
      <alignment horizontal="left" wrapText="1"/>
    </xf>
    <xf numFmtId="49" fontId="5" fillId="0" borderId="0" xfId="0" applyNumberFormat="1" applyFont="1" applyAlignment="1">
      <alignment wrapText="1"/>
    </xf>
    <xf numFmtId="0" fontId="6" fillId="0" borderId="0" xfId="1" quotePrefix="1" applyAlignment="1"/>
    <xf numFmtId="0" fontId="6" fillId="0" borderId="0" xfId="1" applyAlignme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mailto:jiangl4@rpi.edu" TargetMode="External"/><Relationship Id="rId7" Type="http://schemas.openxmlformats.org/officeDocument/2006/relationships/hyperlink" Target="https://rpi-data.github.io/" TargetMode="External"/><Relationship Id="rId2" Type="http://schemas.openxmlformats.org/officeDocument/2006/relationships/hyperlink" Target="https://rpi-data.github.io/course-intro-ml-app/" TargetMode="External"/><Relationship Id="rId1" Type="http://schemas.openxmlformats.org/officeDocument/2006/relationships/hyperlink" Target="mailto:kuruzj@rpi.edu" TargetMode="External"/><Relationship Id="rId6" Type="http://schemas.openxmlformats.org/officeDocument/2006/relationships/hyperlink" Target="https://github.com/RPI-DATA/jupyter-book" TargetMode="External"/><Relationship Id="rId5" Type="http://schemas.openxmlformats.org/officeDocument/2006/relationships/hyperlink" Target="https://colab.research.google.com/notebooks/welcome.ipynb" TargetMode="External"/><Relationship Id="rId4" Type="http://schemas.openxmlformats.org/officeDocument/2006/relationships/hyperlink" Target="https://rpi-data.slack.com/messages"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26" Type="http://schemas.openxmlformats.org/officeDocument/2006/relationships/hyperlink" Target="http://events.rpi.edu/cal/event/eventView.do?b=de&amp;calPath=%2Fpublic%2Fcals%2FMainCal&amp;guid=CAL-ff808181-66f907ad-0168-95d209da-00007fc2calendars%40rpi.edu&amp;recurrenceId=" TargetMode="External"/><Relationship Id="rId21" Type="http://schemas.openxmlformats.org/officeDocument/2006/relationships/hyperlink" Target="http://events.rpi.edu/cal/event/eventView.do?b=de&amp;calPath=%2Fpublic%2Fcals%2FMainCal&amp;guid=CAL-ff808181-66f907ad-0168-edc2c106-00006e34calendars%40rpi.edu&amp;recurrenceId=" TargetMode="External"/><Relationship Id="rId34" Type="http://schemas.openxmlformats.org/officeDocument/2006/relationships/hyperlink" Target="http://events.rpi.edu/cal/event/eventView.do?b=de&amp;calPath=%2Fpublic%2Fcals%2FMainCal&amp;guid=CAL-ff808181-66f907ad-0169-11fde717-00006a11calendars%40rpi.edu&amp;recurrenceId=" TargetMode="External"/><Relationship Id="rId42" Type="http://schemas.openxmlformats.org/officeDocument/2006/relationships/hyperlink" Target="http://events.rpi.edu/cal/event/eventView.do?b=de&amp;calPath=%2Fpublic%2Fcals%2FMainCal&amp;guid=CAL-ff808181-66f907ad-0168-95e399f7-00001149calendars%40rpi.edu&amp;recurrenceId=" TargetMode="External"/><Relationship Id="rId47" Type="http://schemas.openxmlformats.org/officeDocument/2006/relationships/hyperlink" Target="http://events.rpi.edu/cal/event/eventView.do?b=de&amp;calPath=%2Fpublic%2Fcals%2FMainCal&amp;guid=CAL-ff808181-66f907ad-0168-e32f1759-000004e1calendars%40rpi.edu&amp;recurrenceId=" TargetMode="External"/><Relationship Id="rId50" Type="http://schemas.openxmlformats.org/officeDocument/2006/relationships/hyperlink" Target="http://events.rpi.edu/cal/event/eventView.do?b=de&amp;calPath=%2Fpublic%2Fcals%2FMainCal&amp;guid=CAL-ff808181-66f907ad-0168-95f100f1-000042efcalendars%40rpi.edu&amp;recurrenceId=" TargetMode="External"/><Relationship Id="rId55" Type="http://schemas.openxmlformats.org/officeDocument/2006/relationships/hyperlink" Target="http://events.rpi.edu/cal/event/eventView.do?b=de&amp;calPath=%2Fpublic%2Fcals%2FMainCal&amp;guid=CAL-ff808181-66f907ad-0168-9602472a-0000255fcalendars%40rpi.edu&amp;recurrenceId=" TargetMode="External"/><Relationship Id="rId63" Type="http://schemas.openxmlformats.org/officeDocument/2006/relationships/hyperlink" Target="http://events.rpi.edu/cal/event/eventView.do?b=de&amp;calPath=%2Fpublic%2Fcals%2FMainCal&amp;guid=CAL-ff808181-66f907ad-0168-e33c9e57-00004fa0calendars%40rpi.edu&amp;recurrenceId=" TargetMode="External"/><Relationship Id="rId7" Type="http://schemas.openxmlformats.org/officeDocument/2006/relationships/hyperlink" Target="http://events.rpi.edu/cal/event/eventView.do?b=de&amp;calPath=%2Fpublic%2Fcals%2FMainCal&amp;guid=CAL-ff808181-66f907ad-0168-e30ea9ec-00001040calendars%40rpi.edu&amp;recurrenceId=" TargetMode="External"/><Relationship Id="rId2" Type="http://schemas.openxmlformats.org/officeDocument/2006/relationships/hyperlink" Target="http://events.rpi.edu/cal/event/eventView.do?b=de&amp;calPath=%2Fpublic%2Fcals%2FMainCal&amp;guid=CAL-ff808181-66f907ad-0168-e3094dee-0000053bcalendars%40rpi.edu&amp;recurrenceId=" TargetMode="External"/><Relationship Id="rId16" Type="http://schemas.openxmlformats.org/officeDocument/2006/relationships/hyperlink" Target="http://events.rpi.edu/cal/event/eventView.do?b=de&amp;calPath=%2Fpublic%2Fcals%2FMainCal&amp;guid=CAL-ff808181-66f907ad-0168-e3205645-000049c6calendars%40rpi.edu&amp;recurrenceId=" TargetMode="External"/><Relationship Id="rId29" Type="http://schemas.openxmlformats.org/officeDocument/2006/relationships/hyperlink" Target="http://events.rpi.edu/cal/event/eventView.do?b=de&amp;calPath=%2Fpublic%2Fcals%2FMainCal&amp;guid=CAL-ff808181-66f907ad-0168-ede05abc-00002c6ccalendars%40rpi.edu&amp;recurrenceId=" TargetMode="External"/><Relationship Id="rId11" Type="http://schemas.openxmlformats.org/officeDocument/2006/relationships/hyperlink" Target="http://events.rpi.edu/cal/event/eventView.do?b=de&amp;calPath=%2Fpublic%2Fcals%2FMainCal&amp;guid=CAL-ff808181-66f907ad-0168-e3115818-00001e90calendars%40rpi.edu&amp;recurrenceId=" TargetMode="External"/><Relationship Id="rId24" Type="http://schemas.openxmlformats.org/officeDocument/2006/relationships/hyperlink" Target="http://events.rpi.edu/cal/event/eventView.do?b=de&amp;calPath=%2Fpublic%2Fcals%2FMainCal&amp;guid=CAL-ff808181-66f907ad-0168-edc3cd4b-00007bcacalendars%40rpi.edu&amp;recurrenceId=" TargetMode="External"/><Relationship Id="rId32" Type="http://schemas.openxmlformats.org/officeDocument/2006/relationships/hyperlink" Target="http://events.rpi.edu/cal/event/eventView.do?b=de&amp;calPath=%2Fpublic%2Fcals%2FMainCal&amp;guid=CAL-ff808181-66f907ad-0169-11fde717-00006a11calendars%40rpi.edu&amp;recurrenceId=" TargetMode="External"/><Relationship Id="rId37" Type="http://schemas.openxmlformats.org/officeDocument/2006/relationships/hyperlink" Target="http://events.rpi.edu/cal/event/eventView.do?b=de&amp;calPath=%2Fpublic%2Fcals%2FMainCal&amp;guid=CAL-ff808181-66f907ad-0168-95dfd2ae-00007d0acalendars%40rpi.edu&amp;recurrenceId=" TargetMode="External"/><Relationship Id="rId40" Type="http://schemas.openxmlformats.org/officeDocument/2006/relationships/hyperlink" Target="http://events.rpi.edu/cal/event/eventView.do?b=de&amp;calPath=%2Fpublic%2Fcals%2FMainCal&amp;guid=CAL-ff808181-66f907ad-0168-ede4e53f-0000538ecalendars%40rpi.edu&amp;recurrenceId=" TargetMode="External"/><Relationship Id="rId45" Type="http://schemas.openxmlformats.org/officeDocument/2006/relationships/hyperlink" Target="http://events.rpi.edu/cal/event/eventView.do?b=de&amp;calPath=%2Fpublic%2Fcals%2FMainCal&amp;guid=CAL-ff808181-66f907ad-0168-ede6fa43-00006ca6calendars%40rpi.edu&amp;recurrenceId=" TargetMode="External"/><Relationship Id="rId53" Type="http://schemas.openxmlformats.org/officeDocument/2006/relationships/hyperlink" Target="http://events.rpi.edu/cal/event/eventView.do?b=de&amp;calPath=%2Fpublic%2Fcals%2FMainCal&amp;guid=CAL-ff808181-66f907ad-0168-9bfc3997-0000252ecalendars%40rpi.edu&amp;recurrenceId=" TargetMode="External"/><Relationship Id="rId58" Type="http://schemas.openxmlformats.org/officeDocument/2006/relationships/hyperlink" Target="http://events.rpi.edu/cal/event/eventView.do?b=de&amp;calPath=%2Fpublic%2Fcals%2FMainCal&amp;guid=CAL-ff808181-66f907ad-0168-e34577cc-00001e7dcalendars%40rpi.edu&amp;recurrenceId=" TargetMode="External"/><Relationship Id="rId5" Type="http://schemas.openxmlformats.org/officeDocument/2006/relationships/hyperlink" Target="http://events.rpi.edu/cal/event/eventView.do?b=de&amp;calPath=%2Fpublic%2Fcals%2FMainCal&amp;guid=CAL-ff808181-66f907ad-0168-95c34e81-000061d8calendars%40rpi.edu&amp;recurrenceId=" TargetMode="External"/><Relationship Id="rId61" Type="http://schemas.openxmlformats.org/officeDocument/2006/relationships/hyperlink" Target="http://events.rpi.edu/cal/event/eventView.do?b=de&amp;calPath=%2Fpublic%2Fcals%2FMainCal&amp;guid=CAL-ff808181-66f907ad-0168-e302e2da-00006378calendars%40rpi.edu&amp;recurrenceId=" TargetMode="External"/><Relationship Id="rId19" Type="http://schemas.openxmlformats.org/officeDocument/2006/relationships/hyperlink" Target="http://events.rpi.edu/cal/event/eventView.do?b=de&amp;calPath=%2Fpublic%2Fcals%2FMainCal&amp;guid=CAL-ff808181-66f907ad-0169-1099e5d7-00005b12calendars%40rpi.edu&amp;recurrenceId=" TargetMode="External"/><Relationship Id="rId14" Type="http://schemas.openxmlformats.org/officeDocument/2006/relationships/hyperlink" Target="http://events.rpi.edu/cal/event/eventView.do?b=de&amp;calPath=%2Fpublic%2Fcals%2FMainCal&amp;guid=CAL-ff808181-66f907ad-0168-e3205645-000049c6calendars%40rpi.edu&amp;recurrenceId=" TargetMode="External"/><Relationship Id="rId22" Type="http://schemas.openxmlformats.org/officeDocument/2006/relationships/hyperlink" Target="http://events.rpi.edu/cal/event/eventView.do?b=de&amp;calPath=%2Fpublic%2Fcals%2FMainCal&amp;guid=CAL-ff808181-66f907ad-0168-95ccde5e-00004b79calendars%40rpi.edu&amp;recurrenceId=" TargetMode="External"/><Relationship Id="rId27" Type="http://schemas.openxmlformats.org/officeDocument/2006/relationships/hyperlink" Target="http://events.rpi.edu/cal/event/eventView.do?b=de&amp;calPath=%2Fpublic%2Fcals%2FMainCal&amp;guid=CAL-ff808181-66f907ad-0168-95d07837-00006db2calendars%40rpi.edu&amp;recurrenceId=" TargetMode="External"/><Relationship Id="rId30" Type="http://schemas.openxmlformats.org/officeDocument/2006/relationships/hyperlink" Target="http://events.rpi.edu/cal/event/eventView.do?b=de&amp;calPath=%2Fpublic%2Fcals%2FMainCal&amp;guid=CAL-ff808181-66f907ad-0168-95d5e642-00002667calendars%40rpi.edu&amp;recurrenceId=" TargetMode="External"/><Relationship Id="rId35" Type="http://schemas.openxmlformats.org/officeDocument/2006/relationships/hyperlink" Target="http://events.rpi.edu/cal/event/eventView.do?b=de&amp;calPath=%2Fpublic%2Fcals%2FMainCal&amp;guid=CAL-ff808181-66f907ad-0168-9bfae025-00001d94calendars%40rpi.edu&amp;recurrenceId=" TargetMode="External"/><Relationship Id="rId43" Type="http://schemas.openxmlformats.org/officeDocument/2006/relationships/hyperlink" Target="http://events.rpi.edu/cal/event/eventView.do?b=de&amp;calPath=%2Fpublic%2Fcals%2FMainCal&amp;guid=CAL-ff808181-66f907ad-0169-11ea9fa8-00002e41calendars%40rpi.edu&amp;recurrenceId=" TargetMode="External"/><Relationship Id="rId48" Type="http://schemas.openxmlformats.org/officeDocument/2006/relationships/hyperlink" Target="http://events.rpi.edu/cal/event/eventView.do?b=de&amp;calPath=%2Fpublic%2Fcals%2FMainCal&amp;guid=CAL-ff808181-66f907ad-0168-e330757d-00000d59calendars%40rpi.edu&amp;recurrenceId=" TargetMode="External"/><Relationship Id="rId56" Type="http://schemas.openxmlformats.org/officeDocument/2006/relationships/hyperlink" Target="http://events.rpi.edu/cal/event/eventView.do?b=de&amp;calPath=%2Fpublic%2Fcals%2FMainCal&amp;guid=CAL-ff808181-66f907ad-0168-f2d9dc78-000001a4calendars%40rpi.edu&amp;recurrenceId=" TargetMode="External"/><Relationship Id="rId64" Type="http://schemas.openxmlformats.org/officeDocument/2006/relationships/hyperlink" Target="http://events.rpi.edu/cal/event/eventView.do?b=de&amp;calPath=%2Fpublic%2Fcals%2FMainCal&amp;guid=CAL-ff808181-66f907ad-0168-e33dd94c-0000653fcalendars%40rpi.edu&amp;recurrenceId=" TargetMode="External"/><Relationship Id="rId8" Type="http://schemas.openxmlformats.org/officeDocument/2006/relationships/hyperlink" Target="http://events.rpi.edu/cal/event/eventView.do?b=de&amp;calPath=%2Fpublic%2Fcals%2FMainCal&amp;guid=CAL-ff808181-66f907ad-0169-1095fa15-000014f0calendars%40rpi.edu&amp;recurrenceId=" TargetMode="External"/><Relationship Id="rId51" Type="http://schemas.openxmlformats.org/officeDocument/2006/relationships/hyperlink" Target="http://events.rpi.edu/cal/event/eventView.do?b=de&amp;calPath=%2Fpublic%2Fcals%2FMainCal&amp;guid=CAL-ff808181-66f907ad-0169-11ebb668-00002e4bcalendars%40rpi.edu&amp;recurrenceId=" TargetMode="External"/><Relationship Id="rId3" Type="http://schemas.openxmlformats.org/officeDocument/2006/relationships/hyperlink" Target="http://events.rpi.edu/cal/event/eventView.do?b=de&amp;calPath=%2Fpublic%2Fcals%2FMainCal&amp;guid=CAL-ff808181-66f907ad-0168-95c1a2b2-000053d0calendars%40rpi.edu&amp;recurrenceId=" TargetMode="External"/><Relationship Id="rId12" Type="http://schemas.openxmlformats.org/officeDocument/2006/relationships/hyperlink" Target="http://events.rpi.edu/cal/event/eventView.do?b=de&amp;calPath=%2Fpublic%2Fcals%2FMainCal&amp;guid=CAL-ff808181-66f907ad-0168-9bf742de-00000cc5calendars%40rpi.edu&amp;recurrenceId=" TargetMode="External"/><Relationship Id="rId17" Type="http://schemas.openxmlformats.org/officeDocument/2006/relationships/hyperlink" Target="http://events.rpi.edu/cal/event/eventView.do?b=de&amp;calPath=%2Fpublic%2Fcals%2FMainCal&amp;guid=CAL-ff808181-66f907ad-0169-10976792-000030d3calendars%40rpi.edu&amp;recurrenceId=" TargetMode="External"/><Relationship Id="rId25" Type="http://schemas.openxmlformats.org/officeDocument/2006/relationships/hyperlink" Target="http://events.rpi.edu/cal/event/eventView.do?b=de&amp;calPath=%2Fpublic%2Fcals%2FMainCal&amp;guid=CAL-ff808181-66f907ad-0169-11d851a7-0000650ccalendars%40rpi.edu&amp;recurrenceId=" TargetMode="External"/><Relationship Id="rId33" Type="http://schemas.openxmlformats.org/officeDocument/2006/relationships/hyperlink" Target="http://events.rpi.edu/cal/event/eventView.do?b=de&amp;calPath=%2Fpublic%2Fcals%2FMainCal&amp;guid=CAL-ff808181-66f907ad-0168-95d9e504-000050fecalendars%40rpi.edu&amp;recurrenceId=" TargetMode="External"/><Relationship Id="rId38" Type="http://schemas.openxmlformats.org/officeDocument/2006/relationships/hyperlink" Target="http://events.rpi.edu/cal/event/eventView.do?b=de&amp;calPath=%2Fpublic%2Fcals%2FMainCal&amp;guid=CAL-ff808181-66f907ad-0168-95e16785-0000030ecalendars%40rpi.edu&amp;recurrenceId=" TargetMode="External"/><Relationship Id="rId46" Type="http://schemas.openxmlformats.org/officeDocument/2006/relationships/hyperlink" Target="http://events.rpi.edu/cal/event/eventView.do?b=de&amp;calPath=%2Fpublic%2Fcals%2FMainCal&amp;guid=CAL-ff808181-66f907ad-0168-95e47e74-000014a5calendars%40rpi.edu&amp;recurrenceId=" TargetMode="External"/><Relationship Id="rId59" Type="http://schemas.openxmlformats.org/officeDocument/2006/relationships/hyperlink" Target="http://events.rpi.edu/cal/event/eventView.do?b=de&amp;calPath=%2Fpublic%2Fcals%2FMainCal&amp;guid=CAL-ff808181-6996b59d-016a-c1a1da63-000058fccalendars%40rpi.edu&amp;recurrenceId=" TargetMode="External"/><Relationship Id="rId20" Type="http://schemas.openxmlformats.org/officeDocument/2006/relationships/hyperlink" Target="http://events.rpi.edu/cal/event/eventView.do?b=de&amp;calPath=%2Fpublic%2Fcals%2FMainCal&amp;guid=CAL-ff808181-66f907ad-0169-11d54dec-000055f1calendars%40rpi.edu&amp;recurrenceId=" TargetMode="External"/><Relationship Id="rId41" Type="http://schemas.openxmlformats.org/officeDocument/2006/relationships/hyperlink" Target="http://events.rpi.edu/cal/event/eventView.do?b=de&amp;calPath=%2Fpublic%2Fcals%2FMainCal&amp;guid=CAL-ff808181-66f907ad-0168-95e28c29-00000dbacalendars%40rpi.edu&amp;recurrenceId=" TargetMode="External"/><Relationship Id="rId54" Type="http://schemas.openxmlformats.org/officeDocument/2006/relationships/hyperlink" Target="http://events.rpi.edu/cal/event/eventView.do?b=de&amp;calPath=%2Fpublic%2Fcals%2FMainCal&amp;guid=CAL-ff808181-66f907ad-0168-9600ca02-00002181calendars%40rpi.edu&amp;recurrenceId=" TargetMode="External"/><Relationship Id="rId62" Type="http://schemas.openxmlformats.org/officeDocument/2006/relationships/hyperlink" Target="http://events.rpi.edu/cal/event/eventView.do?b=de&amp;calPath=%2Fpublic%2Fcals%2FMainCal&amp;guid=CAL-ff808181-66f907ad-0169-5e0ca012-00002ef6calendars%40rpi.edu&amp;recurrenceId=" TargetMode="External"/><Relationship Id="rId1" Type="http://schemas.openxmlformats.org/officeDocument/2006/relationships/hyperlink" Target="http://events.rpi.edu/cal/event/eventView.do?b=de&amp;calPath=%2Fpublic%2Fcals%2FMainCal&amp;guid=CAL-ff808181-66f907ad-0169-5dff31e6-00000670calendars%40rpi.edu&amp;recurrenceId=" TargetMode="External"/><Relationship Id="rId6" Type="http://schemas.openxmlformats.org/officeDocument/2006/relationships/hyperlink" Target="http://events.rpi.edu/cal/event/eventView.do?b=de&amp;calPath=%2Fpublic%2Fcals%2FMainCal&amp;guid=CAL-ff808181-66f907ad-0168-95c45b2d-000067f3calendars%40rpi.edu&amp;recurrenceId=" TargetMode="External"/><Relationship Id="rId15" Type="http://schemas.openxmlformats.org/officeDocument/2006/relationships/hyperlink" Target="http://events.rpi.edu/cal/event/eventView.do?b=de&amp;calPath=%2Fpublic%2Fcals%2FMainCal&amp;guid=CAL-ff808181-66f907ad-0168-e3126afe-0000201bcalendars%40rpi.edu&amp;recurrenceId=" TargetMode="External"/><Relationship Id="rId23" Type="http://schemas.openxmlformats.org/officeDocument/2006/relationships/hyperlink" Target="http://events.rpi.edu/cal/event/eventView.do?b=de&amp;calPath=%2Fpublic%2Fcals%2FMainCal&amp;guid=CAL-ff808181-66f907ad-0168-95ce26f2-000058ddcalendars%40rpi.edu&amp;recurrenceId=" TargetMode="External"/><Relationship Id="rId28" Type="http://schemas.openxmlformats.org/officeDocument/2006/relationships/hyperlink" Target="http://events.rpi.edu/cal/event/eventView.do?b=de&amp;calPath=%2Fpublic%2Fcals%2FMainCal&amp;guid=CAL-ff808181-66f907ad-0168-95d4d133-00001606calendars%40rpi.edu&amp;recurrenceId=" TargetMode="External"/><Relationship Id="rId36" Type="http://schemas.openxmlformats.org/officeDocument/2006/relationships/hyperlink" Target="http://events.rpi.edu/cal/event/eventView.do?b=de&amp;calPath=%2Fpublic%2Fcals%2FMainCal&amp;guid=CAL-ff808181-66f907ad-0168-e301b29a-000055a1calendars%40rpi.edu&amp;recurrenceId=" TargetMode="External"/><Relationship Id="rId49" Type="http://schemas.openxmlformats.org/officeDocument/2006/relationships/hyperlink" Target="http://events.rpi.edu/cal/event/eventView.do?b=de&amp;calPath=%2Fpublic%2Fcals%2FMainCal&amp;guid=CAL-ff808181-66f907ad-0168-95e604a0-00001c26calendars%40rpi.edu&amp;recurrenceId=" TargetMode="External"/><Relationship Id="rId57" Type="http://schemas.openxmlformats.org/officeDocument/2006/relationships/hyperlink" Target="http://events.rpi.edu/cal/event/eventView.do?b=de&amp;calPath=%2Fpublic%2Fcals%2FMainCal&amp;guid=CAL-ff808181-66f907ad-0168-9602472a-0000255fcalendars%40rpi.edu&amp;recurrenceId=" TargetMode="External"/><Relationship Id="rId10" Type="http://schemas.openxmlformats.org/officeDocument/2006/relationships/hyperlink" Target="http://events.rpi.edu/cal/event/eventView.do?b=de&amp;calPath=%2Fpublic%2Fcals%2FMainCal&amp;guid=CAL-ff808181-66f907ad-0168-95ca4b99-000024adcalendars%40rpi.edu&amp;recurrenceId=" TargetMode="External"/><Relationship Id="rId31" Type="http://schemas.openxmlformats.org/officeDocument/2006/relationships/hyperlink" Target="http://events.rpi.edu/cal/event/eventView.do?b=de&amp;calPath=%2Fpublic%2Fcals%2FMainCal&amp;guid=CAL-ff808181-66f907ad-0168-aa933930-00003579calendars%40rpi.edu&amp;recurrenceId=" TargetMode="External"/><Relationship Id="rId44" Type="http://schemas.openxmlformats.org/officeDocument/2006/relationships/hyperlink" Target="http://events.rpi.edu/cal/event/eventView.do?b=de&amp;calPath=%2Fpublic%2Fcals%2FMainCal&amp;guid=CAL-ff808181-66f907ad-0168-f2b3b8b3-00001eb4calendars%40rpi.edu&amp;recurrenceId=" TargetMode="External"/><Relationship Id="rId52" Type="http://schemas.openxmlformats.org/officeDocument/2006/relationships/hyperlink" Target="http://events.rpi.edu/cal/event/eventView.do?b=de&amp;calPath=%2Fpublic%2Fcals%2FMainCal&amp;guid=CAL-ff808181-66f907ad-0168-e347ecea-00003899calendars%40rpi.edu&amp;recurrenceId=" TargetMode="External"/><Relationship Id="rId60" Type="http://schemas.openxmlformats.org/officeDocument/2006/relationships/hyperlink" Target="http://events.rpi.edu/cal/event/eventView.do?b=de&amp;calPath=%2Fpublic%2Fcals%2FMainCal&amp;guid=CAL-ff808181-66f907ad-0168-e33b5b02-000045a9calendars%40rpi.edu&amp;recurrenceId=" TargetMode="External"/><Relationship Id="rId65" Type="http://schemas.openxmlformats.org/officeDocument/2006/relationships/hyperlink" Target="http://events.rpi.edu/cal/event/eventView.do?b=de&amp;calPath=%2Fpublic%2Fcals%2FMainCal&amp;guid=CAL-ff808181-66f907ad-0169-5e0da1a1-000031ffcalendars%40rpi.edu&amp;recurrenceId=" TargetMode="External"/><Relationship Id="rId4" Type="http://schemas.openxmlformats.org/officeDocument/2006/relationships/hyperlink" Target="http://events.rpi.edu/cal/event/eventView.do?b=de&amp;calPath=%2Fpublic%2Fcals%2FMainCal&amp;guid=CAL-ff808181-63d0ac30-0166-9cd97ea2-000049c3calendars%40rpi.edu&amp;recurrenceId=" TargetMode="External"/><Relationship Id="rId9" Type="http://schemas.openxmlformats.org/officeDocument/2006/relationships/hyperlink" Target="http://events.rpi.edu/cal/event/eventView.do?b=de&amp;calPath=%2Fpublic%2Fcals%2FMainCal&amp;guid=CAL-ff808181-66f907ad-0168-e307a5de-00007f10calendars%40rpi.edu&amp;recurrenceId=" TargetMode="External"/><Relationship Id="rId13" Type="http://schemas.openxmlformats.org/officeDocument/2006/relationships/hyperlink" Target="http://events.rpi.edu/cal/event/eventView.do?b=de&amp;calPath=%2Fpublic%2Fcals%2FMainCal&amp;guid=CAL-ff808181-66f907ad-0169-11fc7db0-00006475calendars%40rpi.edu&amp;recurrenceId=" TargetMode="External"/><Relationship Id="rId18" Type="http://schemas.openxmlformats.org/officeDocument/2006/relationships/hyperlink" Target="http://events.rpi.edu/cal/event/eventView.do?b=de&amp;calPath=%2Fpublic%2Fcals%2FMainCal&amp;guid=CAL-ff808181-66f907ad-0168-edbfbc10-000031f8calendars%40rpi.edu&amp;recurrenceId=" TargetMode="External"/><Relationship Id="rId39" Type="http://schemas.openxmlformats.org/officeDocument/2006/relationships/hyperlink" Target="http://events.rpi.edu/cal/event/eventView.do?b=de&amp;calPath=%2Fpublic%2Fcals%2FMainCal&amp;guid=CAL-ff808181-66f907ad-0168-ede3f8d4-00004a97calendars%40rpi.edu&amp;recurrenceId="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3" Type="http://schemas.openxmlformats.org/officeDocument/2006/relationships/hyperlink" Target="https://r4ds.had.co.nz/" TargetMode="External"/><Relationship Id="rId2" Type="http://schemas.openxmlformats.org/officeDocument/2006/relationships/hyperlink" Target="http://proquestcombo.safaribooksonline.com.libproxy.rpi.edu/book/programming/machine-learning/9781449369880" TargetMode="External"/><Relationship Id="rId1" Type="http://schemas.openxmlformats.org/officeDocument/2006/relationships/hyperlink" Target="http://proquestcombo.safaribooksonline.com.libproxy.rpi.edu/book/databases/business-intelligence/9781491938911" TargetMode="External"/><Relationship Id="rId4"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E43"/>
  <sheetViews>
    <sheetView workbookViewId="0">
      <selection activeCell="C6" sqref="C6"/>
    </sheetView>
  </sheetViews>
  <sheetFormatPr defaultColWidth="11.09765625" defaultRowHeight="15" customHeight="1"/>
  <cols>
    <col min="1" max="1" width="24.5" customWidth="1"/>
    <col min="2" max="2" width="17" style="23" customWidth="1"/>
  </cols>
  <sheetData>
    <row r="1" spans="1:5" s="5" customFormat="1" ht="18">
      <c r="A1" s="61" t="s">
        <v>659</v>
      </c>
      <c r="B1" s="23"/>
    </row>
    <row r="2" spans="1:5" ht="15" customHeight="1">
      <c r="A2" t="s">
        <v>658</v>
      </c>
      <c r="B2" s="24" t="s">
        <v>0</v>
      </c>
    </row>
    <row r="3" spans="1:5" s="5" customFormat="1" ht="15" customHeight="1">
      <c r="A3" s="10" t="s">
        <v>701</v>
      </c>
      <c r="B3" s="25" t="s">
        <v>681</v>
      </c>
    </row>
    <row r="4" spans="1:5" s="5" customFormat="1" ht="15" customHeight="1">
      <c r="A4" s="10" t="s">
        <v>704</v>
      </c>
      <c r="B4" s="25" t="s">
        <v>702</v>
      </c>
    </row>
    <row r="5" spans="1:5" s="5" customFormat="1" ht="15" customHeight="1">
      <c r="A5" s="10" t="s">
        <v>703</v>
      </c>
      <c r="B5" s="25" t="s">
        <v>705</v>
      </c>
    </row>
    <row r="6" spans="1:5" ht="15" customHeight="1">
      <c r="A6" s="1" t="s">
        <v>706</v>
      </c>
      <c r="B6" s="23">
        <v>14</v>
      </c>
    </row>
    <row r="7" spans="1:5" s="5" customFormat="1" ht="15" customHeight="1">
      <c r="A7" s="1" t="s">
        <v>687</v>
      </c>
      <c r="B7" s="25" t="s">
        <v>682</v>
      </c>
    </row>
    <row r="8" spans="1:5" s="5" customFormat="1" ht="15" customHeight="1">
      <c r="A8" s="1" t="s">
        <v>688</v>
      </c>
      <c r="B8" s="21" t="s">
        <v>684</v>
      </c>
    </row>
    <row r="9" spans="1:5" s="5" customFormat="1" ht="15" customHeight="1">
      <c r="A9" s="1" t="s">
        <v>689</v>
      </c>
      <c r="B9" s="23" t="s">
        <v>692</v>
      </c>
    </row>
    <row r="10" spans="1:5" s="5" customFormat="1" ht="15" customHeight="1">
      <c r="A10" s="1" t="s">
        <v>690</v>
      </c>
      <c r="B10" s="23" t="s">
        <v>693</v>
      </c>
    </row>
    <row r="11" spans="1:5" s="5" customFormat="1" ht="15" customHeight="1">
      <c r="A11" s="1" t="s">
        <v>691</v>
      </c>
      <c r="B11" s="23" t="s">
        <v>694</v>
      </c>
    </row>
    <row r="12" spans="1:5" s="5" customFormat="1" ht="15" customHeight="1">
      <c r="A12" s="1" t="s">
        <v>688</v>
      </c>
      <c r="B12" s="21" t="s">
        <v>695</v>
      </c>
    </row>
    <row r="13" spans="1:5" s="5" customFormat="1" ht="15" customHeight="1">
      <c r="A13" s="1" t="s">
        <v>689</v>
      </c>
      <c r="B13" s="23" t="s">
        <v>696</v>
      </c>
    </row>
    <row r="14" spans="1:5" s="5" customFormat="1" ht="99" customHeight="1">
      <c r="A14" s="29" t="s">
        <v>697</v>
      </c>
      <c r="B14" s="63" t="s">
        <v>699</v>
      </c>
      <c r="C14" s="63"/>
      <c r="D14" s="63"/>
      <c r="E14" s="63"/>
    </row>
    <row r="15" spans="1:5" s="5" customFormat="1" ht="99" customHeight="1">
      <c r="A15" s="29" t="s">
        <v>708</v>
      </c>
      <c r="B15" s="63" t="s">
        <v>709</v>
      </c>
      <c r="C15" s="63"/>
      <c r="D15" s="63"/>
      <c r="E15" s="63"/>
    </row>
    <row r="16" spans="1:5" s="5" customFormat="1" ht="15" customHeight="1">
      <c r="A16" s="1"/>
      <c r="B16" s="23"/>
    </row>
    <row r="17" spans="1:3" s="5" customFormat="1" ht="15" customHeight="1">
      <c r="A17" s="20" t="s">
        <v>660</v>
      </c>
      <c r="B17" s="23"/>
    </row>
    <row r="18" spans="1:3" s="5" customFormat="1" ht="15" customHeight="1">
      <c r="A18" s="1" t="s">
        <v>667</v>
      </c>
      <c r="B18" s="25" t="s">
        <v>683</v>
      </c>
    </row>
    <row r="19" spans="1:3" s="5" customFormat="1" ht="15" customHeight="1">
      <c r="A19" s="1" t="s">
        <v>670</v>
      </c>
      <c r="B19" s="25" t="s">
        <v>718</v>
      </c>
      <c r="C19" s="18" t="s">
        <v>671</v>
      </c>
    </row>
    <row r="20" spans="1:3" s="5" customFormat="1" ht="15" customHeight="1">
      <c r="A20" s="1" t="s">
        <v>669</v>
      </c>
      <c r="B20" s="21" t="s">
        <v>717</v>
      </c>
      <c r="C20" s="18" t="s">
        <v>672</v>
      </c>
    </row>
    <row r="21" spans="1:3" s="5" customFormat="1" ht="15" customHeight="1">
      <c r="A21" s="1"/>
      <c r="B21" s="21"/>
    </row>
    <row r="22" spans="1:3" s="5" customFormat="1" ht="15" customHeight="1">
      <c r="A22" s="20" t="s">
        <v>668</v>
      </c>
      <c r="B22" s="21"/>
    </row>
    <row r="23" spans="1:3" s="5" customFormat="1" ht="15" customHeight="1">
      <c r="A23" s="10" t="s">
        <v>735</v>
      </c>
      <c r="B23" s="22" t="s">
        <v>20</v>
      </c>
      <c r="C23" s="18" t="s">
        <v>673</v>
      </c>
    </row>
    <row r="24" spans="1:3" s="5" customFormat="1" ht="15" customHeight="1">
      <c r="A24" s="10" t="s">
        <v>675</v>
      </c>
      <c r="B24" s="22" t="s">
        <v>685</v>
      </c>
      <c r="C24" s="18" t="s">
        <v>674</v>
      </c>
    </row>
    <row r="25" spans="1:3" s="5" customFormat="1" ht="15" customHeight="1">
      <c r="A25" s="10" t="s">
        <v>680</v>
      </c>
      <c r="B25" s="21" t="s">
        <v>686</v>
      </c>
      <c r="C25" s="18" t="s">
        <v>676</v>
      </c>
    </row>
    <row r="26" spans="1:3" s="5" customFormat="1" ht="15" customHeight="1">
      <c r="A26" s="10" t="s">
        <v>677</v>
      </c>
      <c r="B26" s="22" t="s">
        <v>678</v>
      </c>
      <c r="C26" s="18" t="s">
        <v>679</v>
      </c>
    </row>
    <row r="27" spans="1:3" s="5" customFormat="1" ht="15" customHeight="1">
      <c r="A27" s="10"/>
      <c r="B27" s="22"/>
      <c r="C27" s="18"/>
    </row>
    <row r="28" spans="1:3" ht="15" customHeight="1">
      <c r="A28" s="19" t="s">
        <v>707</v>
      </c>
    </row>
    <row r="29" spans="1:3" ht="15" customHeight="1">
      <c r="A29" s="10" t="s">
        <v>722</v>
      </c>
      <c r="B29" s="23" t="s">
        <v>661</v>
      </c>
    </row>
    <row r="30" spans="1:3" ht="15" customHeight="1">
      <c r="A30" s="10" t="s">
        <v>745</v>
      </c>
      <c r="B30" s="21" t="s">
        <v>664</v>
      </c>
    </row>
    <row r="31" spans="1:3" ht="15" customHeight="1">
      <c r="A31" s="10" t="s">
        <v>723</v>
      </c>
      <c r="B31" s="22" t="s">
        <v>662</v>
      </c>
    </row>
    <row r="32" spans="1:3" ht="15" customHeight="1">
      <c r="A32" s="10" t="s">
        <v>745</v>
      </c>
      <c r="B32" s="21" t="s">
        <v>665</v>
      </c>
    </row>
    <row r="33" spans="1:2" ht="15" customHeight="1">
      <c r="A33" s="10" t="s">
        <v>724</v>
      </c>
      <c r="B33" s="22" t="s">
        <v>663</v>
      </c>
    </row>
    <row r="34" spans="1:2" ht="15" customHeight="1">
      <c r="A34" s="10" t="s">
        <v>745</v>
      </c>
      <c r="B34" s="21" t="s">
        <v>666</v>
      </c>
    </row>
    <row r="36" spans="1:2" ht="15" customHeight="1">
      <c r="A36" s="19" t="s">
        <v>725</v>
      </c>
    </row>
    <row r="37" spans="1:2" ht="15" customHeight="1">
      <c r="A37" s="40" t="s">
        <v>726</v>
      </c>
      <c r="B37" s="37" t="s">
        <v>727</v>
      </c>
    </row>
    <row r="38" spans="1:2" ht="15" customHeight="1">
      <c r="A38" s="40" t="s">
        <v>728</v>
      </c>
      <c r="B38" s="37" t="s">
        <v>729</v>
      </c>
    </row>
    <row r="39" spans="1:2" ht="15" customHeight="1">
      <c r="A39" s="43" t="s">
        <v>730</v>
      </c>
      <c r="B39" s="44" t="s">
        <v>729</v>
      </c>
    </row>
    <row r="40" spans="1:2" ht="15" customHeight="1">
      <c r="A40" s="43" t="s">
        <v>731</v>
      </c>
      <c r="B40" s="44" t="s">
        <v>729</v>
      </c>
    </row>
    <row r="41" spans="1:2" ht="15" customHeight="1">
      <c r="A41" s="43" t="s">
        <v>33</v>
      </c>
      <c r="B41" s="44" t="s">
        <v>729</v>
      </c>
    </row>
    <row r="42" spans="1:2" ht="15" customHeight="1">
      <c r="A42" s="41"/>
      <c r="B42" s="38"/>
    </row>
    <row r="43" spans="1:2" ht="15" customHeight="1">
      <c r="A43" s="42"/>
      <c r="B43" s="39"/>
    </row>
  </sheetData>
  <mergeCells count="2">
    <mergeCell ref="B14:E14"/>
    <mergeCell ref="B15:E15"/>
  </mergeCells>
  <hyperlinks>
    <hyperlink ref="B8" r:id="rId1"/>
    <hyperlink ref="B25" r:id="rId2"/>
    <hyperlink ref="B12" r:id="rId3"/>
    <hyperlink ref="B34" r:id="rId4"/>
    <hyperlink ref="B32" r:id="rId5" location="recent=true"/>
    <hyperlink ref="B30" r:id="rId6"/>
    <hyperlink ref="B20" r:id="rId7"/>
  </hyperlinks>
  <pageMargins left="0.7" right="0.7" top="0.75" bottom="0.75" header="0.3" footer="0.3"/>
  <pageSetup orientation="portrait" horizontalDpi="200" verticalDpi="200" r:id="rId8"/>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8"/>
  <sheetViews>
    <sheetView tabSelected="1" topLeftCell="A28" zoomScale="90" zoomScaleNormal="90" workbookViewId="0">
      <selection activeCell="E43" sqref="E43"/>
    </sheetView>
  </sheetViews>
  <sheetFormatPr defaultColWidth="8.796875" defaultRowHeight="15.6"/>
  <cols>
    <col min="1" max="1" width="79.296875" customWidth="1"/>
  </cols>
  <sheetData>
    <row r="1" spans="1:1" ht="46.8">
      <c r="A1" s="11" t="s">
        <v>752</v>
      </c>
    </row>
    <row r="2" spans="1:1">
      <c r="A2" s="10" t="s">
        <v>734</v>
      </c>
    </row>
    <row r="3" spans="1:1">
      <c r="A3" s="10" t="s">
        <v>721</v>
      </c>
    </row>
    <row r="4" spans="1:1">
      <c r="A4" t="str">
        <f>CONCATENATE("| [",notebooks!A2,"](",configuration!B$20,configuration!B$19,"/sessions/session",notebooks!A2,") | [",notebooks!B2,"](",notebooks!C2,") |")</f>
        <v>| [1](https://rpi-data.github.io/course-intro-ml-app/sessions/session1) | [What is Jupyter?](https://colab.research.google.com/github/rpi-techfundamentals/spring2019-materials/blob/master/01-overview/01-notebook-basics/01-what-is-jupyter.ipynb#scrollTo=mdFTkIqGwgOJ) |</v>
      </c>
    </row>
    <row r="5" spans="1:1">
      <c r="A5" s="52" t="str">
        <f>CONCATENATE("| [",notebooks!A3,"](",configuration!B$20,configuration!B$19,"/sessions/session",notebooks!A3,") | [",notebooks!B3,"](",notebooks!C3,") |")</f>
        <v>| [1](https://rpi-data.github.io/course-intro-ml-app/sessions/session1) | [Notebook Basics](https://colab.research.google.com/github/rpi-techfundamentals/spring2019-materials/blob/master/01-overview/01-notebook-basics/02-notebook-basics.ipynb) |</v>
      </c>
    </row>
    <row r="6" spans="1:1">
      <c r="A6" s="52" t="str">
        <f>CONCATENATE("| [",notebooks!A4,"](",configuration!B$20,configuration!B$19,"/sessions/session",notebooks!A4,") | [",notebooks!B4,"](",notebooks!C4,") |")</f>
        <v>| [1](https://rpi-data.github.io/course-intro-ml-app/sessions/session1) | [Running Code](https://colab.research.google.com/github/rpi-techfundamentals/spring2019-materials/blob/master/01-overview/01-notebook-basics/03-running-code.ipynb) |</v>
      </c>
    </row>
    <row r="7" spans="1:1">
      <c r="A7" s="52" t="str">
        <f>CONCATENATE("| [",notebooks!A5,"](",configuration!B$20,configuration!B$19,"/sessions/session",notebooks!A5,") | [",notebooks!B5,"](",notebooks!C5,") |")</f>
        <v>| [1](https://rpi-data.github.io/course-intro-ml-app/sessions/session1) | [Markdown](https://colab.research.google.com/github/rpi-techfundamentals/spring2019-materials/blob/master/01-overview/01-notebook-basics/04-markdown.ipynb) |</v>
      </c>
    </row>
    <row r="8" spans="1:1">
      <c r="A8" s="52" t="str">
        <f>CONCATENATE("| [",notebooks!A6,"](",configuration!B$20,configuration!B$19,"/sessions/session",notebooks!A6,") | [",notebooks!B6,"](",notebooks!C6,") |")</f>
        <v>| [1](https://rpi-data.github.io/course-intro-ml-app/sessions/session1) | [More on Colab](https://colab.research.google.com/notebooks/welcome.ipynb) |</v>
      </c>
    </row>
    <row r="9" spans="1:1">
      <c r="A9" s="52" t="str">
        <f>CONCATENATE("| [",notebooks!A7,"](",configuration!B$20,configuration!B$19,"/sessions/session",notebooks!A7,") | [",notebooks!B7,"](",notebooks!C7,") |")</f>
        <v>| [2](https://rpi-data.github.io/course-intro-ml-app/sessions/session2) | [Python Overview](https://colab.research.google.com/github/rpi-techfundamentals/spring2019-materials/blob/master/02-intro-python/01-intro-python-overview.ipynb) |</v>
      </c>
    </row>
    <row r="10" spans="1:1">
      <c r="A10" s="52" t="str">
        <f>CONCATENATE("| [",notebooks!A8,"](",configuration!B$20,configuration!B$19,"/sessions/session",notebooks!A8,") | [",notebooks!B8,"](",notebooks!C8,") |")</f>
        <v>| [2](https://rpi-data.github.io/course-intro-ml-app/sessions/session2) | [Basic Data Structures](https://colab.research.google.com/github/rpi-techfundamentals/spring2019-materials/blob/master/02-intro-python/02-intro-python-datastructures.ipynbhttps://colab.research.google.com/github/rpi-techfundamentals/spring2019-materials/blob/master/02-intro-python/03-intro-python-numpy.ipynb) |</v>
      </c>
    </row>
    <row r="11" spans="1:1">
      <c r="A11" s="52" t="str">
        <f>CONCATENATE("| [",notebooks!A9,"](",configuration!B$20,configuration!B$19,"/sessions/session",notebooks!A9,") | [",notebooks!B9,"](",notebooks!C9,") |")</f>
        <v>| [2](https://rpi-data.github.io/course-intro-ml-app/sessions/session2) | [Numpy](https://colab.research.google.com/github/rpi-techfundamentals/spring2019-materials/blob/master/02-intro-python/04-intro-python-pandas.ipynb) |</v>
      </c>
    </row>
    <row r="12" spans="1:1">
      <c r="A12" s="52" t="str">
        <f>CONCATENATE("| [",notebooks!A10,"](",configuration!B$20,configuration!B$19,"/sessions/session",notebooks!A10,") | [",notebooks!B10,"](",notebooks!C10,") |")</f>
        <v>| [2](https://rpi-data.github.io/course-intro-ml-app/sessions/session2) | [Pandas](https://colab.research.google.com/github/rpi-techfundamentals/spring2019-materials/blob/master/02-intro-python/04-intro-python-pandas.ipynb) |</v>
      </c>
    </row>
    <row r="13" spans="1:1">
      <c r="A13" s="52" t="str">
        <f>CONCATENATE("| [",notebooks!A11,"](",configuration!B$20,configuration!B$19,"/sessions/session",notebooks!A11,") | [",notebooks!B11,"](",notebooks!C11,") |")</f>
        <v>| [2](https://rpi-data.github.io/course-intro-ml-app/sessions/session2) | [Lab](https://colab.research.google.com/github/rpi-techfundamentals/spring2019-materials/blob/master/02-intro-python/lab/lab.ipynb) |</v>
      </c>
    </row>
    <row r="14" spans="1:1">
      <c r="A14" s="52" t="str">
        <f>CONCATENATE("| [",notebooks!A12,"](",configuration!B$20,configuration!B$19,"/sessions/session",notebooks!A12,") | [",notebooks!B12,"](",notebooks!C12,") |")</f>
        <v>| [2](https://rpi-data.github.io/course-intro-ml-app/sessions/session2) | [Assignment 1](https://colab.research.google.com/github/rpi-techfundamentals/spring2019-materials/blob/master/02-intro-python/hm-01/hm01.ipynb) |</v>
      </c>
    </row>
    <row r="15" spans="1:1">
      <c r="A15" s="52" t="str">
        <f>CONCATENATE("| [",notebooks!A13,"](",configuration!B$20,configuration!B$19,"/sessions/session",notebooks!A13,") | [",notebooks!B13,"](",notebooks!C13,") |")</f>
        <v>| [4](https://rpi-data.github.io/course-intro-ml-app/sessions/session4) | [Conditional-Loops](https://colab.research.google.com/github/rpi-techfundamentals/spring2019-materials/blob/master/03-python/01-intro-python-conditionals-loops.ipynb) |</v>
      </c>
    </row>
    <row r="16" spans="1:1">
      <c r="A16" s="52" t="str">
        <f>CONCATENATE("| [",notebooks!A14,"](",configuration!B$20,configuration!B$19,"/sessions/session",notebooks!A14,") | [",notebooks!B14,"](",notebooks!C14,") |")</f>
        <v>| [4](https://rpi-data.github.io/course-intro-ml-app/sessions/session4) | [Functions](https://colab.research.google.com/github/rpi-techfundamentals/spring2019-materials/blob/master/03-python/02-intro-python-functions.ipynb) |</v>
      </c>
    </row>
    <row r="17" spans="1:1">
      <c r="A17" s="52" t="str">
        <f>CONCATENATE("| [",notebooks!A15,"](",configuration!B$20,configuration!B$19,"/sessions/session",notebooks!A15,") | [",notebooks!B15,"](",notebooks!C15,") |")</f>
        <v>| [4](https://rpi-data.github.io/course-intro-ml-app/sessions/session4) | [Null Values](https://colab.research.google.com/github/rpi-techfundamentals/spring2019-materials/blob/master/03-python/03-intro-python-null-values.ipynb) |</v>
      </c>
    </row>
    <row r="18" spans="1:1">
      <c r="A18" s="52" t="str">
        <f>CONCATENATE("| [",notebooks!A16,"](",configuration!B$20,configuration!B$19,"/sessions/session",notebooks!A16,") | [",notebooks!B16,"](",notebooks!C16,") |")</f>
        <v>| [4](https://rpi-data.github.io/course-intro-ml-app/sessions/session4) | [Groupby](https://colab.research.google.com/github/rpi-techfundamentals/spring2019-materials/blob/master/03-python/04-intro-python-groupby.ipynb) |</v>
      </c>
    </row>
    <row r="19" spans="1:1">
      <c r="A19" s="52" t="str">
        <f>CONCATENATE("| [",notebooks!A17,"](",configuration!B$20,configuration!B$19,"/sessions/session",notebooks!A17,") | [",notebooks!B17,"](",notebooks!C17,") |")</f>
        <v>| [4](https://rpi-data.github.io/course-intro-ml-app/sessions/session4) | [Kaggle Baseline](https://colab.research.google.com/github/rpi-techfundamentals/spring2019-materials/blob/master/03-python/05-intro-kaggle-baseline.ipynb) |</v>
      </c>
    </row>
    <row r="20" spans="1:1">
      <c r="A20" s="52" t="str">
        <f>CONCATENATE("| [",notebooks!A18,"](",configuration!B$20,configuration!B$19,"/sessions/session",notebooks!A18,") | [",notebooks!B18,"](",notebooks!C18,") |")</f>
        <v>| [4](https://rpi-data.github.io/course-intro-ml-app/sessions/session4) | [Assignment 2](https://colab.research.google.com/github/rpi-techfundamentals/spring2019-materials/blob/master/03-python/hm-02/hm02.ipynb) |</v>
      </c>
    </row>
    <row r="21" spans="1:1">
      <c r="A21" s="52" t="str">
        <f>CONCATENATE("| [",notebooks!A19,"](",configuration!B$20,configuration!B$19,"/sessions/session",notebooks!A19,") | [",notebooks!B19,"](",notebooks!C19,") |")</f>
        <v>| [6](https://rpi-data.github.io/course-intro-ml-app/sessions/session6) | [Twitter](https://colab.research.google.com/github/rpi-techfundamentals/spring2019-materials/blob/master/04-viz-api-scraper/01_intro_api_twitter.ipynb) |</v>
      </c>
    </row>
    <row r="22" spans="1:1">
      <c r="A22" s="52" t="str">
        <f>CONCATENATE("| [",notebooks!A20,"](",configuration!B$20,configuration!B$19,"/sessions/session",notebooks!A20,") | [",notebooks!B20,"](",notebooks!C20,") |")</f>
        <v>| [6](https://rpi-data.github.io/course-intro-ml-app/sessions/session6) | [Web Mining](https://colab.research.google.com/github/rpi-techfundamentals/spring2019-materials/blob/master/04-viz-api-scraper/02_intro_python_webmining.ipynb) |</v>
      </c>
    </row>
    <row r="23" spans="1:1">
      <c r="A23" s="52" t="str">
        <f>CONCATENATE("| [",notebooks!A21,"](",configuration!B$20,configuration!B$19,"/sessions/session",notebooks!A21,") | [",notebooks!B21,"](",notebooks!C21,") |")</f>
        <v>| [6](https://rpi-data.github.io/course-intro-ml-app/sessions/session6) | [Visualizations - Seaborn](https://colab.research.google.com/github/rpi-techfundamentals/spring2019-materials/blob/master/04-viz-api-scraper/03_visualization_python_seaborn.ipynb) |</v>
      </c>
    </row>
    <row r="24" spans="1:1">
      <c r="A24" s="52" t="str">
        <f>CONCATENATE("| [",notebooks!A22,"](",configuration!B$20,configuration!B$19,"/sessions/session",notebooks!A22,") | [",notebooks!B22,"](",notebooks!C22,") |")</f>
        <v>| [6](https://rpi-data.github.io/course-intro-ml-app/sessions/session6) | [Strings - Regular Expressions](https://colab.research.google.com/github/rpi-techfundamentals/spring2019-materials/blob/master/04-viz-api-scraper/04_strings_and_regular_expressions.ipynb) |</v>
      </c>
    </row>
    <row r="25" spans="1:1">
      <c r="A25" s="52" t="str">
        <f>CONCATENATE("| [",notebooks!A23,"](",configuration!B$20,configuration!B$19,"/sessions/session",notebooks!A23,") | [",notebooks!B23,"](",notebooks!C23,") |")</f>
        <v>| [6](https://rpi-data.github.io/course-intro-ml-app/sessions/session6) | [Feature Dummies](https://colab.research.google.com/github/rpi-techfundamentals/spring2019-materials/blob/master/04-viz-api-scraper/05_features_dummies.ipynb) |</v>
      </c>
    </row>
    <row r="26" spans="1:1">
      <c r="A26" s="52" t="str">
        <f>CONCATENATE("| [",notebooks!A24,"](",configuration!B$20,configuration!B$19,"/sessions/session",notebooks!A24,") | [",notebooks!B24,"](",notebooks!C24,") |")</f>
        <v>| [6](https://rpi-data.github.io/course-intro-ml-app/sessions/session6) | [Assignment 3](https://colab.research.google.com/github/rpi-techfundamentals/spring2019-materials/blob/master/04-viz-api-scraper/hm-03/hm03.ipynb) |</v>
      </c>
    </row>
    <row r="27" spans="1:1">
      <c r="A27" s="52" t="str">
        <f>CONCATENATE("| [",notebooks!A25,"](",configuration!B$20,configuration!B$19,"/sessions/session",notebooks!A25,") | [",notebooks!B25,"](",notebooks!C25,") |")</f>
        <v>| [9](https://rpi-data.github.io/course-intro-ml-app/sessions/session9) | [The Simplest Neural Network with Numpy](https://colab.research.google.com/github/rpi-techfundamentals/spring2019-materials/blob/master/05-intro-modeling/01-Neural-Networks.ipynb) |</v>
      </c>
    </row>
    <row r="28" spans="1:1">
      <c r="A28" s="52" t="str">
        <f>CONCATENATE("| [",notebooks!A26,"](",configuration!B$20,configuration!B$19,"/sessions/session",notebooks!A26,") | [",notebooks!B26,"](",notebooks!C26,") |")</f>
        <v>| [9](https://rpi-data.github.io/course-intro-ml-app/sessions/session9) | [Train Test Split](https://colab.research.google.com/github/rpi-techfundamentals/spring2019-materials/blob/master/05-intro-modeling/01-training-test-split.ipynb) |</v>
      </c>
    </row>
    <row r="29" spans="1:1">
      <c r="A29" s="52" t="str">
        <f>CONCATENATE("| [",notebooks!A27,"](",configuration!B$20,configuration!B$19,"/sessions/session",notebooks!A27,") | [",notebooks!B27,"](",notebooks!C27,") |")</f>
        <v>| [9](https://rpi-data.github.io/course-intro-ml-app/sessions/session9) | [Introduction to Logistic Regression](https://colab.research.google.com/github/rpi-techfundamentals/spring2019-materials/blob/master/05-intro-modeling/02-intro-logistic-knn.ipynb) |</v>
      </c>
    </row>
    <row r="30" spans="1:1">
      <c r="A30" s="52" t="str">
        <f>CONCATENATE("| [",notebooks!A28,"](",configuration!B$20,configuration!B$19,"/sessions/session",notebooks!A28,") | [",notebooks!B28,"](",notebooks!C28,") |")</f>
        <v>| [9](https://rpi-data.github.io/course-intro-ml-app/sessions/session9) | [K Nearest Neighbor](https://colab.research.google.com/github/rpi-techfundamentals/spring2019-materials/blob/master/05-intro-modeling/03-knn.ipynb) |</v>
      </c>
    </row>
    <row r="31" spans="1:1">
      <c r="A31" s="52" t="str">
        <f>CONCATENATE("| [",notebooks!A29,"](",configuration!B$20,configuration!B$19,"/sessions/session",notebooks!A29,") | [",notebooks!B29,"](",notebooks!C29,") |")</f>
        <v>| [9](https://rpi-data.github.io/course-intro-ml-app/sessions/session9) | [ROC and SVM](https://colab.research.google.com/github/rpi-techfundamentals/spring2019-materials/blob/master/05-intro-modeling/04-svm-roc.ipynb) |</v>
      </c>
    </row>
    <row r="32" spans="1:1">
      <c r="A32" s="52" t="str">
        <f>CONCATENATE("| [",notebooks!A30,"](",configuration!B$20,configuration!B$19,"/sessions/session",notebooks!A30,") | [",notebooks!B30,"](",notebooks!C30,") |")</f>
        <v>| [9](https://rpi-data.github.io/course-intro-ml-app/sessions/session9) | [HM5A Visualization &amp; Screen Scraping](https://colab.research.google.com/github/rpi-techfundamentals/spring2019-materials/blob/master/05-intro-modeling/hm5/homework_05A.ipynb) |</v>
      </c>
    </row>
    <row r="33" spans="1:1">
      <c r="A33" s="52" t="str">
        <f>CONCATENATE("| [",notebooks!A31,"](",configuration!B$20,configuration!B$19,"/sessions/session",notebooks!A31,") | [",notebooks!B31,"](",notebooks!C31,") |")</f>
        <v>| [9](https://rpi-data.github.io/course-intro-ml-app/sessions/session9) | [HM5B Intro Modeling](https://colab.research.google.com/github/rpi-techfundamentals/spring2019-materials/blob/master/05-intro-modeling/hm5/homework_05B.ipynb) |</v>
      </c>
    </row>
    <row r="34" spans="1:1">
      <c r="A34" s="52" t="str">
        <f>CONCATENATE("| [",notebooks!A32,"](",configuration!B$20,configuration!B$19,"/sessions/session",notebooks!A32,") | [",notebooks!B32,"](",notebooks!C32,") |")</f>
        <v>| [13](https://rpi-data.github.io/course-intro-ml-app/sessions/session13) | [Matrix Regression](https://colab.research.google.com/github/rpi-techfundamentals/spring2019-materials/blob/master/07-intro-modeling2/Python/01-matrix-regression-gradient-decent-python.ipynb) |</v>
      </c>
    </row>
    <row r="35" spans="1:1">
      <c r="A35" s="52" t="str">
        <f>CONCATENATE("| [",notebooks!A33,"](",configuration!B$20,configuration!B$19,"/sessions/session",notebooks!A33,") | [",notebooks!B33,"](",notebooks!C33,") |")</f>
        <v>| [13](https://rpi-data.github.io/course-intro-ml-app/sessions/session13) | [Regression Basics](https://colab.research.google.com/github/rpi-techfundamentals/spring2019-materials/blob/master/07-intro-modeling2/Python/02-regression-boston-housing-python.ipynb) |</v>
      </c>
    </row>
    <row r="36" spans="1:1">
      <c r="A36" s="52" t="str">
        <f>CONCATENATE("| [",notebooks!A34,"](",configuration!B$20,configuration!B$19,"/sessions/session",notebooks!A34,") | [",notebooks!B34,"](",notebooks!C34,") |")</f>
        <v>| [13](https://rpi-data.github.io/course-intro-ml-app/sessions/session13) | [Ridge and Lasso Regression](https://colab.research.google.com/github/rpi-techfundamentals/spring2019-materials/blob/master/07-intro-modeling2/Python/03-ridge-lasso-python.ipynb) |</v>
      </c>
    </row>
    <row r="37" spans="1:1">
      <c r="A37" s="52" t="str">
        <f>CONCATENATE("| [",notebooks!A35,"](",configuration!B$20,configuration!B$19,"/sessions/session",notebooks!A35,") | [",notebooks!B35,"](",notebooks!C35,") |")</f>
        <v>| [15](https://rpi-data.github.io/course-intro-ml-app/sessions/session15) | [Ridge and Lasso Regression](https://colab.research.google.com/github/rpi-techfundamentals/spring2019-materials/blob/master/07-intro-modeling2/Python/03-ridge-lasso-python.ipynb) |</v>
      </c>
    </row>
    <row r="38" spans="1:1">
      <c r="A38" s="52" t="str">
        <f>CONCATENATE("| [",notebooks!A36,"](",configuration!B$20,configuration!B$19,"/sessions/session",notebooks!A36,") | [",notebooks!B36,"](",notebooks!C36,") |")</f>
        <v>| [15](https://rpi-data.github.io/course-intro-ml-app/sessions/session15) | [PCA](https://colab.research.google.com/github/rpi-techfundamentals/spring2019-materials/blob/master/07-intro-modeling2/Python/04_introduction_pca.ipynb) |</v>
      </c>
    </row>
  </sheetData>
  <pageMargins left="0.7" right="0.7" top="0.75" bottom="0.75" header="0.3" footer="0.3"/>
  <pageSetup orientation="portrait" horizontalDpi="200" verticalDpi="2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9"/>
  <sheetViews>
    <sheetView topLeftCell="A16" zoomScale="90" zoomScaleNormal="90" workbookViewId="0">
      <selection activeCell="C24" sqref="C24"/>
    </sheetView>
  </sheetViews>
  <sheetFormatPr defaultColWidth="8.796875" defaultRowHeight="15.6"/>
  <cols>
    <col min="1" max="1" width="79.296875" style="52" customWidth="1"/>
    <col min="2" max="16384" width="8.796875" style="52"/>
  </cols>
  <sheetData>
    <row r="1" spans="1:1" ht="46.8">
      <c r="A1" s="55" t="s">
        <v>868</v>
      </c>
    </row>
    <row r="2" spans="1:1">
      <c r="A2" s="10" t="s">
        <v>867</v>
      </c>
    </row>
    <row r="3" spans="1:1">
      <c r="A3" s="10" t="s">
        <v>721</v>
      </c>
    </row>
    <row r="4" spans="1:1">
      <c r="A4" s="52" t="str">
        <f>CONCATENATE("| [",notebooks!A2,"](",configuration!B$20,configuration!B$19,"/sessions/session",notebooks!A2,") | [",readings!B2,"](",readings!C2,") |")</f>
        <v>| [1](https://rpi-data.github.io/course-intro-ml-app/sessions/session1) | [Chapter 1 from Doing Data Science](http://proquestcombo.safaribooksonline.com.libproxy.rpi.edu/book/databases/9781449363871) |</v>
      </c>
    </row>
    <row r="5" spans="1:1">
      <c r="A5" s="52" t="str">
        <f>CONCATENATE("| [",notebooks!A3,"](",configuration!B$20,configuration!B$19,"/sessions/session",notebooks!A3,") | [",readings!B3,"](",readings!C3,") |")</f>
        <v>| [1](https://rpi-data.github.io/course-intro-ml-app/sessions/session1) | [Chapter 1 from Data Science for Business](http://proquestcombo.safaribooksonline.com.libproxy.rpi.edu/book/databases/business-intelligence/9781449374273) |</v>
      </c>
    </row>
    <row r="6" spans="1:1">
      <c r="A6" s="52" t="str">
        <f>CONCATENATE("| [",notebooks!A4,"](",configuration!B$20,configuration!B$19,"/sessions/session",notebooks!A4,") | [",readings!B4,"](",readings!C4,") |")</f>
        <v>| [1](https://rpi-data.github.io/course-intro-ml-app/sessions/session1) | [Command Line Cheat Sheet](https://www.git-tower.com/blog/command-line-cheat-sheet/) |</v>
      </c>
    </row>
    <row r="7" spans="1:1">
      <c r="A7" s="52" t="str">
        <f>CONCATENATE("| [",notebooks!A5,"](",configuration!B$20,configuration!B$19,"/sessions/session",notebooks!A5,") | [",readings!B5,"](",readings!C5,") |")</f>
        <v>| [1](https://rpi-data.github.io/course-intro-ml-app/sessions/session1) | [Assignment Process](/assignments) |</v>
      </c>
    </row>
    <row r="8" spans="1:1">
      <c r="A8" s="52" t="str">
        <f>CONCATENATE("| [",notebooks!A6,"](",configuration!B$20,configuration!B$19,"/sessions/session",notebooks!A6,") | [",readings!B6,"](",readings!C6,") |")</f>
        <v>| [1](https://rpi-data.github.io/course-intro-ml-app/sessions/session1) | [Running Jupyter locally](http://rpi.analyticsdojo.com/setup/anaconda/) |</v>
      </c>
    </row>
    <row r="9" spans="1:1">
      <c r="A9" s="52" t="str">
        <f>CONCATENATE("| [",notebooks!A7,"](",configuration!B$20,configuration!B$19,"/sessions/session",notebooks!A7,") | [",readings!B7,"](",readings!C7,") |")</f>
        <v>| [2](https://rpi-data.github.io/course-intro-ml-app/sessions/session2) | [Chapters 1-3 from Principles of Data Wrangling](http://proquestcombo.safaribooksonline.com.libproxy.rpi.edu/book/databases/business-intelligence/9781491938911) |</v>
      </c>
    </row>
    <row r="10" spans="1:1">
      <c r="A10" s="52" t="str">
        <f>CONCATENATE("| [",notebooks!A8,"](",configuration!B$20,configuration!B$19,"/sessions/session",notebooks!A8,") | [",readings!B8,"](",readings!C8,") |")</f>
        <v>| [2](https://rpi-data.github.io/course-intro-ml-app/sessions/session2) | [Chapter 1 Introduction to Machine Learning with Python](http://proquestcombo.safaribooksonline.com.libproxy.rpi.edu/book/programming/machine-learning/9781449369880) |</v>
      </c>
    </row>
    <row r="11" spans="1:1">
      <c r="A11" s="52" t="str">
        <f>CONCATENATE("| [",notebooks!A9,"](",configuration!B$20,configuration!B$19,"/sessions/session",notebooks!A9,") | [",readings!B9,"](",readings!C9,") |")</f>
        <v>| [2](https://rpi-data.github.io/course-intro-ml-app/sessions/session2) | [Install Tableau (free for students)](https://www.tableau.com/academic/students) |</v>
      </c>
    </row>
    <row r="12" spans="1:1">
      <c r="A12" s="52" t="str">
        <f>CONCATENATE("| [",notebooks!A10,"](",configuration!B$20,configuration!B$19,"/sessions/session",notebooks!A10,") | [",readings!B10,"](",readings!C10,") |")</f>
        <v>| [2](https://rpi-data.github.io/course-intro-ml-app/sessions/session2) | [Tableau - Data analytics for university students guide](https://www.tableau.com/university-students) |</v>
      </c>
    </row>
    <row r="13" spans="1:1">
      <c r="A13" s="52" t="str">
        <f>CONCATENATE("| [",notebooks!A11,"](",configuration!B$20,configuration!B$19,"/sessions/session",notebooks!A11,") | [",readings!B11,"](",readings!C11,") |")</f>
        <v>| [2](https://rpi-data.github.io/course-intro-ml-app/sessions/session2) | [Designing Great Visualizations](http://www.tableau.com/sites/default/files/media/designing-great-visualizations.pdf) |</v>
      </c>
    </row>
    <row r="14" spans="1:1">
      <c r="A14" s="52" t="str">
        <f>CONCATENATE("| [",notebooks!A12,"](",configuration!B$20,configuration!B$19,"/sessions/session",notebooks!A12,") | [",readings!B12,"](",readings!C12,") |")</f>
        <v>| [2](https://rpi-data.github.io/course-intro-ml-app/sessions/session2) | [Tableau getting Started](http://www.tableau.com/learn/tutorials/on-demand/getting-started) |</v>
      </c>
    </row>
    <row r="15" spans="1:1">
      <c r="A15" s="52" t="str">
        <f>CONCATENATE("| [",notebooks!A13,"](",configuration!B$20,configuration!B$19,"/sessions/session",notebooks!A13,") | [",readings!B13,"](",readings!C13,") |")</f>
        <v>| [4](https://rpi-data.github.io/course-intro-ml-app/sessions/session4) | [TED Talk](https://www.ted.com/talks/david_mccandless_the_beauty_of_data_visualization#t-304102) |</v>
      </c>
    </row>
    <row r="16" spans="1:1">
      <c r="A16" s="52" t="str">
        <f>CONCATENATE("| [",notebooks!A14,"](",configuration!B$20,configuration!B$19,"/sessions/session",notebooks!A14,") | [",readings!B14,"](",readings!C14,") |")</f>
        <v>| [4](https://rpi-data.github.io/course-intro-ml-app/sessions/session4) | [R for Data Science (Chapters 1-3)](https://r4ds.had.co.nz) |</v>
      </c>
    </row>
    <row r="17" spans="1:1">
      <c r="A17" s="52" t="str">
        <f>CONCATENATE("| [",notebooks!A15,"](",configuration!B$20,configuration!B$19,"/sessions/session",notebooks!A15,") | [",readings!B15,"](",readings!C15,") |")</f>
        <v>| [4](https://rpi-data.github.io/course-intro-ml-app/sessions/session4) | [RStudio Cloud](https://rstudio.cloud) |</v>
      </c>
    </row>
    <row r="18" spans="1:1">
      <c r="A18" s="52" t="str">
        <f>CONCATENATE("| [",notebooks!A16,"](",configuration!B$20,configuration!B$19,"/sessions/session",notebooks!A16,") | [",readings!B16,"](",readings!C16,") |")</f>
        <v>| [4](https://rpi-data.github.io/course-intro-ml-app/sessions/session4) | [Cross Validation](https://www.analyticsvidhya.com/blog/2015/11/improve-model-performance-cross-validation-in-python-r/) |</v>
      </c>
    </row>
    <row r="19" spans="1:1">
      <c r="A19" s="52" t="str">
        <f>CONCATENATE("| [",notebooks!A17,"](",configuration!B$20,configuration!B$19,"/sessions/session",notebooks!A17,") | [",readings!B17,"](",readings!C17,") |")</f>
        <v>| [4](https://rpi-data.github.io/course-intro-ml-app/sessions/session4) | [The 10 Algorithms Machine Learning Engineers Need to Know](https://gab41.lab41.org/the-10-algorithms-machine-learning-engineers-need-to-know-f4bb63f5b2fa#.4rekzo2o1) |</v>
      </c>
    </row>
    <row r="20" spans="1:1">
      <c r="A20" s="52" t="str">
        <f>CONCATENATE("| [",notebooks!A18,"](",configuration!B$20,configuration!B$19,"/sessions/session",notebooks!A18,") | [",readings!B18,"](",readings!C18,") |")</f>
        <v>| [4](https://rpi-data.github.io/course-intro-ml-app/sessions/session4) | [15 Algorithms Machine Learning Engineers Must Need to Know](https://www.favouriteblog.com/15-algorithms-machine-learning-engineers/) |</v>
      </c>
    </row>
    <row r="21" spans="1:1">
      <c r="A21" s="52" t="str">
        <f>CONCATENATE("| [",notebooks!A19,"](",configuration!B$20,configuration!B$19,"/sessions/session",notebooks!A19,") | [",readings!B19,"](",readings!C19,") |")</f>
        <v>| [6](https://rpi-data.github.io/course-intro-ml-app/sessions/session6) | [A Tour of Machine Learning Algorithms](http://machinelearningmastery.com/a-tour-of-machine-learning-algorithms/) |</v>
      </c>
    </row>
    <row r="22" spans="1:1">
      <c r="A22" s="52" t="str">
        <f>CONCATENATE("| [",notebooks!A20,"](",configuration!B$20,configuration!B$19,"/sessions/session",notebooks!A20,") | [",readings!B20,"](",readings!C20,") |")</f>
        <v>| [6](https://rpi-data.github.io/course-intro-ml-app/sessions/session6) | [An Introduction to Machine Learning with Python (Chapter 2-3)](http://proquestcombo.safaribooksonline.com/book/programming/machine-learning/9781449369880) |</v>
      </c>
    </row>
    <row r="23" spans="1:1">
      <c r="A23" s="52" t="str">
        <f>CONCATENATE("| [",notebooks!A21,"](",configuration!B$20,configuration!B$19,"/sessions/session",notebooks!A21,") | [",readings!B21,"](",readings!C21,") |")</f>
        <v>| [6](https://rpi-data.github.io/course-intro-ml-app/sessions/session6) | [The Seven Practice Areas of Text Mining](http://cdn2.hubspot.net/hubfs/2176909/Whitepaper_The_Seven_Practice_Areas_of_Text_Analytics_Chapter_2_Excerpt.pdf?t=1469213247687) |</v>
      </c>
    </row>
    <row r="24" spans="1:1">
      <c r="A24" s="52" t="str">
        <f>CONCATENATE("| [",notebooks!A22,"](",configuration!B$20,configuration!B$19,"/sessions/session",notebooks!A22,") | [",readings!B22,"](",readings!C22,") |")</f>
        <v>| [6](https://rpi-data.github.io/course-intro-ml-app/sessions/session6) | [The Amazing Power of Word Vectors](https://blog.acolyer.org/2016/04/21/the-amazing-power-of-word-vectors/) |</v>
      </c>
    </row>
    <row r="25" spans="1:1">
      <c r="A25" s="52" t="str">
        <f>CONCATENATE("| [",notebooks!A23,"](",configuration!B$20,configuration!B$19,"/sessions/session",notebooks!A23,") | [",readings!B23,"](",readings!C23,") |")</f>
        <v>| [6](https://rpi-data.github.io/course-intro-ml-app/sessions/session6) | [Bag of Words Tutorial](https://www.kaggle.com/c/word2vec-nlp-tutorial/details/part-1-for-beginners-bag-of-words) |</v>
      </c>
    </row>
    <row r="26" spans="1:1">
      <c r="A26" s="52" t="str">
        <f>CONCATENATE("| [",notebooks!A24,"](",configuration!B$20,configuration!B$19,"/sessions/session",notebooks!A24,") | [",readings!B24,"](",readings!C24,") |")</f>
        <v>| [6](https://rpi-data.github.io/course-intro-ml-app/sessions/session6) | [Word Vectors](https://www.kaggle.com/c/word2vec-nlp-tutorial/details/part-2-word-vectors) |</v>
      </c>
    </row>
    <row r="27" spans="1:1">
      <c r="A27" s="52" t="str">
        <f>CONCATENATE("| [",notebooks!A25,"](",configuration!B$20,configuration!B$19,"/sessions/session",notebooks!A25,") | [",readings!B25,"](",readings!C25,") |")</f>
        <v>| [9](https://rpi-data.github.io/course-intro-ml-app/sessions/session9) | [Introduction to Time Series](https://www.youtube.com/watch?v=d4Sn6ny_5LI) |</v>
      </c>
    </row>
    <row r="28" spans="1:1">
      <c r="A28" s="52" t="str">
        <f>CONCATENATE("| [",notebooks!A26,"](",configuration!B$20,configuration!B$19,"/sessions/session",notebooks!A26,") | [",readings!B26,"](",readings!C26,") |")</f>
        <v>| [9](https://rpi-data.github.io/course-intro-ml-app/sessions/session9) | [7 Ways Time Series Forecasting Differs from Machine Learning](https://www.datascience.com/blog/time-series-forecasting-machine-learning-differences) |</v>
      </c>
    </row>
    <row r="29" spans="1:1">
      <c r="A29" s="52" t="str">
        <f>CONCATENATE("| [",notebooks!A27,"](",configuration!B$20,configuration!B$19,"/sessions/session",notebooks!A27,") | [",readings!B27,"](",readings!C27,") |")</f>
        <v>| [9](https://rpi-data.github.io/course-intro-ml-app/sessions/session9) | [Aggregation Techniques and Cryptocurrencies](https://medium.com/python-data/time-series-aggregation-techniques-with-python-a-look-at-major-cryptocurrencies-a9eb1dd49c1b) |</v>
      </c>
    </row>
  </sheetData>
  <pageMargins left="0.7" right="0.7" top="0.75" bottom="0.75" header="0.3" footer="0.3"/>
  <pageSetup orientation="portrait" horizontalDpi="200" verticalDpi="2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6"/>
  <sheetViews>
    <sheetView zoomScale="90" zoomScaleNormal="90" workbookViewId="0">
      <selection activeCell="A6" sqref="A6"/>
    </sheetView>
  </sheetViews>
  <sheetFormatPr defaultColWidth="8.796875" defaultRowHeight="15.6"/>
  <cols>
    <col min="1" max="1" width="81.296875" customWidth="1"/>
  </cols>
  <sheetData>
    <row r="1" spans="1:1" ht="46.8">
      <c r="A1" s="45" t="s">
        <v>750</v>
      </c>
    </row>
    <row r="2" spans="1:1">
      <c r="A2" s="10" t="s">
        <v>767</v>
      </c>
    </row>
    <row r="3" spans="1:1">
      <c r="A3" s="10" t="s">
        <v>764</v>
      </c>
    </row>
    <row r="4" spans="1:1">
      <c r="A4" s="5" t="str">
        <f>IF(ISBLANK(schedule!I2),"",CONCATENATE("| ",schedule!I2," | [",schedule!B2,"](",configuration!B$20,configuration!B$19,"/sessions/session",schedule!B2,"/) | ",TEXT(schedule!D2+configuration!$B$6, "mm/dd")," | ",schedule!H2," | ",," |"))</f>
        <v/>
      </c>
    </row>
    <row r="5" spans="1:1">
      <c r="A5" s="52" t="str">
        <f>IF(ISBLANK(schedule!I3),"",CONCATENATE("| ",schedule!I3," | [",schedule!B3,"](",configuration!B$20,configuration!B$19,"/sessions/session",schedule!B3,"/) | ",TEXT(schedule!D3+configuration!$B$6, "mm/dd")," | ",schedule!H3," | ",," |"))</f>
        <v/>
      </c>
    </row>
    <row r="6" spans="1:1">
      <c r="A6" s="52" t="str">
        <f>IF(ISBLANK(schedule!I4),"",CONCATENATE("| ",schedule!I4," | [",schedule!B4,"](",configuration!B$20,configuration!B$19,"/sessions/session",schedule!B4,"/) | ",TEXT(schedule!D4+configuration!$B$6, "mm/dd")," | ",schedule!H4," | ",," |"))</f>
        <v>| 1 | [2](https://rpi-data.github.io/course-intro-ml-app/sessions/session2/) | 09/17 | This introductory assignment introduces the basics of loading files from a variety of formats.  |  |</v>
      </c>
    </row>
    <row r="7" spans="1:1">
      <c r="A7" s="52" t="str">
        <f>IF(ISBLANK(schedule!I5),"",CONCATENATE("| ",schedule!I5," | [",schedule!B5,"](",configuration!B$20,configuration!B$19,"/sessions/session",schedule!B5,"/) | ",TEXT(schedule!D5+configuration!$B$6, "mm/dd")," | ",schedule!H5," | ",," |"))</f>
        <v/>
      </c>
    </row>
    <row r="8" spans="1:1">
      <c r="A8" s="52" t="str">
        <f>IF(ISBLANK(schedule!I6),"",CONCATENATE("| ",schedule!I6," | [",schedule!B6,"](",configuration!B$20,configuration!B$19,"/sessions/session",schedule!B6,"/) | ",TEXT(schedule!D6+configuration!$B$6, "mm/dd")," | ",schedule!H6," | ",," |"))</f>
        <v/>
      </c>
    </row>
    <row r="9" spans="1:1">
      <c r="A9" s="52" t="str">
        <f>IF(ISBLANK(schedule!I7),"",CONCATENATE("| ",schedule!I7," | [",schedule!B7,"](",configuration!B$20,configuration!B$19,"/sessions/session",schedule!B7,"/) | ",TEXT(schedule!D7+configuration!$B$6, "mm/dd")," | ",schedule!H7," | ",," |"))</f>
        <v>| 2 | [5](https://rpi-data.github.io/course-intro-ml-app/sessions/session5/) | 09/26 |  |  |</v>
      </c>
    </row>
    <row r="10" spans="1:1">
      <c r="A10" s="52" t="str">
        <f>IF(ISBLANK(schedule!I8),"",CONCATENATE("| ",schedule!I8," | [",schedule!B8,"](",configuration!B$20,configuration!B$19,"/sessions/session",schedule!B8,"/) | ",TEXT(schedule!D8+configuration!$B$6, "mm/dd")," | ",schedule!H8," | ",," |"))</f>
        <v/>
      </c>
    </row>
    <row r="11" spans="1:1">
      <c r="A11" s="52" t="str">
        <f>IF(ISBLANK(schedule!I9),"",CONCATENATE("| ",schedule!I9," | [",schedule!B9,"](",configuration!B$20,configuration!B$19,"/sessions/session",schedule!B9,"/) | ",TEXT(schedule!D9+configuration!$B$6, "mm/dd")," | ",schedule!H9," | ",," |"))</f>
        <v>| 3 | [7](https://rpi-data.github.io/course-intro-ml-app/sessions/session7/) | 10/03 |  |  |</v>
      </c>
    </row>
    <row r="12" spans="1:1">
      <c r="A12" s="52" t="str">
        <f>IF(ISBLANK(schedule!I10),"",CONCATENATE("| ",schedule!I10," | [",schedule!B10,"](",configuration!B$20,configuration!B$19,"/sessions/session",schedule!B10,"/) | ",TEXT(schedule!D10+configuration!$B$6, "mm/dd")," | ",schedule!H10," | ",," |"))</f>
        <v/>
      </c>
    </row>
    <row r="13" spans="1:1">
      <c r="A13" s="52" t="str">
        <f>IF(ISBLANK(schedule!I11),"",CONCATENATE("| ",schedule!I11," | [",schedule!B11,"](",configuration!B$20,configuration!B$19,"/sessions/session",schedule!B11,"/) | ",TEXT(schedule!D11+configuration!$B$6, "mm/dd")," | ",schedule!H11," | ",," |"))</f>
        <v>| 4 | [9](https://rpi-data.github.io/course-intro-ml-app/sessions/session9/) | 10/10 |  |  |</v>
      </c>
    </row>
    <row r="14" spans="1:1">
      <c r="A14" s="52" t="str">
        <f>IF(ISBLANK(schedule!I12),"",CONCATENATE("| ",schedule!I12," | [",schedule!B12,"](",configuration!B$20,configuration!B$19,"/sessions/session",schedule!B12,"/) | ",TEXT(schedule!D12+configuration!$B$6, "mm/dd")," | ",schedule!H12," | ",," |"))</f>
        <v/>
      </c>
    </row>
    <row r="15" spans="1:1">
      <c r="A15" s="52" t="str">
        <f>IF(ISBLANK(schedule!I13),"",CONCATENATE("| ",schedule!I13," | [",schedule!B13,"](",configuration!B$20,configuration!B$19,"/sessions/session",schedule!B13,"/) | ",TEXT(schedule!D13+configuration!$B$6, "mm/dd")," | ",schedule!H13," | ",," |"))</f>
        <v>| 5 | [11](https://rpi-data.github.io/course-intro-ml-app/sessions/session11/) | 10/17 |  |  |</v>
      </c>
    </row>
    <row r="16" spans="1:1">
      <c r="A16" s="52" t="str">
        <f>IF(ISBLANK(schedule!I14),"",CONCATENATE("| ",schedule!I14," | [",schedule!B14,"](",configuration!B$20,configuration!B$19,"/sessions/session",schedule!B14,"/) | ",TEXT(schedule!D14+configuration!$B$6, "mm/dd")," | ",schedule!H14," | ",," |"))</f>
        <v/>
      </c>
    </row>
    <row r="17" spans="1:1">
      <c r="A17" s="52" t="str">
        <f>IF(ISBLANK(schedule!I15),"",CONCATENATE("| ",schedule!I15," | [",schedule!B15,"](",configuration!B$20,configuration!B$19,"/sessions/session",schedule!B15,"/) | ",TEXT(schedule!D15+configuration!$B$6, "mm/dd")," | ",schedule!H15," | ",," |"))</f>
        <v>| 6 | [13](https://rpi-data.github.io/course-intro-ml-app/sessions/session13/) | 10/24 |  |  |</v>
      </c>
    </row>
    <row r="18" spans="1:1">
      <c r="A18" s="52" t="str">
        <f>IF(ISBLANK(schedule!I16),"",CONCATENATE("| ",schedule!I16," | [",schedule!B16,"](",configuration!B$20,configuration!B$19,"/sessions/session",schedule!B16,"/) | ",TEXT(schedule!D16+configuration!$B$6, "mm/dd")," | ",schedule!H16," | ",," |"))</f>
        <v/>
      </c>
    </row>
    <row r="19" spans="1:1">
      <c r="A19" s="52" t="str">
        <f>IF(ISBLANK(schedule!I17),"",CONCATENATE("| ",schedule!I17," | [",schedule!B17,"](",configuration!B$20,configuration!B$19,"/sessions/session",schedule!B17,"/) | ",TEXT(schedule!D17+configuration!$B$6, "mm/dd")," | ",schedule!H17," | ",," |"))</f>
        <v>| 7 | [15](https://rpi-data.github.io/course-intro-ml-app/sessions/session15/) | 10/31 |  |  |</v>
      </c>
    </row>
    <row r="20" spans="1:1">
      <c r="A20" s="52" t="str">
        <f>IF(ISBLANK(schedule!I18),"",CONCATENATE("| ",schedule!I18," | [",schedule!B18,"](",configuration!B$20,configuration!B$19,"/sessions/session",schedule!B18,"/) | ",TEXT(schedule!D18+configuration!$B$6, "mm/dd")," | ",schedule!H18," | ",," |"))</f>
        <v/>
      </c>
    </row>
    <row r="21" spans="1:1">
      <c r="A21" s="52" t="str">
        <f>IF(ISBLANK(schedule!I19),"",CONCATENATE("| ",schedule!I19," | [",schedule!B19,"](",configuration!B$20,configuration!B$19,"/sessions/session",schedule!B19,"/) | ",TEXT(schedule!D19+configuration!$B$6, "mm/dd")," | ",schedule!H19," | ",," |"))</f>
        <v/>
      </c>
    </row>
    <row r="22" spans="1:1">
      <c r="A22" s="52" t="str">
        <f>IF(ISBLANK(schedule!I20),"",CONCATENATE("| ",schedule!I20," | [",schedule!B20,"](",configuration!B$20,configuration!B$19,"/sessions/session",schedule!B20,"/) | ",TEXT(schedule!D20+configuration!$B$6, "mm/dd")," | ",schedule!H20," | ",," |"))</f>
        <v/>
      </c>
    </row>
    <row r="23" spans="1:1">
      <c r="A23" s="52" t="str">
        <f>IF(ISBLANK(schedule!I21),"",CONCATENATE("| ",schedule!I21," | [",schedule!B21,"](",configuration!B$20,configuration!B$19,"/sessions/session",schedule!B21,"/) | ",TEXT(schedule!D21+configuration!$B$6, "mm/dd")," | ",schedule!H21," | ",," |"))</f>
        <v/>
      </c>
    </row>
    <row r="24" spans="1:1">
      <c r="A24" s="52" t="str">
        <f>IF(ISBLANK(schedule!I22),"",CONCATENATE("| ",schedule!I22," | [",schedule!B22,"](",configuration!B$20,configuration!B$19,"/sessions/session",schedule!B22,"/) | ",TEXT(schedule!D22+configuration!$B$6, "mm/dd")," | ",schedule!H22," | ",," |"))</f>
        <v/>
      </c>
    </row>
    <row r="25" spans="1:1">
      <c r="A25" s="52" t="str">
        <f>IF(ISBLANK(schedule!I23),"",CONCATENATE("| ",schedule!I23," | [",schedule!B23,"](",configuration!B$20,configuration!B$19,"/sessions/session",schedule!B23,"/) | ",TEXT(schedule!D23+configuration!$B$6, "mm/dd")," | ",schedule!H23," | ",," |"))</f>
        <v/>
      </c>
    </row>
    <row r="26" spans="1:1">
      <c r="A26" s="52" t="str">
        <f>IF(ISBLANK(schedule!I24),"",CONCATENATE("| ",schedule!I24," | [",schedule!B24,"](",configuration!B$20,configuration!B$19,"/sessions/session",schedule!B24,"/) | ",TEXT(schedule!D24+configuration!$B$6, "mm/dd")," | ",schedule!H24," | ",," |"))</f>
        <v>| 8 | [22](https://rpi-data.github.io/course-intro-ml-app/sessions/session22/) | 11/25 |  |  |</v>
      </c>
    </row>
    <row r="27" spans="1:1">
      <c r="A27" s="52" t="str">
        <f>IF(ISBLANK(schedule!I25),"",CONCATENATE("| ",schedule!I25," | [",schedule!B25,"](",configuration!B$20,configuration!B$19,"/sessions/session",schedule!B25,"/) | ",TEXT(schedule!D25+configuration!$B$6, "mm/dd")," | ",schedule!H25," | ",," |"))</f>
        <v/>
      </c>
    </row>
    <row r="28" spans="1:1">
      <c r="A28" s="52" t="str">
        <f>IF(ISBLANK(schedule!I26),"",CONCATENATE("| ",schedule!I26," | [",schedule!B26,"](",configuration!B$20,configuration!B$19,"/sessions/session",schedule!B26,"/) | ",TEXT(schedule!D26+configuration!$B$6, "mm/dd")," | ",schedule!H26," | ",," |"))</f>
        <v/>
      </c>
    </row>
    <row r="29" spans="1:1">
      <c r="A29" s="52" t="str">
        <f>IF(ISBLANK(schedule!I27),"",CONCATENATE("| ",schedule!I27," | [",schedule!B27,"](",configuration!B$20,configuration!B$19,"/sessions/session",schedule!B27,"/) | ",TEXT(schedule!D27+configuration!$B$6, "mm/dd")," | ",schedule!H27," | ",," |"))</f>
        <v/>
      </c>
    </row>
    <row r="30" spans="1:1">
      <c r="A30" s="52" t="str">
        <f>IF(ISBLANK(schedule!I28),"",CONCATENATE("| ",schedule!I28," | [",schedule!B28,"](",configuration!B$20,configuration!B$19,"/sessions/session",schedule!B28,"/) | ",TEXT(schedule!D28+configuration!$B$6, "mm/dd")," | ",schedule!H28," | ",," |"))</f>
        <v/>
      </c>
    </row>
    <row r="31" spans="1:1">
      <c r="A31" s="52" t="str">
        <f>IF(ISBLANK(schedule!I29),"",CONCATENATE("| ",schedule!I29," | [",schedule!B29,"](",configuration!B$20,configuration!B$19,"/sessions/session",schedule!B29,"/) | ",TEXT(schedule!D29+configuration!$B$6, "mm/dd")," | ",schedule!H29," | ",," |"))</f>
        <v/>
      </c>
    </row>
    <row r="32" spans="1:1">
      <c r="A32" s="52" t="str">
        <f>IF(ISBLANK(schedule!I30),"",CONCATENATE("| ",schedule!I30," | [",schedule!B30,"](",configuration!B$20,configuration!B$19,"/sessions/session",schedule!B30,"/) | ",TEXT(schedule!D30+configuration!$B$6, "mm/dd")," | ",schedule!H30," | ",," |"))</f>
        <v/>
      </c>
    </row>
    <row r="33" spans="1:1">
      <c r="A33" s="52" t="str">
        <f>IF(ISBLANK(schedule!I31),"",CONCATENATE("| ",schedule!I31," | [",schedule!B31,"](",configuration!B$20,configuration!B$19,"/sessions/session",schedule!B31,"/) | ",TEXT(schedule!D31+configuration!$B$6, "mm/dd")," | ",schedule!H31," | ",," |"))</f>
        <v/>
      </c>
    </row>
    <row r="34" spans="1:1">
      <c r="A34" s="52" t="str">
        <f>IF(ISBLANK(schedule!I32),"",CONCATENATE("| ",schedule!I32," | [",schedule!B32,"](",configuration!B$20,configuration!B$19,"/sessions/session",schedule!B32,"/) | ",TEXT(schedule!D32+configuration!$B$6, "mm/dd")," | ",schedule!H32," | ",," |"))</f>
        <v/>
      </c>
    </row>
    <row r="35" spans="1:1">
      <c r="A35" s="52" t="str">
        <f>IF(ISBLANK(schedule!I33),"",CONCATENATE("| ",schedule!I33," | [",schedule!B33,"](",configuration!B$20,configuration!B$19,"/sessions/session",schedule!B33,"/) | ",TEXT(schedule!D33+configuration!$B$6, "mm/dd")," | ",schedule!H33," | ",," |"))</f>
        <v/>
      </c>
    </row>
    <row r="36" spans="1:1">
      <c r="A36" s="52" t="str">
        <f>IF(ISBLANK(schedule!I34),"",CONCATENATE("| ",schedule!I34," | [",schedule!B34,"](",configuration!B$20,configuration!B$19,"/sessions/session",schedule!B34,"/) | ",TEXT(schedule!D34+configuration!$B$6, "mm/dd")," | ",schedule!H34," | ",," |"))</f>
        <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0"/>
  <sheetViews>
    <sheetView workbookViewId="0">
      <selection activeCell="A27" sqref="A27"/>
    </sheetView>
  </sheetViews>
  <sheetFormatPr defaultRowHeight="15.6"/>
  <cols>
    <col min="1" max="1" width="96.19921875" customWidth="1"/>
  </cols>
  <sheetData>
    <row r="1" spans="1:1" ht="46.8">
      <c r="A1" s="11" t="s">
        <v>751</v>
      </c>
    </row>
    <row r="2" spans="1:1">
      <c r="A2" s="10" t="s">
        <v>733</v>
      </c>
    </row>
    <row r="3" spans="1:1">
      <c r="A3" s="10" t="s">
        <v>732</v>
      </c>
    </row>
    <row r="4" spans="1:1">
      <c r="A4" t="str">
        <f>IF(ISBLANK(configuration!A38),"",CONCATENATE("| ",configuration!A38," | ",configuration!B38," |"))</f>
        <v>| Homework and Labs | 25% |</v>
      </c>
    </row>
    <row r="5" spans="1:1">
      <c r="A5" s="5" t="str">
        <f>IF(ISBLANK(configuration!A39),"",CONCATENATE("| ",configuration!A39," | ",configuration!B39," |"))</f>
        <v>| Projects | 25% |</v>
      </c>
    </row>
    <row r="6" spans="1:1">
      <c r="A6" s="5" t="str">
        <f>IF(ISBLANK(configuration!A40),"",CONCATENATE("| ",configuration!A40," | ",configuration!B40," |"))</f>
        <v>| Midterm (7th class) | 25% |</v>
      </c>
    </row>
    <row r="7" spans="1:1">
      <c r="A7" s="5" t="str">
        <f>IF(ISBLANK(configuration!A41),"",CONCATENATE("| ",configuration!A41," | ",configuration!B41," |"))</f>
        <v>| Final Exam | 25% |</v>
      </c>
    </row>
    <row r="8" spans="1:1">
      <c r="A8" s="5" t="str">
        <f>IF(ISBLANK(configuration!A42),"",CONCATENATE("| ",configuration!A42," | ",configuration!B42," |"))</f>
        <v/>
      </c>
    </row>
    <row r="9" spans="1:1">
      <c r="A9" s="5" t="str">
        <f>IF(ISBLANK(configuration!A43),"",CONCATENATE("| ",configuration!A43," | ",configuration!B43," |"))</f>
        <v/>
      </c>
    </row>
    <row r="10" spans="1:1">
      <c r="A10" s="5" t="str">
        <f>IF(ISBLANK(configuration!A44),"",CONCATENATE("| ",configuration!A44," | ",configuration!B44," |"))</f>
        <v/>
      </c>
    </row>
    <row r="11" spans="1:1">
      <c r="A11" s="5" t="str">
        <f>IF(ISBLANK(configuration!A45),"",CONCATENATE("| ",configuration!A45," | ",configuration!B45," |"))</f>
        <v/>
      </c>
    </row>
    <row r="12" spans="1:1">
      <c r="A12" s="5" t="str">
        <f>IF(ISBLANK(configuration!A46),"",CONCATENATE("| ",configuration!A46," | ",configuration!B46," |"))</f>
        <v/>
      </c>
    </row>
    <row r="13" spans="1:1">
      <c r="A13" s="5" t="str">
        <f>IF(ISBLANK(configuration!A47),"",CONCATENATE("| ",configuration!A47," | ",configuration!B47," |"))</f>
        <v/>
      </c>
    </row>
    <row r="14" spans="1:1">
      <c r="A14" s="5" t="str">
        <f>IF(ISBLANK(configuration!A48),"",CONCATENATE("| ",configuration!A48," | ",configuration!B48," |"))</f>
        <v/>
      </c>
    </row>
    <row r="15" spans="1:1">
      <c r="A15" s="5" t="str">
        <f>IF(ISBLANK(configuration!A49),"",CONCATENATE("| ",configuration!A49," | ",configuration!B49," |"))</f>
        <v/>
      </c>
    </row>
    <row r="16" spans="1:1">
      <c r="A16" s="5" t="str">
        <f>IF(ISBLANK(configuration!A50),"",CONCATENATE("| ",configuration!A50," | ",configuration!B50," |"))</f>
        <v/>
      </c>
    </row>
    <row r="17" spans="1:1">
      <c r="A17" s="5" t="str">
        <f>IF(ISBLANK(configuration!A51),"",CONCATENATE("| ",configuration!A51," | ",configuration!B51," |"))</f>
        <v/>
      </c>
    </row>
    <row r="18" spans="1:1">
      <c r="A18" s="5" t="str">
        <f>IF(ISBLANK(configuration!A52),"",CONCATENATE("| ",configuration!A52," | ",configuration!B52," |"))</f>
        <v/>
      </c>
    </row>
    <row r="19" spans="1:1">
      <c r="A19" s="5" t="str">
        <f>IF(ISBLANK(configuration!A53),"",CONCATENATE("| ",configuration!A53," | ",configuration!B53," |"))</f>
        <v/>
      </c>
    </row>
    <row r="20" spans="1:1">
      <c r="A20" s="5" t="str">
        <f>IF(ISBLANK(configuration!A54),"",CONCATENATE("| ",configuration!A54," | ",configuration!B54," |"))</f>
        <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D4"/>
  <sheetViews>
    <sheetView topLeftCell="A2" workbookViewId="0">
      <selection activeCell="C2" sqref="C2"/>
    </sheetView>
  </sheetViews>
  <sheetFormatPr defaultColWidth="11.09765625" defaultRowHeight="15" customHeight="1"/>
  <cols>
    <col min="1" max="1" width="75.5" style="4" customWidth="1"/>
    <col min="2" max="2" width="8" style="4" customWidth="1"/>
    <col min="3" max="3" width="47.59765625" style="4" customWidth="1"/>
    <col min="4" max="4" width="41.796875" style="4" customWidth="1"/>
    <col min="5" max="16384" width="11.09765625" style="4"/>
  </cols>
  <sheetData>
    <row r="1" spans="1:4" ht="15.6">
      <c r="A1" s="12"/>
      <c r="B1" s="12" t="s">
        <v>16</v>
      </c>
      <c r="C1" s="12" t="s">
        <v>17</v>
      </c>
      <c r="D1" s="12" t="s">
        <v>18</v>
      </c>
    </row>
    <row r="2" spans="1:4" ht="227.4" customHeight="1">
      <c r="A2" s="26" t="e">
        <f>CONCATENATE(C2,D2)</f>
        <v>#REF!</v>
      </c>
      <c r="B2" s="13" t="s">
        <v>20</v>
      </c>
      <c r="C2" s="4" t="str">
        <f>CONCATENATE("&lt;h1 style="&amp;CHAR(34)&amp;"font-family: Verdana, Geneva, sans-serif; text-align:center;"&amp;CHAR(34)&amp;"&gt;",schedule!E2,"&lt;/h1&gt;
---")</f>
        <v>&lt;h1 style="font-family: Verdana, Geneva, sans-serif; text-align:center;"&gt;Course Overview &amp; Introduction to the Data Science Lifecycle&lt;/h1&gt;
---</v>
      </c>
      <c r="D2" s="12" t="e">
        <f>CONCATENATE("
### Description
",IF(ISBLANK(schedule!F2),"None",schedule!F2),"
### Learning Objectives
",IF(ISBLANK(schedule!G2),"None",schedule!G2),"
### Readings
",IF(ISBLANK(schedule!#REF!),"None",schedule!#REF!),"
### Notebooks
",IF(ISBLANK(schedule!#REF!),"None",schedule!#REF!))</f>
        <v>#REF!</v>
      </c>
    </row>
    <row r="3" spans="1:4" ht="196.2" customHeight="1">
      <c r="A3" s="26" t="e">
        <f>CONCATENATE(C3,D3)</f>
        <v>#REF!</v>
      </c>
      <c r="B3" s="13" t="s">
        <v>20</v>
      </c>
      <c r="C3" s="56" t="str">
        <f>CONCATENATE("&lt;h1 style="&amp;CHAR(34)&amp;"font-family: Verdana, Geneva, sans-serif; text-align:center;"&amp;CHAR(34)&amp;"&gt;",schedule!E3,"&lt;/h1&gt;
---")</f>
        <v>&lt;h1 style="font-family: Verdana, Geneva, sans-serif; text-align:center;"&gt;Labor Day - no classes (Tuesday follows Monday schedule)&lt;/h1&gt;
---</v>
      </c>
      <c r="D3" s="12" t="e">
        <f>CONCATENATE("
### Description
",IF(ISBLANK(schedule!F3),"None",schedule!F3),"
### Learning Objectives
",IF(ISBLANK(schedule!G3),"None",schedule!G3),"
### Readings
",IF(ISBLANK(schedule!#REF!),"None",schedule!#REF!),"
### Notebooks
",IF(ISBLANK(schedule!#REF!),"None",schedule!#REF!))</f>
        <v>#REF!</v>
      </c>
    </row>
    <row r="4" spans="1:4" ht="157.19999999999999" customHeight="1">
      <c r="A4" s="26" t="e">
        <f>CONCATENATE(C4,D4)</f>
        <v>#REF!</v>
      </c>
      <c r="B4" s="13" t="s">
        <v>20</v>
      </c>
      <c r="C4" s="56" t="str">
        <f>CONCATENATE("&lt;h1 style="&amp;CHAR(34)&amp;"font-family: Verdana, Geneva, sans-serif; text-align:center;"&amp;CHAR(34)&amp;"&gt;",schedule!E4,"&lt;/h1&gt;
---")</f>
        <v>&lt;h1 style="font-family: Verdana, Geneva, sans-serif; text-align:center;"&gt;Python Basics&lt;/h1&gt;
---</v>
      </c>
      <c r="D4" s="12" t="e">
        <f>CONCATENATE("
### Description
",IF(ISBLANK(schedule!F4),"None",schedule!F4),"
### Learning Objectives
",IF(ISBLANK(schedule!G4),"None",schedule!G4),"
### Readings
",IF(ISBLANK(schedule!#REF!),"None",schedule!#REF!),"
### Notebooks
",IF(ISBLANK(schedule!#REF!),"None",schedule!#REF!))</f>
        <v>#REF!</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00"/>
  <sheetViews>
    <sheetView workbookViewId="0">
      <selection activeCell="F13" sqref="F13"/>
    </sheetView>
  </sheetViews>
  <sheetFormatPr defaultColWidth="11.09765625" defaultRowHeight="15" customHeight="1"/>
  <cols>
    <col min="1" max="1" width="24" customWidth="1"/>
    <col min="2" max="26" width="10.5" customWidth="1"/>
  </cols>
  <sheetData>
    <row r="1" spans="1:2" ht="15.75" customHeight="1">
      <c r="A1" s="7">
        <v>43703</v>
      </c>
      <c r="B1" s="8" t="s">
        <v>22</v>
      </c>
    </row>
    <row r="2" spans="1:2" ht="15.75" customHeight="1">
      <c r="A2" s="7">
        <v>43705</v>
      </c>
      <c r="B2" s="8" t="s">
        <v>24</v>
      </c>
    </row>
    <row r="3" spans="1:2" ht="15.75" customHeight="1">
      <c r="A3" s="7">
        <v>43706</v>
      </c>
      <c r="B3" s="8" t="s">
        <v>25</v>
      </c>
    </row>
    <row r="4" spans="1:2" ht="15.75" customHeight="1">
      <c r="A4" s="7">
        <v>43707</v>
      </c>
      <c r="B4" s="8" t="s">
        <v>27</v>
      </c>
    </row>
    <row r="5" spans="1:2" ht="15.75" customHeight="1">
      <c r="A5" s="64">
        <v>43709</v>
      </c>
      <c r="B5" s="65"/>
    </row>
    <row r="6" spans="1:2" ht="15.75" customHeight="1">
      <c r="A6" s="7">
        <v>43710</v>
      </c>
      <c r="B6" s="8" t="s">
        <v>28</v>
      </c>
    </row>
    <row r="7" spans="1:2" ht="15.75" customHeight="1">
      <c r="A7" s="7">
        <v>43711</v>
      </c>
      <c r="B7" s="8" t="s">
        <v>30</v>
      </c>
    </row>
    <row r="8" spans="1:2" ht="15.75" customHeight="1">
      <c r="A8" s="7">
        <v>43721</v>
      </c>
      <c r="B8" s="8" t="s">
        <v>34</v>
      </c>
    </row>
    <row r="9" spans="1:2" ht="15.75" customHeight="1">
      <c r="A9" s="7">
        <v>43728</v>
      </c>
      <c r="B9" s="8" t="s">
        <v>35</v>
      </c>
    </row>
    <row r="10" spans="1:2" ht="15.75" customHeight="1">
      <c r="A10" s="9" t="s">
        <v>36</v>
      </c>
      <c r="B10" s="8" t="s">
        <v>37</v>
      </c>
    </row>
    <row r="11" spans="1:2" ht="15.75" customHeight="1">
      <c r="A11" s="64">
        <v>43739</v>
      </c>
      <c r="B11" s="65"/>
    </row>
    <row r="12" spans="1:2" ht="15.75" customHeight="1">
      <c r="A12" s="7">
        <v>43752</v>
      </c>
      <c r="B12" s="8" t="s">
        <v>38</v>
      </c>
    </row>
    <row r="13" spans="1:2" ht="15.75" customHeight="1">
      <c r="A13" s="7">
        <v>43753</v>
      </c>
      <c r="B13" s="8" t="s">
        <v>39</v>
      </c>
    </row>
    <row r="14" spans="1:2" ht="15.75" customHeight="1">
      <c r="A14" s="9" t="s">
        <v>40</v>
      </c>
      <c r="B14" s="8" t="s">
        <v>41</v>
      </c>
    </row>
    <row r="15" spans="1:2" ht="15.75" customHeight="1">
      <c r="A15" s="7">
        <v>43757</v>
      </c>
      <c r="B15" s="8" t="s">
        <v>42</v>
      </c>
    </row>
    <row r="16" spans="1:2" ht="15.75" customHeight="1">
      <c r="A16" s="9" t="s">
        <v>43</v>
      </c>
      <c r="B16" s="8" t="s">
        <v>44</v>
      </c>
    </row>
    <row r="17" spans="1:2" ht="15.75" customHeight="1">
      <c r="A17" s="7">
        <v>43763</v>
      </c>
      <c r="B17" s="8" t="s">
        <v>45</v>
      </c>
    </row>
    <row r="18" spans="1:2" ht="15.75" customHeight="1">
      <c r="A18" s="64">
        <v>43770</v>
      </c>
      <c r="B18" s="65"/>
    </row>
    <row r="19" spans="1:2" ht="15.75" customHeight="1">
      <c r="A19" s="9" t="s">
        <v>43</v>
      </c>
      <c r="B19" s="8" t="s">
        <v>44</v>
      </c>
    </row>
    <row r="20" spans="1:2" ht="15.75" customHeight="1">
      <c r="A20" s="7">
        <v>43770</v>
      </c>
      <c r="B20" s="8" t="s">
        <v>46</v>
      </c>
    </row>
    <row r="21" spans="1:2" ht="15.75" customHeight="1">
      <c r="A21" s="9" t="s">
        <v>47</v>
      </c>
      <c r="B21" s="8" t="s">
        <v>48</v>
      </c>
    </row>
    <row r="22" spans="1:2" ht="15.75" customHeight="1">
      <c r="A22" s="7">
        <v>43777</v>
      </c>
      <c r="B22" s="8" t="s">
        <v>49</v>
      </c>
    </row>
    <row r="23" spans="1:2" ht="15.75" customHeight="1">
      <c r="A23" s="7">
        <v>43787</v>
      </c>
      <c r="B23" s="8" t="s">
        <v>50</v>
      </c>
    </row>
    <row r="24" spans="1:2" ht="15.75" customHeight="1">
      <c r="A24" s="7">
        <v>43791</v>
      </c>
      <c r="B24" s="8" t="s">
        <v>51</v>
      </c>
    </row>
    <row r="25" spans="1:2" ht="15.75" customHeight="1">
      <c r="A25" s="7">
        <v>43795</v>
      </c>
      <c r="B25" s="8" t="s">
        <v>52</v>
      </c>
    </row>
    <row r="26" spans="1:2" ht="15.75" customHeight="1">
      <c r="A26" s="9" t="s">
        <v>53</v>
      </c>
      <c r="B26" s="8" t="s">
        <v>54</v>
      </c>
    </row>
    <row r="27" spans="1:2" ht="15.75" customHeight="1">
      <c r="A27" s="64">
        <v>43800</v>
      </c>
      <c r="B27" s="65"/>
    </row>
    <row r="28" spans="1:2" ht="15.75" customHeight="1">
      <c r="A28" s="7">
        <v>43800</v>
      </c>
      <c r="B28" s="8" t="s">
        <v>55</v>
      </c>
    </row>
    <row r="29" spans="1:2" ht="15.75" customHeight="1">
      <c r="A29" s="7">
        <v>43801</v>
      </c>
      <c r="B29" s="8" t="s">
        <v>56</v>
      </c>
    </row>
    <row r="30" spans="1:2" ht="15.75" customHeight="1">
      <c r="A30" s="7">
        <v>43801</v>
      </c>
      <c r="B30" s="8" t="s">
        <v>39</v>
      </c>
    </row>
    <row r="31" spans="1:2" ht="15.75" customHeight="1">
      <c r="A31" s="7">
        <v>43810</v>
      </c>
      <c r="B31" s="8" t="s">
        <v>57</v>
      </c>
    </row>
    <row r="32" spans="1:2" ht="15.75" customHeight="1">
      <c r="A32" s="9" t="s">
        <v>58</v>
      </c>
      <c r="B32" s="8" t="s">
        <v>59</v>
      </c>
    </row>
    <row r="33" spans="1:2" ht="15.75" customHeight="1">
      <c r="A33" s="7">
        <v>43815</v>
      </c>
      <c r="B33" s="8" t="s">
        <v>60</v>
      </c>
    </row>
    <row r="34" spans="1:2" ht="15.75" customHeight="1">
      <c r="A34" s="9" t="s">
        <v>61</v>
      </c>
      <c r="B34" s="8" t="s">
        <v>62</v>
      </c>
    </row>
    <row r="35" spans="1:2" ht="15.75" customHeight="1">
      <c r="A35" s="7">
        <v>43820</v>
      </c>
      <c r="B35" s="8" t="s">
        <v>63</v>
      </c>
    </row>
    <row r="36" spans="1:2" ht="15.75" customHeight="1">
      <c r="A36" s="9" t="s">
        <v>64</v>
      </c>
      <c r="B36" s="8" t="s">
        <v>65</v>
      </c>
    </row>
    <row r="37" spans="1:2" ht="15.75" customHeight="1">
      <c r="A37" s="7">
        <v>43830</v>
      </c>
      <c r="B37" s="8" t="s">
        <v>66</v>
      </c>
    </row>
    <row r="38" spans="1:2" ht="15.75" customHeight="1">
      <c r="A38" s="64">
        <v>43831</v>
      </c>
      <c r="B38" s="65"/>
    </row>
    <row r="39" spans="1:2" ht="15.75" customHeight="1">
      <c r="A39" s="9" t="s">
        <v>64</v>
      </c>
      <c r="B39" s="8" t="s">
        <v>65</v>
      </c>
    </row>
    <row r="40" spans="1:2" ht="15.75" customHeight="1">
      <c r="A40" s="7">
        <v>43833</v>
      </c>
      <c r="B40" s="8" t="s">
        <v>67</v>
      </c>
    </row>
    <row r="41" spans="1:2" ht="15.75" customHeight="1">
      <c r="A41" s="7">
        <v>43842</v>
      </c>
      <c r="B41" s="8" t="s">
        <v>68</v>
      </c>
    </row>
    <row r="42" spans="1:2" ht="15.75" customHeight="1">
      <c r="A42" s="7">
        <v>43843</v>
      </c>
      <c r="B42" s="8" t="s">
        <v>69</v>
      </c>
    </row>
    <row r="43" spans="1:2" ht="15.75" customHeight="1">
      <c r="A43" s="7">
        <v>43850</v>
      </c>
      <c r="B43" s="8" t="s">
        <v>70</v>
      </c>
    </row>
    <row r="44" spans="1:2" ht="15.75" customHeight="1">
      <c r="A44" s="7">
        <v>43854</v>
      </c>
      <c r="B44" s="8" t="s">
        <v>71</v>
      </c>
    </row>
    <row r="45" spans="1:2" ht="15.75" customHeight="1">
      <c r="A45" s="64">
        <v>43862</v>
      </c>
      <c r="B45" s="65"/>
    </row>
    <row r="46" spans="1:2" ht="15.75" customHeight="1">
      <c r="A46" s="7">
        <v>43868</v>
      </c>
      <c r="B46" s="8" t="s">
        <v>72</v>
      </c>
    </row>
    <row r="47" spans="1:2" ht="15.75" customHeight="1">
      <c r="A47" s="7">
        <v>43878</v>
      </c>
      <c r="B47" s="8" t="s">
        <v>73</v>
      </c>
    </row>
    <row r="48" spans="1:2" ht="15.75" customHeight="1">
      <c r="A48" s="7">
        <v>43879</v>
      </c>
      <c r="B48" s="8" t="s">
        <v>74</v>
      </c>
    </row>
    <row r="49" spans="1:2" ht="15.75" customHeight="1">
      <c r="A49" s="64">
        <v>43891</v>
      </c>
      <c r="B49" s="65"/>
    </row>
    <row r="50" spans="1:2" ht="15.75" customHeight="1">
      <c r="A50" s="7">
        <v>43892</v>
      </c>
      <c r="B50" s="8" t="s">
        <v>75</v>
      </c>
    </row>
    <row r="51" spans="1:2" ht="15.75" customHeight="1">
      <c r="A51" s="9" t="s">
        <v>76</v>
      </c>
      <c r="B51" s="8" t="s">
        <v>77</v>
      </c>
    </row>
    <row r="52" spans="1:2" ht="15.75" customHeight="1">
      <c r="A52" s="7">
        <v>43896</v>
      </c>
      <c r="B52" s="8" t="s">
        <v>78</v>
      </c>
    </row>
    <row r="53" spans="1:2" ht="15.75" customHeight="1">
      <c r="A53" s="9" t="s">
        <v>79</v>
      </c>
      <c r="B53" s="8" t="s">
        <v>80</v>
      </c>
    </row>
    <row r="54" spans="1:2" ht="15.75" customHeight="1">
      <c r="A54" s="7">
        <v>43905</v>
      </c>
      <c r="B54" s="8" t="s">
        <v>81</v>
      </c>
    </row>
    <row r="55" spans="1:2" ht="15.75" customHeight="1">
      <c r="A55" s="7">
        <v>43906</v>
      </c>
      <c r="B55" s="8" t="s">
        <v>39</v>
      </c>
    </row>
    <row r="56" spans="1:2" ht="15.75" customHeight="1">
      <c r="A56" s="9" t="s">
        <v>82</v>
      </c>
      <c r="B56" s="8" t="s">
        <v>83</v>
      </c>
    </row>
    <row r="57" spans="1:2" ht="15.75" customHeight="1">
      <c r="A57" s="7">
        <v>43915</v>
      </c>
      <c r="B57" s="8" t="s">
        <v>84</v>
      </c>
    </row>
    <row r="58" spans="1:2" ht="15.75" customHeight="1">
      <c r="A58" s="7">
        <v>43917</v>
      </c>
      <c r="B58" s="8" t="s">
        <v>85</v>
      </c>
    </row>
    <row r="59" spans="1:2" ht="15.75" customHeight="1">
      <c r="A59" s="64">
        <v>43922</v>
      </c>
      <c r="B59" s="65"/>
    </row>
    <row r="60" spans="1:2" ht="15.75" customHeight="1">
      <c r="A60" s="7">
        <v>43931</v>
      </c>
      <c r="B60" s="8" t="s">
        <v>86</v>
      </c>
    </row>
    <row r="61" spans="1:2" ht="15.75" customHeight="1">
      <c r="A61" s="7">
        <v>43945</v>
      </c>
      <c r="B61" s="8" t="s">
        <v>87</v>
      </c>
    </row>
    <row r="62" spans="1:2" ht="15.75" customHeight="1">
      <c r="A62" s="7">
        <v>43950</v>
      </c>
      <c r="B62" s="8" t="s">
        <v>88</v>
      </c>
    </row>
    <row r="63" spans="1:2" ht="15.75" customHeight="1">
      <c r="A63" s="9" t="s">
        <v>89</v>
      </c>
      <c r="B63" s="8" t="s">
        <v>59</v>
      </c>
    </row>
    <row r="64" spans="1:2" ht="15.75" customHeight="1">
      <c r="A64" s="7">
        <v>43951</v>
      </c>
      <c r="B64" s="8" t="s">
        <v>90</v>
      </c>
    </row>
    <row r="65" spans="1:2" ht="15.75" customHeight="1">
      <c r="A65" s="64">
        <v>43952</v>
      </c>
      <c r="B65" s="65"/>
    </row>
    <row r="66" spans="1:2" ht="15.75" customHeight="1">
      <c r="A66" s="9" t="s">
        <v>89</v>
      </c>
      <c r="B66" s="8" t="s">
        <v>59</v>
      </c>
    </row>
    <row r="67" spans="1:2" ht="15.75" customHeight="1">
      <c r="A67" s="7">
        <v>43955</v>
      </c>
      <c r="B67" s="8" t="s">
        <v>91</v>
      </c>
    </row>
    <row r="68" spans="1:2" ht="15.75" customHeight="1">
      <c r="A68" s="9" t="s">
        <v>92</v>
      </c>
      <c r="B68" s="8" t="s">
        <v>93</v>
      </c>
    </row>
    <row r="69" spans="1:2" ht="15.75" customHeight="1">
      <c r="A69" s="7">
        <v>43955</v>
      </c>
      <c r="B69" s="8" t="s">
        <v>94</v>
      </c>
    </row>
    <row r="70" spans="1:2" ht="15.75" customHeight="1">
      <c r="A70" s="7">
        <v>43959</v>
      </c>
      <c r="B70" s="8" t="s">
        <v>95</v>
      </c>
    </row>
    <row r="71" spans="1:2" ht="15.75" customHeight="1">
      <c r="A71" s="7">
        <v>43960</v>
      </c>
      <c r="B71" s="8" t="s">
        <v>96</v>
      </c>
    </row>
    <row r="72" spans="1:2" ht="15.75" customHeight="1">
      <c r="A72" s="7">
        <v>43973</v>
      </c>
      <c r="B72" s="8" t="s">
        <v>97</v>
      </c>
    </row>
    <row r="73" spans="1:2" ht="15.75" customHeight="1">
      <c r="A73" s="7">
        <v>43974</v>
      </c>
      <c r="B73" s="8" t="s">
        <v>98</v>
      </c>
    </row>
    <row r="74" spans="1:2" ht="15.75" customHeight="1">
      <c r="A74" s="7">
        <v>43974</v>
      </c>
      <c r="B74" s="8" t="s">
        <v>99</v>
      </c>
    </row>
    <row r="75" spans="1:2" ht="15.75" customHeight="1"/>
    <row r="76" spans="1:2" ht="15.75" customHeight="1"/>
    <row r="77" spans="1:2" ht="15.75" customHeight="1"/>
    <row r="78" spans="1:2" ht="15.75" customHeight="1"/>
    <row r="79" spans="1:2" ht="15.75" customHeight="1"/>
    <row r="80" spans="1:2"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A49:B49"/>
    <mergeCell ref="A59:B59"/>
    <mergeCell ref="A65:B65"/>
    <mergeCell ref="A5:B5"/>
    <mergeCell ref="A11:B11"/>
    <mergeCell ref="A18:B18"/>
    <mergeCell ref="A27:B27"/>
    <mergeCell ref="A45:B45"/>
    <mergeCell ref="A38:B38"/>
  </mergeCells>
  <hyperlinks>
    <hyperlink ref="B1" r:id="rId1"/>
    <hyperlink ref="B2" r:id="rId2"/>
    <hyperlink ref="B3" r:id="rId3"/>
    <hyperlink ref="B4" r:id="rId4"/>
    <hyperlink ref="B6" r:id="rId5"/>
    <hyperlink ref="B7" r:id="rId6"/>
    <hyperlink ref="B8" r:id="rId7"/>
    <hyperlink ref="B9" r:id="rId8"/>
    <hyperlink ref="B10" r:id="rId9"/>
    <hyperlink ref="B12" r:id="rId10"/>
    <hyperlink ref="B13" r:id="rId11"/>
    <hyperlink ref="B14" r:id="rId12"/>
    <hyperlink ref="B15" r:id="rId13"/>
    <hyperlink ref="B16" r:id="rId14"/>
    <hyperlink ref="B17" r:id="rId15"/>
    <hyperlink ref="B19" r:id="rId16"/>
    <hyperlink ref="B20" r:id="rId17"/>
    <hyperlink ref="B21" r:id="rId18"/>
    <hyperlink ref="B22" r:id="rId19"/>
    <hyperlink ref="B23" r:id="rId20"/>
    <hyperlink ref="B24" r:id="rId21"/>
    <hyperlink ref="B25" r:id="rId22"/>
    <hyperlink ref="B26" r:id="rId23"/>
    <hyperlink ref="B28" r:id="rId24"/>
    <hyperlink ref="B29" r:id="rId25"/>
    <hyperlink ref="B30" r:id="rId26"/>
    <hyperlink ref="B31" r:id="rId27"/>
    <hyperlink ref="B32" r:id="rId28"/>
    <hyperlink ref="B33" r:id="rId29"/>
    <hyperlink ref="B34" r:id="rId30"/>
    <hyperlink ref="B35" r:id="rId31"/>
    <hyperlink ref="B36" r:id="rId32"/>
    <hyperlink ref="B37" r:id="rId33"/>
    <hyperlink ref="B39" r:id="rId34"/>
    <hyperlink ref="B40" r:id="rId35"/>
    <hyperlink ref="B41" r:id="rId36"/>
    <hyperlink ref="B42" r:id="rId37"/>
    <hyperlink ref="B43" r:id="rId38"/>
    <hyperlink ref="B44" r:id="rId39"/>
    <hyperlink ref="B46" r:id="rId40"/>
    <hyperlink ref="B47" r:id="rId41"/>
    <hyperlink ref="B48" r:id="rId42"/>
    <hyperlink ref="B50" r:id="rId43"/>
    <hyperlink ref="B51" r:id="rId44"/>
    <hyperlink ref="B52" r:id="rId45"/>
    <hyperlink ref="B53" r:id="rId46"/>
    <hyperlink ref="B54" r:id="rId47"/>
    <hyperlink ref="B55" r:id="rId48"/>
    <hyperlink ref="B56" r:id="rId49"/>
    <hyperlink ref="B57" r:id="rId50"/>
    <hyperlink ref="B58" r:id="rId51"/>
    <hyperlink ref="B60" r:id="rId52"/>
    <hyperlink ref="B61" r:id="rId53"/>
    <hyperlink ref="B62" r:id="rId54"/>
    <hyperlink ref="B63" r:id="rId55"/>
    <hyperlink ref="B64" r:id="rId56"/>
    <hyperlink ref="B66" r:id="rId57"/>
    <hyperlink ref="B67" r:id="rId58"/>
    <hyperlink ref="B68" r:id="rId59"/>
    <hyperlink ref="B69" r:id="rId60"/>
    <hyperlink ref="B70" r:id="rId61"/>
    <hyperlink ref="B71" r:id="rId62"/>
    <hyperlink ref="B72" r:id="rId63"/>
    <hyperlink ref="B73" r:id="rId64"/>
    <hyperlink ref="B74" r:id="rId65"/>
  </hyperlinks>
  <pageMargins left="0.7" right="0.7" top="0.75" bottom="0.75" header="0" footer="0"/>
  <pageSetup orientation="landscape"/>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929"/>
  <sheetViews>
    <sheetView workbookViewId="0">
      <selection activeCell="I22" sqref="I22"/>
    </sheetView>
  </sheetViews>
  <sheetFormatPr defaultColWidth="10.796875" defaultRowHeight="15.6"/>
  <cols>
    <col min="3" max="3" width="42.796875" customWidth="1"/>
  </cols>
  <sheetData>
    <row r="2" spans="1:9">
      <c r="A2" t="s">
        <v>107</v>
      </c>
    </row>
    <row r="3" spans="1:9">
      <c r="A3" t="s">
        <v>184</v>
      </c>
      <c r="B3">
        <v>32</v>
      </c>
    </row>
    <row r="4" spans="1:9">
      <c r="A4" t="s">
        <v>185</v>
      </c>
      <c r="B4">
        <v>6</v>
      </c>
      <c r="C4" t="s">
        <v>186</v>
      </c>
      <c r="D4" t="s">
        <v>187</v>
      </c>
      <c r="E4">
        <v>192</v>
      </c>
      <c r="F4" t="s">
        <v>195</v>
      </c>
      <c r="G4">
        <v>14</v>
      </c>
      <c r="H4" s="16">
        <v>0.4201388888888889</v>
      </c>
      <c r="I4" t="s">
        <v>189</v>
      </c>
    </row>
    <row r="5" spans="1:9">
      <c r="A5" t="s">
        <v>185</v>
      </c>
      <c r="B5">
        <v>24</v>
      </c>
      <c r="C5" t="s">
        <v>186</v>
      </c>
      <c r="D5" t="s">
        <v>187</v>
      </c>
      <c r="E5">
        <v>768</v>
      </c>
      <c r="F5" t="s">
        <v>188</v>
      </c>
      <c r="G5">
        <v>12</v>
      </c>
      <c r="H5" s="16">
        <v>0.4152777777777778</v>
      </c>
      <c r="I5" t="s">
        <v>190</v>
      </c>
    </row>
    <row r="6" spans="1:9">
      <c r="A6" t="s">
        <v>191</v>
      </c>
      <c r="B6">
        <v>1</v>
      </c>
      <c r="C6" t="s">
        <v>186</v>
      </c>
      <c r="D6" t="s">
        <v>187</v>
      </c>
      <c r="E6">
        <v>10244</v>
      </c>
      <c r="F6" t="s">
        <v>188</v>
      </c>
      <c r="G6">
        <v>12</v>
      </c>
      <c r="H6" s="16">
        <v>0.39583333333333331</v>
      </c>
      <c r="I6" t="s">
        <v>192</v>
      </c>
    </row>
    <row r="7" spans="1:9">
      <c r="A7" t="s">
        <v>185</v>
      </c>
      <c r="B7">
        <v>3</v>
      </c>
      <c r="C7" t="s">
        <v>186</v>
      </c>
      <c r="D7" t="s">
        <v>187</v>
      </c>
      <c r="E7">
        <v>96</v>
      </c>
      <c r="F7" t="s">
        <v>195</v>
      </c>
      <c r="G7">
        <v>22</v>
      </c>
      <c r="H7">
        <v>2018</v>
      </c>
      <c r="I7" t="s">
        <v>203</v>
      </c>
    </row>
    <row r="8" spans="1:9">
      <c r="A8" t="s">
        <v>185</v>
      </c>
      <c r="B8">
        <v>10</v>
      </c>
      <c r="C8" t="s">
        <v>186</v>
      </c>
      <c r="D8" t="s">
        <v>187</v>
      </c>
      <c r="E8">
        <v>320</v>
      </c>
      <c r="F8" t="s">
        <v>195</v>
      </c>
      <c r="G8">
        <v>10</v>
      </c>
      <c r="H8">
        <v>2019</v>
      </c>
      <c r="I8" t="s">
        <v>204</v>
      </c>
    </row>
    <row r="9" spans="1:9">
      <c r="A9" t="s">
        <v>199</v>
      </c>
      <c r="B9">
        <v>1</v>
      </c>
      <c r="C9" t="s">
        <v>186</v>
      </c>
      <c r="D9" t="s">
        <v>187</v>
      </c>
      <c r="E9">
        <v>1335</v>
      </c>
      <c r="F9" t="s">
        <v>195</v>
      </c>
      <c r="G9">
        <v>14</v>
      </c>
      <c r="H9" s="16">
        <v>0.42152777777777778</v>
      </c>
      <c r="I9" t="s">
        <v>205</v>
      </c>
    </row>
    <row r="11" spans="1:9">
      <c r="A11" t="s">
        <v>108</v>
      </c>
    </row>
    <row r="12" spans="1:9">
      <c r="A12" t="s">
        <v>184</v>
      </c>
      <c r="B12">
        <v>120</v>
      </c>
    </row>
    <row r="13" spans="1:9">
      <c r="A13" t="s">
        <v>185</v>
      </c>
      <c r="B13">
        <v>3</v>
      </c>
      <c r="C13" t="s">
        <v>186</v>
      </c>
      <c r="D13" t="s">
        <v>187</v>
      </c>
      <c r="E13">
        <v>96</v>
      </c>
      <c r="F13" t="s">
        <v>195</v>
      </c>
      <c r="G13">
        <v>22</v>
      </c>
      <c r="H13">
        <v>2018</v>
      </c>
      <c r="I13" t="s">
        <v>189</v>
      </c>
    </row>
    <row r="14" spans="1:9">
      <c r="A14" t="s">
        <v>185</v>
      </c>
      <c r="B14">
        <v>6</v>
      </c>
      <c r="C14" t="s">
        <v>186</v>
      </c>
      <c r="D14" t="s">
        <v>187</v>
      </c>
      <c r="E14">
        <v>192</v>
      </c>
      <c r="F14" t="s">
        <v>195</v>
      </c>
      <c r="G14">
        <v>14</v>
      </c>
      <c r="H14" s="16">
        <v>0.4201388888888889</v>
      </c>
      <c r="I14" t="s">
        <v>190</v>
      </c>
    </row>
    <row r="15" spans="1:9">
      <c r="A15" t="s">
        <v>199</v>
      </c>
      <c r="B15">
        <v>1</v>
      </c>
      <c r="C15" t="s">
        <v>186</v>
      </c>
      <c r="D15" t="s">
        <v>187</v>
      </c>
      <c r="E15">
        <v>58026</v>
      </c>
      <c r="F15" t="s">
        <v>195</v>
      </c>
      <c r="G15">
        <v>22</v>
      </c>
      <c r="H15">
        <v>2018</v>
      </c>
      <c r="I15" t="s">
        <v>206</v>
      </c>
    </row>
    <row r="17" spans="1:9">
      <c r="A17" t="s">
        <v>109</v>
      </c>
    </row>
    <row r="18" spans="1:9">
      <c r="A18" t="s">
        <v>184</v>
      </c>
      <c r="B18">
        <v>184</v>
      </c>
    </row>
    <row r="19" spans="1:9">
      <c r="A19" t="s">
        <v>185</v>
      </c>
      <c r="B19">
        <v>10</v>
      </c>
      <c r="C19" t="s">
        <v>186</v>
      </c>
      <c r="D19" t="s">
        <v>187</v>
      </c>
      <c r="E19">
        <v>320</v>
      </c>
      <c r="F19" t="s">
        <v>195</v>
      </c>
      <c r="G19">
        <v>10</v>
      </c>
      <c r="H19">
        <v>2019</v>
      </c>
      <c r="I19" t="s">
        <v>189</v>
      </c>
    </row>
    <row r="20" spans="1:9">
      <c r="A20" t="s">
        <v>185</v>
      </c>
      <c r="B20">
        <v>6</v>
      </c>
      <c r="C20" t="s">
        <v>186</v>
      </c>
      <c r="D20" t="s">
        <v>187</v>
      </c>
      <c r="E20">
        <v>192</v>
      </c>
      <c r="F20" t="s">
        <v>195</v>
      </c>
      <c r="G20">
        <v>14</v>
      </c>
      <c r="H20" s="16">
        <v>0.4201388888888889</v>
      </c>
      <c r="I20" t="s">
        <v>190</v>
      </c>
    </row>
    <row r="21" spans="1:9">
      <c r="A21" t="s">
        <v>191</v>
      </c>
      <c r="B21">
        <v>1</v>
      </c>
      <c r="C21" t="s">
        <v>186</v>
      </c>
      <c r="D21" t="s">
        <v>187</v>
      </c>
      <c r="E21">
        <v>6148</v>
      </c>
      <c r="F21" t="s">
        <v>195</v>
      </c>
      <c r="G21">
        <v>10</v>
      </c>
      <c r="H21">
        <v>2019</v>
      </c>
      <c r="I21" t="s">
        <v>192</v>
      </c>
    </row>
    <row r="22" spans="1:9">
      <c r="A22" t="s">
        <v>185</v>
      </c>
      <c r="B22">
        <v>4</v>
      </c>
      <c r="C22" t="s">
        <v>186</v>
      </c>
      <c r="D22" t="s">
        <v>187</v>
      </c>
      <c r="E22">
        <v>128</v>
      </c>
      <c r="F22" t="s">
        <v>207</v>
      </c>
      <c r="G22">
        <v>30</v>
      </c>
      <c r="H22">
        <v>2018</v>
      </c>
      <c r="I22" t="s">
        <v>203</v>
      </c>
    </row>
    <row r="23" spans="1:9">
      <c r="A23" t="s">
        <v>199</v>
      </c>
      <c r="B23">
        <v>1</v>
      </c>
      <c r="C23" t="s">
        <v>186</v>
      </c>
      <c r="D23" t="s">
        <v>187</v>
      </c>
      <c r="E23">
        <v>7620</v>
      </c>
      <c r="F23" t="s">
        <v>207</v>
      </c>
      <c r="G23">
        <v>30</v>
      </c>
      <c r="H23">
        <v>2018</v>
      </c>
      <c r="I23" t="s">
        <v>208</v>
      </c>
    </row>
    <row r="24" spans="1:9">
      <c r="A24" t="s">
        <v>199</v>
      </c>
      <c r="B24">
        <v>1</v>
      </c>
      <c r="C24" t="s">
        <v>186</v>
      </c>
      <c r="D24" t="s">
        <v>187</v>
      </c>
      <c r="E24">
        <v>10093</v>
      </c>
      <c r="F24" t="s">
        <v>207</v>
      </c>
      <c r="G24">
        <v>30</v>
      </c>
      <c r="H24">
        <v>2018</v>
      </c>
      <c r="I24" t="s">
        <v>209</v>
      </c>
    </row>
    <row r="25" spans="1:9">
      <c r="A25" t="s">
        <v>199</v>
      </c>
      <c r="B25">
        <v>1</v>
      </c>
      <c r="C25" t="s">
        <v>186</v>
      </c>
      <c r="D25" t="s">
        <v>187</v>
      </c>
      <c r="E25">
        <v>51344</v>
      </c>
      <c r="F25" t="s">
        <v>207</v>
      </c>
      <c r="G25">
        <v>30</v>
      </c>
      <c r="H25">
        <v>2018</v>
      </c>
      <c r="I25" t="s">
        <v>210</v>
      </c>
    </row>
    <row r="26" spans="1:9">
      <c r="A26" t="s">
        <v>199</v>
      </c>
      <c r="B26">
        <v>1</v>
      </c>
      <c r="C26" t="s">
        <v>186</v>
      </c>
      <c r="D26" t="s">
        <v>187</v>
      </c>
      <c r="E26">
        <v>7919</v>
      </c>
      <c r="F26" t="s">
        <v>207</v>
      </c>
      <c r="G26">
        <v>30</v>
      </c>
      <c r="H26">
        <v>2018</v>
      </c>
      <c r="I26" t="s">
        <v>211</v>
      </c>
    </row>
    <row r="27" spans="1:9">
      <c r="A27" t="s">
        <v>185</v>
      </c>
      <c r="B27">
        <v>11</v>
      </c>
      <c r="C27" t="s">
        <v>186</v>
      </c>
      <c r="D27" t="s">
        <v>187</v>
      </c>
      <c r="E27">
        <v>352</v>
      </c>
      <c r="F27" t="s">
        <v>194</v>
      </c>
      <c r="G27">
        <v>7</v>
      </c>
      <c r="H27">
        <v>2017</v>
      </c>
      <c r="I27" t="s">
        <v>212</v>
      </c>
    </row>
    <row r="28" spans="1:9">
      <c r="A28" t="s">
        <v>191</v>
      </c>
      <c r="B28">
        <v>1</v>
      </c>
      <c r="C28" t="s">
        <v>186</v>
      </c>
      <c r="D28" t="s">
        <v>187</v>
      </c>
      <c r="E28">
        <v>205</v>
      </c>
      <c r="F28" t="s">
        <v>194</v>
      </c>
      <c r="G28">
        <v>7</v>
      </c>
      <c r="H28">
        <v>2017</v>
      </c>
      <c r="I28" t="s">
        <v>213</v>
      </c>
    </row>
    <row r="30" spans="1:9">
      <c r="A30" t="s">
        <v>110</v>
      </c>
    </row>
    <row r="31" spans="1:9">
      <c r="A31" t="s">
        <v>184</v>
      </c>
      <c r="B31">
        <v>120</v>
      </c>
    </row>
    <row r="32" spans="1:9">
      <c r="A32" t="s">
        <v>185</v>
      </c>
      <c r="B32">
        <v>4</v>
      </c>
      <c r="C32" t="s">
        <v>186</v>
      </c>
      <c r="D32" t="s">
        <v>187</v>
      </c>
      <c r="E32">
        <v>128</v>
      </c>
      <c r="F32" t="s">
        <v>207</v>
      </c>
      <c r="G32">
        <v>30</v>
      </c>
      <c r="H32">
        <v>2018</v>
      </c>
      <c r="I32" t="s">
        <v>189</v>
      </c>
    </row>
    <row r="33" spans="1:12">
      <c r="A33" t="s">
        <v>185</v>
      </c>
      <c r="B33">
        <v>10</v>
      </c>
      <c r="C33" t="s">
        <v>186</v>
      </c>
      <c r="D33" t="s">
        <v>187</v>
      </c>
      <c r="E33">
        <v>320</v>
      </c>
      <c r="F33" t="s">
        <v>195</v>
      </c>
      <c r="G33">
        <v>10</v>
      </c>
      <c r="H33">
        <v>2019</v>
      </c>
      <c r="I33" t="s">
        <v>190</v>
      </c>
    </row>
    <row r="34" spans="1:12">
      <c r="A34" t="s">
        <v>199</v>
      </c>
      <c r="B34">
        <v>1</v>
      </c>
      <c r="C34" t="s">
        <v>186</v>
      </c>
      <c r="D34" t="s">
        <v>187</v>
      </c>
      <c r="E34">
        <v>51344</v>
      </c>
      <c r="F34" t="s">
        <v>207</v>
      </c>
      <c r="G34">
        <v>30</v>
      </c>
      <c r="H34">
        <v>2018</v>
      </c>
      <c r="I34" t="s">
        <v>214</v>
      </c>
      <c r="J34" t="s">
        <v>215</v>
      </c>
    </row>
    <row r="35" spans="1:12">
      <c r="A35" t="s">
        <v>199</v>
      </c>
      <c r="B35">
        <v>1</v>
      </c>
      <c r="C35" t="s">
        <v>186</v>
      </c>
      <c r="D35" t="s">
        <v>187</v>
      </c>
      <c r="E35">
        <v>7919</v>
      </c>
      <c r="F35" t="s">
        <v>207</v>
      </c>
      <c r="G35">
        <v>30</v>
      </c>
      <c r="H35">
        <v>2018</v>
      </c>
      <c r="I35" t="s">
        <v>216</v>
      </c>
      <c r="J35" t="s">
        <v>217</v>
      </c>
      <c r="K35" t="s">
        <v>15</v>
      </c>
      <c r="L35" t="s">
        <v>218</v>
      </c>
    </row>
    <row r="37" spans="1:12">
      <c r="A37" t="s">
        <v>111</v>
      </c>
    </row>
    <row r="38" spans="1:12">
      <c r="A38" t="s">
        <v>184</v>
      </c>
      <c r="B38">
        <v>1240</v>
      </c>
    </row>
    <row r="39" spans="1:12">
      <c r="A39" t="s">
        <v>185</v>
      </c>
      <c r="B39">
        <v>11</v>
      </c>
      <c r="C39" t="s">
        <v>186</v>
      </c>
      <c r="D39" t="s">
        <v>187</v>
      </c>
      <c r="E39">
        <v>352</v>
      </c>
      <c r="F39" t="s">
        <v>194</v>
      </c>
      <c r="G39">
        <v>7</v>
      </c>
      <c r="H39">
        <v>2017</v>
      </c>
      <c r="I39" t="s">
        <v>189</v>
      </c>
    </row>
    <row r="40" spans="1:12">
      <c r="A40" t="s">
        <v>185</v>
      </c>
      <c r="B40">
        <v>10</v>
      </c>
      <c r="C40" t="s">
        <v>186</v>
      </c>
      <c r="D40" t="s">
        <v>187</v>
      </c>
      <c r="E40">
        <v>320</v>
      </c>
      <c r="F40" t="s">
        <v>195</v>
      </c>
      <c r="G40">
        <v>10</v>
      </c>
      <c r="H40">
        <v>2019</v>
      </c>
      <c r="I40" t="s">
        <v>190</v>
      </c>
    </row>
    <row r="41" spans="1:12">
      <c r="A41" t="s">
        <v>199</v>
      </c>
      <c r="B41">
        <v>1</v>
      </c>
      <c r="C41" t="s">
        <v>186</v>
      </c>
      <c r="D41" t="s">
        <v>187</v>
      </c>
      <c r="E41">
        <v>6673</v>
      </c>
      <c r="F41" t="s">
        <v>194</v>
      </c>
      <c r="G41">
        <v>7</v>
      </c>
      <c r="H41">
        <v>2017</v>
      </c>
      <c r="I41" t="s">
        <v>219</v>
      </c>
    </row>
    <row r="42" spans="1:12">
      <c r="A42" t="s">
        <v>199</v>
      </c>
      <c r="B42">
        <v>1</v>
      </c>
      <c r="C42" t="s">
        <v>186</v>
      </c>
      <c r="D42" t="s">
        <v>187</v>
      </c>
      <c r="E42">
        <v>116878</v>
      </c>
      <c r="F42" t="s">
        <v>194</v>
      </c>
      <c r="G42">
        <v>7</v>
      </c>
      <c r="H42">
        <v>2017</v>
      </c>
      <c r="I42" t="s">
        <v>220</v>
      </c>
    </row>
    <row r="43" spans="1:12">
      <c r="A43" t="s">
        <v>199</v>
      </c>
      <c r="B43">
        <v>1</v>
      </c>
      <c r="C43" t="s">
        <v>186</v>
      </c>
      <c r="D43" t="s">
        <v>187</v>
      </c>
      <c r="E43">
        <v>13356</v>
      </c>
      <c r="F43" t="s">
        <v>194</v>
      </c>
      <c r="G43">
        <v>7</v>
      </c>
      <c r="H43">
        <v>2017</v>
      </c>
      <c r="I43" t="s">
        <v>221</v>
      </c>
    </row>
    <row r="44" spans="1:12">
      <c r="A44" t="s">
        <v>199</v>
      </c>
      <c r="B44">
        <v>1</v>
      </c>
      <c r="C44" t="s">
        <v>186</v>
      </c>
      <c r="D44" t="s">
        <v>187</v>
      </c>
      <c r="E44">
        <v>33908</v>
      </c>
      <c r="F44" t="s">
        <v>194</v>
      </c>
      <c r="G44">
        <v>7</v>
      </c>
      <c r="H44">
        <v>2017</v>
      </c>
      <c r="I44" t="s">
        <v>222</v>
      </c>
    </row>
    <row r="45" spans="1:12">
      <c r="A45" t="s">
        <v>199</v>
      </c>
      <c r="B45">
        <v>1</v>
      </c>
      <c r="C45" t="s">
        <v>186</v>
      </c>
      <c r="D45" t="s">
        <v>187</v>
      </c>
      <c r="E45">
        <v>85527</v>
      </c>
      <c r="F45" t="s">
        <v>194</v>
      </c>
      <c r="G45">
        <v>7</v>
      </c>
      <c r="H45">
        <v>2017</v>
      </c>
      <c r="I45" t="s">
        <v>223</v>
      </c>
    </row>
    <row r="46" spans="1:12">
      <c r="A46" t="s">
        <v>199</v>
      </c>
      <c r="B46">
        <v>1</v>
      </c>
      <c r="C46" t="s">
        <v>186</v>
      </c>
      <c r="D46" t="s">
        <v>187</v>
      </c>
      <c r="E46">
        <v>211313</v>
      </c>
      <c r="F46" t="s">
        <v>194</v>
      </c>
      <c r="G46">
        <v>7</v>
      </c>
      <c r="H46">
        <v>2017</v>
      </c>
      <c r="I46" t="s">
        <v>224</v>
      </c>
    </row>
    <row r="47" spans="1:12">
      <c r="A47" t="s">
        <v>199</v>
      </c>
      <c r="B47">
        <v>1</v>
      </c>
      <c r="C47" t="s">
        <v>186</v>
      </c>
      <c r="D47" t="s">
        <v>187</v>
      </c>
      <c r="E47">
        <v>6619</v>
      </c>
      <c r="F47" t="s">
        <v>194</v>
      </c>
      <c r="G47">
        <v>7</v>
      </c>
      <c r="H47">
        <v>2017</v>
      </c>
      <c r="I47" t="s">
        <v>225</v>
      </c>
    </row>
    <row r="48" spans="1:12">
      <c r="A48" t="s">
        <v>199</v>
      </c>
      <c r="B48">
        <v>1</v>
      </c>
      <c r="C48" t="s">
        <v>186</v>
      </c>
      <c r="D48" t="s">
        <v>187</v>
      </c>
      <c r="E48">
        <v>30328</v>
      </c>
      <c r="F48" t="s">
        <v>194</v>
      </c>
      <c r="G48">
        <v>7</v>
      </c>
      <c r="H48">
        <v>2017</v>
      </c>
      <c r="I48" t="s">
        <v>226</v>
      </c>
    </row>
    <row r="49" spans="1:9">
      <c r="A49" t="s">
        <v>199</v>
      </c>
      <c r="B49">
        <v>1</v>
      </c>
      <c r="C49" t="s">
        <v>186</v>
      </c>
      <c r="D49" t="s">
        <v>187</v>
      </c>
      <c r="E49">
        <v>114431</v>
      </c>
      <c r="F49" t="s">
        <v>194</v>
      </c>
      <c r="G49">
        <v>7</v>
      </c>
      <c r="H49">
        <v>2017</v>
      </c>
      <c r="I49" t="s">
        <v>227</v>
      </c>
    </row>
    <row r="51" spans="1:9">
      <c r="A51" t="s">
        <v>112</v>
      </c>
    </row>
    <row r="52" spans="1:9">
      <c r="A52" t="s">
        <v>184</v>
      </c>
      <c r="B52">
        <v>288</v>
      </c>
    </row>
    <row r="53" spans="1:9">
      <c r="A53" t="s">
        <v>185</v>
      </c>
      <c r="B53">
        <v>11</v>
      </c>
      <c r="C53" t="s">
        <v>186</v>
      </c>
      <c r="D53" t="s">
        <v>187</v>
      </c>
      <c r="E53">
        <v>352</v>
      </c>
      <c r="F53" t="s">
        <v>195</v>
      </c>
      <c r="G53">
        <v>14</v>
      </c>
      <c r="H53" s="16">
        <v>0.50416666666666665</v>
      </c>
      <c r="I53" t="s">
        <v>189</v>
      </c>
    </row>
    <row r="54" spans="1:9">
      <c r="A54" t="s">
        <v>185</v>
      </c>
      <c r="B54">
        <v>24</v>
      </c>
      <c r="C54" t="s">
        <v>186</v>
      </c>
      <c r="D54" t="s">
        <v>187</v>
      </c>
      <c r="E54">
        <v>768</v>
      </c>
      <c r="F54" t="s">
        <v>188</v>
      </c>
      <c r="G54">
        <v>12</v>
      </c>
      <c r="H54" s="16">
        <v>0.4152777777777778</v>
      </c>
      <c r="I54" t="s">
        <v>190</v>
      </c>
    </row>
    <row r="55" spans="1:9">
      <c r="A55" t="s">
        <v>191</v>
      </c>
      <c r="B55">
        <v>1</v>
      </c>
      <c r="C55" t="s">
        <v>186</v>
      </c>
      <c r="D55" t="s">
        <v>187</v>
      </c>
      <c r="E55">
        <v>10244</v>
      </c>
      <c r="F55" t="s">
        <v>188</v>
      </c>
      <c r="G55">
        <v>12</v>
      </c>
      <c r="H55" s="16">
        <v>0.39861111111111108</v>
      </c>
      <c r="I55" t="s">
        <v>192</v>
      </c>
    </row>
    <row r="56" spans="1:9">
      <c r="A56" t="s">
        <v>185</v>
      </c>
      <c r="B56">
        <v>18</v>
      </c>
      <c r="C56" t="s">
        <v>186</v>
      </c>
      <c r="D56" t="s">
        <v>187</v>
      </c>
      <c r="E56">
        <v>576</v>
      </c>
      <c r="F56" t="s">
        <v>194</v>
      </c>
      <c r="G56">
        <v>6</v>
      </c>
      <c r="H56">
        <v>2018</v>
      </c>
      <c r="I56" t="s">
        <v>203</v>
      </c>
    </row>
    <row r="57" spans="1:9">
      <c r="A57" t="s">
        <v>191</v>
      </c>
      <c r="B57">
        <v>1</v>
      </c>
      <c r="C57" t="s">
        <v>186</v>
      </c>
      <c r="D57" t="s">
        <v>187</v>
      </c>
      <c r="E57">
        <v>41755</v>
      </c>
      <c r="F57" t="s">
        <v>195</v>
      </c>
      <c r="G57">
        <v>14</v>
      </c>
      <c r="H57" s="16">
        <v>0.50416666666666665</v>
      </c>
      <c r="I57" t="s">
        <v>228</v>
      </c>
    </row>
    <row r="58" spans="1:9">
      <c r="A58" t="s">
        <v>191</v>
      </c>
      <c r="B58">
        <v>1</v>
      </c>
      <c r="C58" t="s">
        <v>186</v>
      </c>
      <c r="D58" t="s">
        <v>187</v>
      </c>
      <c r="E58">
        <v>27945</v>
      </c>
      <c r="F58" t="s">
        <v>194</v>
      </c>
      <c r="G58">
        <v>6</v>
      </c>
      <c r="H58">
        <v>2018</v>
      </c>
      <c r="I58" t="s">
        <v>229</v>
      </c>
    </row>
    <row r="59" spans="1:9">
      <c r="A59" t="s">
        <v>191</v>
      </c>
      <c r="B59">
        <v>1</v>
      </c>
      <c r="C59" t="s">
        <v>186</v>
      </c>
      <c r="D59" t="s">
        <v>187</v>
      </c>
      <c r="E59">
        <v>13313</v>
      </c>
      <c r="F59" t="s">
        <v>195</v>
      </c>
      <c r="G59">
        <v>14</v>
      </c>
      <c r="H59" s="16">
        <v>0.44305555555555554</v>
      </c>
      <c r="I59" t="s">
        <v>230</v>
      </c>
    </row>
    <row r="60" spans="1:9">
      <c r="A60" t="s">
        <v>191</v>
      </c>
      <c r="B60">
        <v>1</v>
      </c>
      <c r="C60" t="s">
        <v>186</v>
      </c>
      <c r="D60" t="s">
        <v>187</v>
      </c>
      <c r="E60">
        <v>37308</v>
      </c>
      <c r="F60" t="s">
        <v>195</v>
      </c>
      <c r="G60">
        <v>14</v>
      </c>
      <c r="H60" s="16">
        <v>0.4458333333333333</v>
      </c>
      <c r="I60" t="s">
        <v>231</v>
      </c>
    </row>
    <row r="61" spans="1:9">
      <c r="A61" t="s">
        <v>199</v>
      </c>
      <c r="B61">
        <v>1</v>
      </c>
      <c r="C61" t="s">
        <v>186</v>
      </c>
      <c r="D61" t="s">
        <v>187</v>
      </c>
      <c r="E61">
        <v>1837</v>
      </c>
      <c r="F61" t="s">
        <v>195</v>
      </c>
      <c r="G61">
        <v>14</v>
      </c>
      <c r="H61" s="16">
        <v>0.4201388888888889</v>
      </c>
      <c r="I61" t="s">
        <v>205</v>
      </c>
    </row>
    <row r="62" spans="1:9">
      <c r="A62" t="s">
        <v>185</v>
      </c>
      <c r="B62">
        <v>7</v>
      </c>
      <c r="C62" t="s">
        <v>186</v>
      </c>
      <c r="D62" t="s">
        <v>187</v>
      </c>
      <c r="E62">
        <v>224</v>
      </c>
      <c r="F62" t="s">
        <v>195</v>
      </c>
      <c r="G62">
        <v>14</v>
      </c>
      <c r="H62" s="16">
        <v>0.4826388888888889</v>
      </c>
      <c r="I62" t="s">
        <v>232</v>
      </c>
    </row>
    <row r="63" spans="1:9">
      <c r="A63" t="s">
        <v>185</v>
      </c>
      <c r="B63">
        <v>16</v>
      </c>
      <c r="C63" t="s">
        <v>186</v>
      </c>
      <c r="D63" t="s">
        <v>187</v>
      </c>
      <c r="E63">
        <v>512</v>
      </c>
      <c r="F63" t="s">
        <v>195</v>
      </c>
      <c r="G63">
        <v>14</v>
      </c>
      <c r="H63" s="16">
        <v>0.47291666666666665</v>
      </c>
      <c r="I63" t="s">
        <v>233</v>
      </c>
    </row>
    <row r="65" spans="1:9">
      <c r="A65" t="s">
        <v>113</v>
      </c>
    </row>
    <row r="66" spans="1:9">
      <c r="A66" t="s">
        <v>184</v>
      </c>
      <c r="B66">
        <v>1808</v>
      </c>
    </row>
    <row r="67" spans="1:9">
      <c r="A67" t="s">
        <v>185</v>
      </c>
      <c r="B67">
        <v>18</v>
      </c>
      <c r="C67" t="s">
        <v>186</v>
      </c>
      <c r="D67" t="s">
        <v>187</v>
      </c>
      <c r="E67">
        <v>576</v>
      </c>
      <c r="F67" t="s">
        <v>194</v>
      </c>
      <c r="G67">
        <v>6</v>
      </c>
      <c r="H67">
        <v>2018</v>
      </c>
      <c r="I67" t="s">
        <v>189</v>
      </c>
    </row>
    <row r="68" spans="1:9">
      <c r="A68" t="s">
        <v>185</v>
      </c>
      <c r="B68">
        <v>11</v>
      </c>
      <c r="C68" t="s">
        <v>186</v>
      </c>
      <c r="D68" t="s">
        <v>187</v>
      </c>
      <c r="E68">
        <v>352</v>
      </c>
      <c r="F68" t="s">
        <v>195</v>
      </c>
      <c r="G68">
        <v>14</v>
      </c>
      <c r="H68" s="16">
        <v>0.50416666666666665</v>
      </c>
      <c r="I68" t="s">
        <v>190</v>
      </c>
    </row>
    <row r="69" spans="1:9">
      <c r="A69" t="s">
        <v>199</v>
      </c>
      <c r="B69">
        <v>1</v>
      </c>
      <c r="C69" t="s">
        <v>186</v>
      </c>
      <c r="D69" t="s">
        <v>187</v>
      </c>
      <c r="E69">
        <v>41755</v>
      </c>
      <c r="F69" t="s">
        <v>195</v>
      </c>
      <c r="G69">
        <v>14</v>
      </c>
      <c r="H69" s="16">
        <v>0.50416666666666665</v>
      </c>
      <c r="I69" t="s">
        <v>234</v>
      </c>
    </row>
    <row r="70" spans="1:9">
      <c r="A70" t="s">
        <v>199</v>
      </c>
      <c r="B70">
        <v>1</v>
      </c>
      <c r="C70" t="s">
        <v>186</v>
      </c>
      <c r="D70" t="s">
        <v>187</v>
      </c>
      <c r="E70">
        <v>21205</v>
      </c>
      <c r="F70" t="s">
        <v>235</v>
      </c>
      <c r="G70">
        <v>16</v>
      </c>
      <c r="H70">
        <v>2018</v>
      </c>
      <c r="I70" t="s">
        <v>236</v>
      </c>
    </row>
    <row r="71" spans="1:9">
      <c r="A71" t="s">
        <v>199</v>
      </c>
      <c r="B71">
        <v>1</v>
      </c>
      <c r="C71" t="s">
        <v>186</v>
      </c>
      <c r="D71" t="s">
        <v>187</v>
      </c>
      <c r="E71">
        <v>9954</v>
      </c>
      <c r="F71" t="s">
        <v>235</v>
      </c>
      <c r="G71">
        <v>16</v>
      </c>
      <c r="H71">
        <v>2018</v>
      </c>
      <c r="I71" t="s">
        <v>237</v>
      </c>
    </row>
    <row r="72" spans="1:9">
      <c r="A72" t="s">
        <v>199</v>
      </c>
      <c r="B72">
        <v>1</v>
      </c>
      <c r="C72" t="s">
        <v>186</v>
      </c>
      <c r="D72" t="s">
        <v>187</v>
      </c>
      <c r="E72">
        <v>196721</v>
      </c>
      <c r="F72" t="s">
        <v>235</v>
      </c>
      <c r="G72">
        <v>16</v>
      </c>
      <c r="H72">
        <v>2018</v>
      </c>
      <c r="I72" t="s">
        <v>238</v>
      </c>
    </row>
    <row r="73" spans="1:9">
      <c r="A73" t="s">
        <v>199</v>
      </c>
      <c r="B73">
        <v>1</v>
      </c>
      <c r="C73" t="s">
        <v>186</v>
      </c>
      <c r="D73" t="s">
        <v>187</v>
      </c>
      <c r="E73">
        <v>32841</v>
      </c>
      <c r="F73" t="s">
        <v>235</v>
      </c>
      <c r="G73">
        <v>16</v>
      </c>
      <c r="H73">
        <v>2018</v>
      </c>
      <c r="I73" t="s">
        <v>239</v>
      </c>
    </row>
    <row r="74" spans="1:9">
      <c r="A74" t="s">
        <v>199</v>
      </c>
      <c r="B74">
        <v>1</v>
      </c>
      <c r="C74" t="s">
        <v>186</v>
      </c>
      <c r="D74" t="s">
        <v>187</v>
      </c>
      <c r="E74">
        <v>6260</v>
      </c>
      <c r="F74" t="s">
        <v>235</v>
      </c>
      <c r="G74">
        <v>16</v>
      </c>
      <c r="H74">
        <v>2018</v>
      </c>
      <c r="I74" t="s">
        <v>240</v>
      </c>
    </row>
    <row r="75" spans="1:9">
      <c r="A75" t="s">
        <v>199</v>
      </c>
      <c r="B75">
        <v>1</v>
      </c>
      <c r="C75" t="s">
        <v>186</v>
      </c>
      <c r="D75" t="s">
        <v>187</v>
      </c>
      <c r="E75">
        <v>15755</v>
      </c>
      <c r="F75" t="s">
        <v>194</v>
      </c>
      <c r="G75">
        <v>12</v>
      </c>
      <c r="H75">
        <v>2016</v>
      </c>
      <c r="I75" t="s">
        <v>241</v>
      </c>
    </row>
    <row r="76" spans="1:9">
      <c r="A76" t="s">
        <v>199</v>
      </c>
      <c r="B76">
        <v>1</v>
      </c>
      <c r="C76" t="s">
        <v>186</v>
      </c>
      <c r="D76" t="s">
        <v>187</v>
      </c>
      <c r="E76">
        <v>6260</v>
      </c>
      <c r="F76" t="s">
        <v>235</v>
      </c>
      <c r="G76">
        <v>16</v>
      </c>
      <c r="H76">
        <v>2018</v>
      </c>
      <c r="I76" t="s">
        <v>242</v>
      </c>
    </row>
    <row r="77" spans="1:9">
      <c r="A77" t="s">
        <v>199</v>
      </c>
      <c r="B77">
        <v>1</v>
      </c>
      <c r="C77" t="s">
        <v>186</v>
      </c>
      <c r="D77" t="s">
        <v>187</v>
      </c>
      <c r="E77">
        <v>7962</v>
      </c>
      <c r="F77" t="s">
        <v>194</v>
      </c>
      <c r="G77">
        <v>15</v>
      </c>
      <c r="H77">
        <v>2017</v>
      </c>
      <c r="I77" t="s">
        <v>243</v>
      </c>
    </row>
    <row r="78" spans="1:9">
      <c r="A78" t="s">
        <v>199</v>
      </c>
      <c r="B78">
        <v>1</v>
      </c>
      <c r="C78" t="s">
        <v>186</v>
      </c>
      <c r="D78" t="s">
        <v>187</v>
      </c>
      <c r="E78">
        <v>28591</v>
      </c>
      <c r="F78" t="s">
        <v>235</v>
      </c>
      <c r="G78">
        <v>16</v>
      </c>
      <c r="H78">
        <v>2018</v>
      </c>
      <c r="I78" t="s">
        <v>244</v>
      </c>
    </row>
    <row r="79" spans="1:9">
      <c r="A79" t="s">
        <v>199</v>
      </c>
      <c r="B79">
        <v>1</v>
      </c>
      <c r="C79" t="s">
        <v>186</v>
      </c>
      <c r="D79" t="s">
        <v>187</v>
      </c>
      <c r="E79">
        <v>40873</v>
      </c>
      <c r="F79" t="s">
        <v>235</v>
      </c>
      <c r="G79">
        <v>9</v>
      </c>
      <c r="H79">
        <v>2017</v>
      </c>
      <c r="I79" t="s">
        <v>245</v>
      </c>
    </row>
    <row r="80" spans="1:9">
      <c r="A80" t="s">
        <v>199</v>
      </c>
      <c r="B80">
        <v>1</v>
      </c>
      <c r="C80" t="s">
        <v>186</v>
      </c>
      <c r="D80" t="s">
        <v>187</v>
      </c>
      <c r="E80">
        <v>37152</v>
      </c>
      <c r="F80" t="s">
        <v>235</v>
      </c>
      <c r="G80">
        <v>16</v>
      </c>
      <c r="H80">
        <v>2018</v>
      </c>
      <c r="I80" t="s">
        <v>246</v>
      </c>
    </row>
    <row r="81" spans="1:9">
      <c r="A81" t="s">
        <v>199</v>
      </c>
      <c r="B81">
        <v>1</v>
      </c>
      <c r="C81" t="s">
        <v>186</v>
      </c>
      <c r="D81" t="s">
        <v>187</v>
      </c>
      <c r="E81">
        <v>30816</v>
      </c>
      <c r="F81" t="s">
        <v>235</v>
      </c>
      <c r="G81">
        <v>16</v>
      </c>
      <c r="H81">
        <v>2018</v>
      </c>
      <c r="I81" t="s">
        <v>247</v>
      </c>
    </row>
    <row r="82" spans="1:9">
      <c r="A82" t="s">
        <v>199</v>
      </c>
      <c r="B82">
        <v>1</v>
      </c>
      <c r="C82" t="s">
        <v>186</v>
      </c>
      <c r="D82" t="s">
        <v>187</v>
      </c>
      <c r="E82">
        <v>31285</v>
      </c>
      <c r="F82" t="s">
        <v>235</v>
      </c>
      <c r="G82">
        <v>16</v>
      </c>
      <c r="H82">
        <v>2018</v>
      </c>
      <c r="I82" t="s">
        <v>248</v>
      </c>
    </row>
    <row r="83" spans="1:9">
      <c r="A83" t="s">
        <v>199</v>
      </c>
      <c r="B83">
        <v>1</v>
      </c>
      <c r="C83" t="s">
        <v>186</v>
      </c>
      <c r="D83" t="s">
        <v>187</v>
      </c>
      <c r="E83">
        <v>156929</v>
      </c>
      <c r="F83" t="s">
        <v>235</v>
      </c>
      <c r="G83">
        <v>16</v>
      </c>
      <c r="H83">
        <v>2018</v>
      </c>
      <c r="I83" t="s">
        <v>249</v>
      </c>
    </row>
    <row r="84" spans="1:9">
      <c r="A84" t="s">
        <v>199</v>
      </c>
      <c r="B84">
        <v>1</v>
      </c>
      <c r="C84" t="s">
        <v>186</v>
      </c>
      <c r="D84" t="s">
        <v>187</v>
      </c>
      <c r="E84">
        <v>105096</v>
      </c>
      <c r="F84" t="s">
        <v>235</v>
      </c>
      <c r="G84">
        <v>16</v>
      </c>
      <c r="H84">
        <v>2018</v>
      </c>
      <c r="I84" t="s">
        <v>250</v>
      </c>
    </row>
    <row r="86" spans="1:9">
      <c r="A86" t="s">
        <v>114</v>
      </c>
    </row>
    <row r="87" spans="1:9">
      <c r="A87" t="s">
        <v>184</v>
      </c>
      <c r="B87">
        <v>120</v>
      </c>
    </row>
    <row r="88" spans="1:9">
      <c r="A88" t="s">
        <v>185</v>
      </c>
      <c r="B88">
        <v>7</v>
      </c>
      <c r="C88" t="s">
        <v>186</v>
      </c>
      <c r="D88" t="s">
        <v>187</v>
      </c>
      <c r="E88">
        <v>224</v>
      </c>
      <c r="F88" t="s">
        <v>195</v>
      </c>
      <c r="G88">
        <v>14</v>
      </c>
      <c r="H88" s="16">
        <v>0.4826388888888889</v>
      </c>
      <c r="I88" t="s">
        <v>189</v>
      </c>
    </row>
    <row r="89" spans="1:9">
      <c r="A89" t="s">
        <v>185</v>
      </c>
      <c r="B89">
        <v>11</v>
      </c>
      <c r="C89" t="s">
        <v>186</v>
      </c>
      <c r="D89" t="s">
        <v>187</v>
      </c>
      <c r="E89">
        <v>352</v>
      </c>
      <c r="F89" t="s">
        <v>195</v>
      </c>
      <c r="G89">
        <v>14</v>
      </c>
      <c r="H89" s="16">
        <v>0.50416666666666665</v>
      </c>
      <c r="I89" t="s">
        <v>190</v>
      </c>
    </row>
    <row r="90" spans="1:9">
      <c r="A90" t="s">
        <v>191</v>
      </c>
      <c r="B90">
        <v>1</v>
      </c>
      <c r="C90" t="s">
        <v>186</v>
      </c>
      <c r="D90" t="s">
        <v>187</v>
      </c>
      <c r="E90">
        <v>8196</v>
      </c>
      <c r="F90" t="s">
        <v>195</v>
      </c>
      <c r="G90">
        <v>14</v>
      </c>
      <c r="H90" s="16">
        <v>0.49652777777777773</v>
      </c>
      <c r="I90" t="s">
        <v>192</v>
      </c>
    </row>
    <row r="91" spans="1:9">
      <c r="A91" t="s">
        <v>185</v>
      </c>
      <c r="B91">
        <v>3</v>
      </c>
      <c r="C91" t="s">
        <v>186</v>
      </c>
      <c r="D91" t="s">
        <v>187</v>
      </c>
      <c r="E91">
        <v>96</v>
      </c>
      <c r="F91" t="s">
        <v>194</v>
      </c>
      <c r="G91">
        <v>11</v>
      </c>
      <c r="H91">
        <v>2017</v>
      </c>
      <c r="I91" t="s">
        <v>203</v>
      </c>
    </row>
    <row r="92" spans="1:9">
      <c r="A92" t="s">
        <v>191</v>
      </c>
      <c r="B92">
        <v>1</v>
      </c>
      <c r="C92" t="s">
        <v>186</v>
      </c>
      <c r="D92" t="s">
        <v>187</v>
      </c>
      <c r="E92">
        <v>24215</v>
      </c>
      <c r="F92" t="s">
        <v>195</v>
      </c>
      <c r="G92">
        <v>14</v>
      </c>
      <c r="H92" s="16">
        <v>0.4826388888888889</v>
      </c>
      <c r="I92" t="s">
        <v>251</v>
      </c>
    </row>
    <row r="93" spans="1:9">
      <c r="A93" t="s">
        <v>185</v>
      </c>
      <c r="B93">
        <v>8</v>
      </c>
      <c r="C93" t="s">
        <v>186</v>
      </c>
      <c r="D93" t="s">
        <v>187</v>
      </c>
      <c r="E93">
        <v>256</v>
      </c>
      <c r="F93" t="s">
        <v>195</v>
      </c>
      <c r="G93">
        <v>14</v>
      </c>
      <c r="H93" s="16">
        <v>0.45902777777777781</v>
      </c>
      <c r="I93" t="s">
        <v>252</v>
      </c>
    </row>
    <row r="94" spans="1:9">
      <c r="A94" t="s">
        <v>199</v>
      </c>
      <c r="B94">
        <v>1</v>
      </c>
      <c r="C94" t="s">
        <v>186</v>
      </c>
      <c r="D94" t="s">
        <v>187</v>
      </c>
      <c r="E94">
        <v>24024</v>
      </c>
      <c r="F94" t="s">
        <v>195</v>
      </c>
      <c r="G94">
        <v>14</v>
      </c>
      <c r="H94" s="16">
        <v>0.45902777777777781</v>
      </c>
      <c r="I94" t="s">
        <v>253</v>
      </c>
    </row>
    <row r="96" spans="1:9">
      <c r="A96" t="s">
        <v>115</v>
      </c>
    </row>
    <row r="97" spans="1:9">
      <c r="A97" t="s">
        <v>184</v>
      </c>
      <c r="B97">
        <v>40</v>
      </c>
    </row>
    <row r="98" spans="1:9">
      <c r="A98" t="s">
        <v>185</v>
      </c>
      <c r="B98">
        <v>3</v>
      </c>
      <c r="C98" t="s">
        <v>186</v>
      </c>
      <c r="D98" t="s">
        <v>187</v>
      </c>
      <c r="E98">
        <v>96</v>
      </c>
      <c r="F98" t="s">
        <v>194</v>
      </c>
      <c r="G98">
        <v>11</v>
      </c>
      <c r="H98">
        <v>2017</v>
      </c>
      <c r="I98" t="s">
        <v>189</v>
      </c>
    </row>
    <row r="99" spans="1:9">
      <c r="A99" t="s">
        <v>185</v>
      </c>
      <c r="B99">
        <v>7</v>
      </c>
      <c r="C99" t="s">
        <v>186</v>
      </c>
      <c r="D99" t="s">
        <v>187</v>
      </c>
      <c r="E99">
        <v>224</v>
      </c>
      <c r="F99" t="s">
        <v>195</v>
      </c>
      <c r="G99">
        <v>14</v>
      </c>
      <c r="H99" s="16">
        <v>0.4826388888888889</v>
      </c>
      <c r="I99" t="s">
        <v>190</v>
      </c>
    </row>
    <row r="100" spans="1:9">
      <c r="A100" t="s">
        <v>199</v>
      </c>
      <c r="B100">
        <v>1</v>
      </c>
      <c r="C100" t="s">
        <v>186</v>
      </c>
      <c r="D100" t="s">
        <v>187</v>
      </c>
      <c r="E100">
        <v>17744</v>
      </c>
      <c r="F100" t="s">
        <v>194</v>
      </c>
      <c r="G100">
        <v>7</v>
      </c>
      <c r="H100">
        <v>2018</v>
      </c>
      <c r="I100" t="s">
        <v>254</v>
      </c>
    </row>
    <row r="102" spans="1:9">
      <c r="A102" t="s">
        <v>116</v>
      </c>
    </row>
    <row r="103" spans="1:9">
      <c r="A103" t="s">
        <v>184</v>
      </c>
      <c r="B103">
        <v>96</v>
      </c>
    </row>
    <row r="104" spans="1:9">
      <c r="A104" t="s">
        <v>185</v>
      </c>
      <c r="B104">
        <v>8</v>
      </c>
      <c r="C104" t="s">
        <v>186</v>
      </c>
      <c r="D104" t="s">
        <v>187</v>
      </c>
      <c r="E104">
        <v>256</v>
      </c>
      <c r="F104" t="s">
        <v>195</v>
      </c>
      <c r="G104">
        <v>14</v>
      </c>
      <c r="H104" s="16">
        <v>0.45902777777777781</v>
      </c>
      <c r="I104" t="s">
        <v>189</v>
      </c>
    </row>
    <row r="105" spans="1:9">
      <c r="A105" t="s">
        <v>185</v>
      </c>
      <c r="B105">
        <v>7</v>
      </c>
      <c r="C105" t="s">
        <v>186</v>
      </c>
      <c r="D105" t="s">
        <v>187</v>
      </c>
      <c r="E105">
        <v>224</v>
      </c>
      <c r="F105" t="s">
        <v>195</v>
      </c>
      <c r="G105">
        <v>14</v>
      </c>
      <c r="H105" s="16">
        <v>0.4826388888888889</v>
      </c>
      <c r="I105" t="s">
        <v>190</v>
      </c>
    </row>
    <row r="106" spans="1:9">
      <c r="A106" t="s">
        <v>191</v>
      </c>
      <c r="B106">
        <v>1</v>
      </c>
      <c r="C106" t="s">
        <v>186</v>
      </c>
      <c r="D106" t="s">
        <v>187</v>
      </c>
      <c r="E106">
        <v>6148</v>
      </c>
      <c r="F106" t="s">
        <v>195</v>
      </c>
      <c r="G106">
        <v>14</v>
      </c>
      <c r="H106" s="16">
        <v>0.45902777777777781</v>
      </c>
      <c r="I106" t="s">
        <v>192</v>
      </c>
    </row>
    <row r="107" spans="1:9">
      <c r="A107" t="s">
        <v>199</v>
      </c>
      <c r="B107">
        <v>1</v>
      </c>
      <c r="C107" t="s">
        <v>186</v>
      </c>
      <c r="D107" t="s">
        <v>187</v>
      </c>
      <c r="E107">
        <v>102</v>
      </c>
      <c r="F107" t="s">
        <v>194</v>
      </c>
      <c r="G107">
        <v>10</v>
      </c>
      <c r="H107">
        <v>2017</v>
      </c>
      <c r="I107" t="s">
        <v>255</v>
      </c>
    </row>
    <row r="108" spans="1:9">
      <c r="A108" t="s">
        <v>191</v>
      </c>
      <c r="B108">
        <v>1</v>
      </c>
      <c r="C108" t="s">
        <v>186</v>
      </c>
      <c r="D108" t="s">
        <v>187</v>
      </c>
      <c r="E108">
        <v>155</v>
      </c>
      <c r="F108" t="s">
        <v>194</v>
      </c>
      <c r="G108">
        <v>7</v>
      </c>
      <c r="H108">
        <v>2017</v>
      </c>
      <c r="I108" t="s">
        <v>256</v>
      </c>
    </row>
    <row r="109" spans="1:9">
      <c r="A109" t="s">
        <v>199</v>
      </c>
      <c r="B109">
        <v>1</v>
      </c>
      <c r="C109" t="s">
        <v>186</v>
      </c>
      <c r="D109" t="s">
        <v>187</v>
      </c>
      <c r="E109">
        <v>204</v>
      </c>
      <c r="F109" t="s">
        <v>194</v>
      </c>
      <c r="G109">
        <v>7</v>
      </c>
      <c r="H109">
        <v>2017</v>
      </c>
      <c r="I109" t="s">
        <v>257</v>
      </c>
    </row>
    <row r="110" spans="1:9">
      <c r="A110" t="s">
        <v>199</v>
      </c>
      <c r="B110">
        <v>1</v>
      </c>
      <c r="C110" t="s">
        <v>186</v>
      </c>
      <c r="D110" t="s">
        <v>187</v>
      </c>
      <c r="E110">
        <v>2203</v>
      </c>
      <c r="F110" t="s">
        <v>194</v>
      </c>
      <c r="G110">
        <v>7</v>
      </c>
      <c r="H110">
        <v>2017</v>
      </c>
      <c r="I110" t="s">
        <v>258</v>
      </c>
    </row>
    <row r="111" spans="1:9">
      <c r="A111" t="s">
        <v>259</v>
      </c>
      <c r="B111">
        <v>1</v>
      </c>
      <c r="C111" t="s">
        <v>186</v>
      </c>
      <c r="D111" t="s">
        <v>187</v>
      </c>
      <c r="E111">
        <v>22797</v>
      </c>
      <c r="F111" t="s">
        <v>194</v>
      </c>
      <c r="G111">
        <v>7</v>
      </c>
      <c r="H111">
        <v>2017</v>
      </c>
      <c r="I111" t="s">
        <v>260</v>
      </c>
    </row>
    <row r="113" spans="1:9">
      <c r="A113" t="s">
        <v>117</v>
      </c>
    </row>
    <row r="114" spans="1:9">
      <c r="A114" t="s">
        <v>184</v>
      </c>
      <c r="B114">
        <v>3112</v>
      </c>
    </row>
    <row r="115" spans="1:9">
      <c r="A115" t="s">
        <v>185</v>
      </c>
      <c r="B115">
        <v>16</v>
      </c>
      <c r="C115" t="s">
        <v>186</v>
      </c>
      <c r="D115" t="s">
        <v>187</v>
      </c>
      <c r="E115">
        <v>512</v>
      </c>
      <c r="F115" t="s">
        <v>195</v>
      </c>
      <c r="G115">
        <v>14</v>
      </c>
      <c r="H115" s="16">
        <v>0.47291666666666665</v>
      </c>
      <c r="I115" t="s">
        <v>189</v>
      </c>
    </row>
    <row r="116" spans="1:9">
      <c r="A116" t="s">
        <v>185</v>
      </c>
      <c r="B116">
        <v>11</v>
      </c>
      <c r="C116" t="s">
        <v>186</v>
      </c>
      <c r="D116" t="s">
        <v>187</v>
      </c>
      <c r="E116">
        <v>352</v>
      </c>
      <c r="F116" t="s">
        <v>195</v>
      </c>
      <c r="G116">
        <v>14</v>
      </c>
      <c r="H116" s="16">
        <v>0.50416666666666665</v>
      </c>
      <c r="I116" t="s">
        <v>190</v>
      </c>
    </row>
    <row r="117" spans="1:9">
      <c r="A117" t="s">
        <v>191</v>
      </c>
      <c r="B117">
        <v>1</v>
      </c>
      <c r="C117" t="s">
        <v>186</v>
      </c>
      <c r="D117" t="s">
        <v>187</v>
      </c>
      <c r="E117">
        <v>10244</v>
      </c>
      <c r="F117" t="s">
        <v>195</v>
      </c>
      <c r="G117">
        <v>14</v>
      </c>
      <c r="H117" s="16">
        <v>0.47083333333333338</v>
      </c>
      <c r="I117" t="s">
        <v>192</v>
      </c>
    </row>
    <row r="118" spans="1:9">
      <c r="A118" t="s">
        <v>185</v>
      </c>
      <c r="B118">
        <v>5</v>
      </c>
      <c r="C118" t="s">
        <v>186</v>
      </c>
      <c r="D118" t="s">
        <v>187</v>
      </c>
      <c r="E118">
        <v>160</v>
      </c>
      <c r="F118" t="s">
        <v>195</v>
      </c>
      <c r="G118">
        <v>14</v>
      </c>
      <c r="H118" s="16">
        <v>0.47222222222222227</v>
      </c>
      <c r="I118" t="s">
        <v>203</v>
      </c>
    </row>
    <row r="119" spans="1:9">
      <c r="A119" t="s">
        <v>199</v>
      </c>
      <c r="B119">
        <v>1</v>
      </c>
      <c r="C119" t="s">
        <v>186</v>
      </c>
      <c r="D119" t="s">
        <v>187</v>
      </c>
      <c r="E119">
        <v>127010</v>
      </c>
      <c r="F119" t="s">
        <v>207</v>
      </c>
      <c r="G119">
        <v>30</v>
      </c>
      <c r="H119">
        <v>2018</v>
      </c>
      <c r="I119" t="s">
        <v>261</v>
      </c>
    </row>
    <row r="120" spans="1:9">
      <c r="A120" t="s">
        <v>199</v>
      </c>
      <c r="B120">
        <v>1</v>
      </c>
      <c r="C120" t="s">
        <v>186</v>
      </c>
      <c r="D120" t="s">
        <v>187</v>
      </c>
      <c r="E120">
        <v>73554</v>
      </c>
      <c r="F120" t="s">
        <v>207</v>
      </c>
      <c r="G120">
        <v>30</v>
      </c>
      <c r="H120">
        <v>2018</v>
      </c>
      <c r="I120" t="s">
        <v>262</v>
      </c>
    </row>
    <row r="121" spans="1:9">
      <c r="A121" t="s">
        <v>199</v>
      </c>
      <c r="B121">
        <v>1</v>
      </c>
      <c r="C121" t="s">
        <v>186</v>
      </c>
      <c r="D121" t="s">
        <v>187</v>
      </c>
      <c r="E121">
        <v>109333</v>
      </c>
      <c r="F121" t="s">
        <v>207</v>
      </c>
      <c r="G121">
        <v>30</v>
      </c>
      <c r="H121">
        <v>2018</v>
      </c>
      <c r="I121" t="s">
        <v>263</v>
      </c>
    </row>
    <row r="122" spans="1:9">
      <c r="A122" t="s">
        <v>199</v>
      </c>
      <c r="B122">
        <v>1</v>
      </c>
      <c r="C122" t="s">
        <v>186</v>
      </c>
      <c r="D122" t="s">
        <v>187</v>
      </c>
      <c r="E122">
        <v>391475</v>
      </c>
      <c r="F122" t="s">
        <v>207</v>
      </c>
      <c r="G122">
        <v>30</v>
      </c>
      <c r="H122">
        <v>2018</v>
      </c>
      <c r="I122" t="s">
        <v>264</v>
      </c>
    </row>
    <row r="123" spans="1:9">
      <c r="A123" t="s">
        <v>199</v>
      </c>
      <c r="B123">
        <v>1</v>
      </c>
      <c r="C123" t="s">
        <v>186</v>
      </c>
      <c r="D123" t="s">
        <v>187</v>
      </c>
      <c r="E123">
        <v>216345</v>
      </c>
      <c r="F123" t="s">
        <v>195</v>
      </c>
      <c r="G123">
        <v>14</v>
      </c>
      <c r="H123" s="16">
        <v>0.47291666666666665</v>
      </c>
      <c r="I123" t="s">
        <v>265</v>
      </c>
    </row>
    <row r="124" spans="1:9">
      <c r="A124" t="s">
        <v>199</v>
      </c>
      <c r="B124">
        <v>1</v>
      </c>
      <c r="C124" t="s">
        <v>186</v>
      </c>
      <c r="D124" t="s">
        <v>187</v>
      </c>
      <c r="E124">
        <v>232</v>
      </c>
      <c r="F124" t="s">
        <v>207</v>
      </c>
      <c r="G124">
        <v>30</v>
      </c>
      <c r="H124">
        <v>2018</v>
      </c>
      <c r="I124" t="s">
        <v>266</v>
      </c>
    </row>
    <row r="125" spans="1:9">
      <c r="A125" t="s">
        <v>191</v>
      </c>
      <c r="B125">
        <v>1</v>
      </c>
      <c r="C125" t="s">
        <v>186</v>
      </c>
      <c r="D125" t="s">
        <v>187</v>
      </c>
      <c r="E125">
        <v>304</v>
      </c>
      <c r="F125" t="s">
        <v>194</v>
      </c>
      <c r="G125">
        <v>6</v>
      </c>
      <c r="H125">
        <v>2018</v>
      </c>
      <c r="I125" t="s">
        <v>213</v>
      </c>
    </row>
    <row r="126" spans="1:9">
      <c r="A126" t="s">
        <v>199</v>
      </c>
      <c r="B126">
        <v>1</v>
      </c>
      <c r="C126" t="s">
        <v>186</v>
      </c>
      <c r="D126" t="s">
        <v>187</v>
      </c>
      <c r="E126">
        <v>553994</v>
      </c>
      <c r="F126" t="s">
        <v>207</v>
      </c>
      <c r="G126">
        <v>30</v>
      </c>
      <c r="H126">
        <v>2018</v>
      </c>
      <c r="I126" t="s">
        <v>267</v>
      </c>
    </row>
    <row r="127" spans="1:9">
      <c r="A127" t="s">
        <v>199</v>
      </c>
      <c r="B127">
        <v>1</v>
      </c>
      <c r="C127" t="s">
        <v>186</v>
      </c>
      <c r="D127" t="s">
        <v>187</v>
      </c>
      <c r="E127">
        <v>70560</v>
      </c>
      <c r="F127" t="s">
        <v>207</v>
      </c>
      <c r="G127">
        <v>30</v>
      </c>
      <c r="H127">
        <v>2018</v>
      </c>
      <c r="I127" t="s">
        <v>268</v>
      </c>
    </row>
    <row r="128" spans="1:9">
      <c r="A128" t="s">
        <v>185</v>
      </c>
      <c r="B128">
        <v>16</v>
      </c>
      <c r="C128" t="s">
        <v>186</v>
      </c>
      <c r="D128" t="s">
        <v>187</v>
      </c>
      <c r="E128">
        <v>512</v>
      </c>
      <c r="F128" t="s">
        <v>194</v>
      </c>
      <c r="G128">
        <v>6</v>
      </c>
      <c r="H128">
        <v>2018</v>
      </c>
      <c r="I128" t="s">
        <v>269</v>
      </c>
    </row>
    <row r="129" spans="1:9">
      <c r="A129" t="s">
        <v>199</v>
      </c>
      <c r="B129">
        <v>1</v>
      </c>
      <c r="C129" t="s">
        <v>186</v>
      </c>
      <c r="D129" t="s">
        <v>187</v>
      </c>
      <c r="E129">
        <v>8357</v>
      </c>
      <c r="F129" t="s">
        <v>195</v>
      </c>
      <c r="G129">
        <v>14</v>
      </c>
      <c r="H129" s="16">
        <v>0.46666666666666662</v>
      </c>
      <c r="I129" t="s">
        <v>270</v>
      </c>
    </row>
    <row r="130" spans="1:9">
      <c r="A130" t="s">
        <v>199</v>
      </c>
      <c r="B130">
        <v>1</v>
      </c>
      <c r="C130" t="s">
        <v>186</v>
      </c>
      <c r="D130" t="s">
        <v>187</v>
      </c>
      <c r="E130">
        <v>1860</v>
      </c>
      <c r="F130" t="s">
        <v>207</v>
      </c>
      <c r="G130">
        <v>30</v>
      </c>
      <c r="H130">
        <v>2018</v>
      </c>
      <c r="I130" t="s">
        <v>271</v>
      </c>
    </row>
    <row r="132" spans="1:9">
      <c r="A132" t="s">
        <v>118</v>
      </c>
    </row>
    <row r="133" spans="1:9">
      <c r="A133" t="s">
        <v>184</v>
      </c>
      <c r="B133">
        <v>944</v>
      </c>
    </row>
    <row r="134" spans="1:9">
      <c r="A134" t="s">
        <v>185</v>
      </c>
      <c r="B134">
        <v>5</v>
      </c>
      <c r="C134" t="s">
        <v>186</v>
      </c>
      <c r="D134" t="s">
        <v>187</v>
      </c>
      <c r="E134">
        <v>160</v>
      </c>
      <c r="F134" t="s">
        <v>195</v>
      </c>
      <c r="G134">
        <v>14</v>
      </c>
      <c r="H134" s="16">
        <v>0.47222222222222227</v>
      </c>
      <c r="I134" t="s">
        <v>189</v>
      </c>
    </row>
    <row r="135" spans="1:9">
      <c r="A135" t="s">
        <v>185</v>
      </c>
      <c r="B135">
        <v>16</v>
      </c>
      <c r="C135" t="s">
        <v>186</v>
      </c>
      <c r="D135" t="s">
        <v>187</v>
      </c>
      <c r="E135">
        <v>512</v>
      </c>
      <c r="F135" t="s">
        <v>195</v>
      </c>
      <c r="G135">
        <v>14</v>
      </c>
      <c r="H135" s="16">
        <v>0.47291666666666665</v>
      </c>
      <c r="I135" t="s">
        <v>190</v>
      </c>
    </row>
    <row r="136" spans="1:9">
      <c r="A136" t="s">
        <v>199</v>
      </c>
      <c r="B136">
        <v>1</v>
      </c>
      <c r="C136" t="s">
        <v>186</v>
      </c>
      <c r="D136" t="s">
        <v>187</v>
      </c>
      <c r="E136">
        <v>72</v>
      </c>
      <c r="F136" t="s">
        <v>194</v>
      </c>
      <c r="G136">
        <v>13</v>
      </c>
      <c r="H136">
        <v>2018</v>
      </c>
      <c r="I136" t="s">
        <v>272</v>
      </c>
    </row>
    <row r="137" spans="1:9">
      <c r="A137" t="s">
        <v>199</v>
      </c>
      <c r="B137">
        <v>1</v>
      </c>
      <c r="C137" t="s">
        <v>186</v>
      </c>
      <c r="D137" t="s">
        <v>187</v>
      </c>
      <c r="E137">
        <v>216345</v>
      </c>
      <c r="F137" t="s">
        <v>195</v>
      </c>
      <c r="G137">
        <v>14</v>
      </c>
      <c r="H137" s="16">
        <v>0.47291666666666665</v>
      </c>
      <c r="I137" t="s">
        <v>273</v>
      </c>
    </row>
    <row r="138" spans="1:9">
      <c r="A138" t="s">
        <v>199</v>
      </c>
      <c r="B138">
        <v>1</v>
      </c>
      <c r="C138" t="s">
        <v>186</v>
      </c>
      <c r="D138" t="s">
        <v>187</v>
      </c>
      <c r="E138">
        <v>215863</v>
      </c>
      <c r="F138" t="s">
        <v>194</v>
      </c>
      <c r="G138">
        <v>18</v>
      </c>
      <c r="H138">
        <v>2018</v>
      </c>
      <c r="I138" t="s">
        <v>274</v>
      </c>
    </row>
    <row r="140" spans="1:9">
      <c r="A140" t="s">
        <v>119</v>
      </c>
    </row>
    <row r="141" spans="1:9">
      <c r="A141" t="s">
        <v>184</v>
      </c>
      <c r="B141">
        <v>104</v>
      </c>
    </row>
    <row r="142" spans="1:9">
      <c r="A142" t="s">
        <v>185</v>
      </c>
      <c r="B142">
        <v>16</v>
      </c>
      <c r="C142" t="s">
        <v>186</v>
      </c>
      <c r="D142" t="s">
        <v>187</v>
      </c>
      <c r="E142">
        <v>512</v>
      </c>
      <c r="F142" t="s">
        <v>194</v>
      </c>
      <c r="G142">
        <v>6</v>
      </c>
      <c r="H142">
        <v>2018</v>
      </c>
      <c r="I142" t="s">
        <v>189</v>
      </c>
    </row>
    <row r="143" spans="1:9">
      <c r="A143" t="s">
        <v>185</v>
      </c>
      <c r="B143">
        <v>16</v>
      </c>
      <c r="C143" t="s">
        <v>186</v>
      </c>
      <c r="D143" t="s">
        <v>187</v>
      </c>
      <c r="E143">
        <v>512</v>
      </c>
      <c r="F143" t="s">
        <v>195</v>
      </c>
      <c r="G143">
        <v>14</v>
      </c>
      <c r="H143" s="16">
        <v>0.47291666666666665</v>
      </c>
      <c r="I143" t="s">
        <v>190</v>
      </c>
    </row>
    <row r="144" spans="1:9">
      <c r="A144" t="s">
        <v>191</v>
      </c>
      <c r="B144">
        <v>1</v>
      </c>
      <c r="C144" t="s">
        <v>186</v>
      </c>
      <c r="D144" t="s">
        <v>187</v>
      </c>
      <c r="E144">
        <v>6148</v>
      </c>
      <c r="F144" t="s">
        <v>194</v>
      </c>
      <c r="G144">
        <v>6</v>
      </c>
      <c r="H144">
        <v>2018</v>
      </c>
      <c r="I144" t="s">
        <v>192</v>
      </c>
    </row>
    <row r="145" spans="1:9">
      <c r="A145" t="s">
        <v>199</v>
      </c>
      <c r="B145">
        <v>1</v>
      </c>
      <c r="C145" t="s">
        <v>186</v>
      </c>
      <c r="D145" t="s">
        <v>187</v>
      </c>
      <c r="E145">
        <v>0</v>
      </c>
      <c r="F145" t="s">
        <v>207</v>
      </c>
      <c r="G145">
        <v>30</v>
      </c>
      <c r="H145">
        <v>2018</v>
      </c>
      <c r="I145" t="s">
        <v>275</v>
      </c>
    </row>
    <row r="146" spans="1:9">
      <c r="A146" t="s">
        <v>185</v>
      </c>
      <c r="B146">
        <v>12</v>
      </c>
      <c r="C146" t="s">
        <v>186</v>
      </c>
      <c r="D146" t="s">
        <v>187</v>
      </c>
      <c r="E146">
        <v>384</v>
      </c>
      <c r="F146" t="s">
        <v>194</v>
      </c>
      <c r="G146">
        <v>6</v>
      </c>
      <c r="H146">
        <v>2018</v>
      </c>
      <c r="I146" t="s">
        <v>276</v>
      </c>
    </row>
    <row r="147" spans="1:9">
      <c r="A147" t="s">
        <v>199</v>
      </c>
      <c r="B147">
        <v>1</v>
      </c>
      <c r="C147" t="s">
        <v>186</v>
      </c>
      <c r="D147" t="s">
        <v>187</v>
      </c>
      <c r="E147">
        <v>340</v>
      </c>
      <c r="F147" t="s">
        <v>207</v>
      </c>
      <c r="G147">
        <v>30</v>
      </c>
      <c r="H147">
        <v>2018</v>
      </c>
      <c r="I147" t="s">
        <v>277</v>
      </c>
    </row>
    <row r="148" spans="1:9">
      <c r="A148" t="s">
        <v>199</v>
      </c>
      <c r="B148">
        <v>1</v>
      </c>
      <c r="C148" t="s">
        <v>186</v>
      </c>
      <c r="D148" t="s">
        <v>187</v>
      </c>
      <c r="E148">
        <v>429</v>
      </c>
      <c r="F148" t="s">
        <v>207</v>
      </c>
      <c r="G148">
        <v>30</v>
      </c>
      <c r="H148">
        <v>2018</v>
      </c>
      <c r="I148" t="s">
        <v>278</v>
      </c>
    </row>
    <row r="149" spans="1:9">
      <c r="A149" t="s">
        <v>199</v>
      </c>
      <c r="B149">
        <v>1</v>
      </c>
      <c r="C149" t="s">
        <v>186</v>
      </c>
      <c r="D149" t="s">
        <v>187</v>
      </c>
      <c r="E149">
        <v>636</v>
      </c>
      <c r="F149" t="s">
        <v>207</v>
      </c>
      <c r="G149">
        <v>30</v>
      </c>
      <c r="H149">
        <v>2018</v>
      </c>
      <c r="I149" t="s">
        <v>279</v>
      </c>
    </row>
    <row r="150" spans="1:9">
      <c r="A150" t="s">
        <v>199</v>
      </c>
      <c r="B150">
        <v>1</v>
      </c>
      <c r="C150" t="s">
        <v>186</v>
      </c>
      <c r="D150" t="s">
        <v>187</v>
      </c>
      <c r="E150">
        <v>345</v>
      </c>
      <c r="F150" t="s">
        <v>207</v>
      </c>
      <c r="G150">
        <v>30</v>
      </c>
      <c r="H150">
        <v>2018</v>
      </c>
      <c r="I150" t="s">
        <v>280</v>
      </c>
    </row>
    <row r="151" spans="1:9">
      <c r="A151" t="s">
        <v>199</v>
      </c>
      <c r="B151">
        <v>1</v>
      </c>
      <c r="C151" t="s">
        <v>186</v>
      </c>
      <c r="D151" t="s">
        <v>187</v>
      </c>
      <c r="E151">
        <v>346</v>
      </c>
      <c r="F151" t="s">
        <v>207</v>
      </c>
      <c r="G151">
        <v>30</v>
      </c>
      <c r="H151">
        <v>2018</v>
      </c>
      <c r="I151" t="s">
        <v>281</v>
      </c>
    </row>
    <row r="152" spans="1:9">
      <c r="A152" t="s">
        <v>199</v>
      </c>
      <c r="B152">
        <v>1</v>
      </c>
      <c r="C152" t="s">
        <v>186</v>
      </c>
      <c r="D152" t="s">
        <v>187</v>
      </c>
      <c r="E152">
        <v>360</v>
      </c>
      <c r="F152" t="s">
        <v>207</v>
      </c>
      <c r="G152">
        <v>30</v>
      </c>
      <c r="H152">
        <v>2018</v>
      </c>
      <c r="I152" t="s">
        <v>282</v>
      </c>
    </row>
    <row r="153" spans="1:9">
      <c r="A153" t="s">
        <v>199</v>
      </c>
      <c r="B153">
        <v>1</v>
      </c>
      <c r="C153" t="s">
        <v>186</v>
      </c>
      <c r="D153" t="s">
        <v>187</v>
      </c>
      <c r="E153">
        <v>495</v>
      </c>
      <c r="F153" t="s">
        <v>207</v>
      </c>
      <c r="G153">
        <v>30</v>
      </c>
      <c r="H153">
        <v>2018</v>
      </c>
      <c r="I153" t="s">
        <v>283</v>
      </c>
    </row>
    <row r="154" spans="1:9">
      <c r="A154" t="s">
        <v>199</v>
      </c>
      <c r="B154">
        <v>1</v>
      </c>
      <c r="C154" t="s">
        <v>186</v>
      </c>
      <c r="D154" t="s">
        <v>187</v>
      </c>
      <c r="E154">
        <v>805</v>
      </c>
      <c r="F154" t="s">
        <v>207</v>
      </c>
      <c r="G154">
        <v>30</v>
      </c>
      <c r="H154">
        <v>2018</v>
      </c>
      <c r="I154" t="s">
        <v>284</v>
      </c>
    </row>
    <row r="155" spans="1:9">
      <c r="A155" t="s">
        <v>199</v>
      </c>
      <c r="B155">
        <v>1</v>
      </c>
      <c r="C155" t="s">
        <v>186</v>
      </c>
      <c r="D155" t="s">
        <v>187</v>
      </c>
      <c r="E155">
        <v>719</v>
      </c>
      <c r="F155" t="s">
        <v>207</v>
      </c>
      <c r="G155">
        <v>30</v>
      </c>
      <c r="H155">
        <v>2018</v>
      </c>
      <c r="I155" t="s">
        <v>285</v>
      </c>
    </row>
    <row r="156" spans="1:9">
      <c r="A156" t="s">
        <v>199</v>
      </c>
      <c r="B156">
        <v>1</v>
      </c>
      <c r="C156" t="s">
        <v>186</v>
      </c>
      <c r="D156" t="s">
        <v>187</v>
      </c>
      <c r="E156">
        <v>729</v>
      </c>
      <c r="F156" t="s">
        <v>207</v>
      </c>
      <c r="G156">
        <v>30</v>
      </c>
      <c r="H156">
        <v>2018</v>
      </c>
      <c r="I156" t="s">
        <v>286</v>
      </c>
    </row>
    <row r="157" spans="1:9">
      <c r="A157" t="s">
        <v>199</v>
      </c>
      <c r="B157">
        <v>1</v>
      </c>
      <c r="C157" t="s">
        <v>186</v>
      </c>
      <c r="D157" t="s">
        <v>187</v>
      </c>
      <c r="E157">
        <v>856</v>
      </c>
      <c r="F157" t="s">
        <v>207</v>
      </c>
      <c r="G157">
        <v>30</v>
      </c>
      <c r="H157">
        <v>2018</v>
      </c>
      <c r="I157" t="s">
        <v>287</v>
      </c>
    </row>
    <row r="159" spans="1:9">
      <c r="A159" t="s">
        <v>120</v>
      </c>
    </row>
    <row r="160" spans="1:9">
      <c r="A160" t="s">
        <v>184</v>
      </c>
      <c r="B160">
        <v>88</v>
      </c>
    </row>
    <row r="161" spans="1:9">
      <c r="A161" t="s">
        <v>185</v>
      </c>
      <c r="B161">
        <v>12</v>
      </c>
      <c r="C161" t="s">
        <v>186</v>
      </c>
      <c r="D161" t="s">
        <v>187</v>
      </c>
      <c r="E161">
        <v>384</v>
      </c>
      <c r="F161" t="s">
        <v>194</v>
      </c>
      <c r="G161">
        <v>6</v>
      </c>
      <c r="H161">
        <v>2018</v>
      </c>
      <c r="I161" t="s">
        <v>189</v>
      </c>
    </row>
    <row r="162" spans="1:9">
      <c r="A162" t="s">
        <v>185</v>
      </c>
      <c r="B162">
        <v>16</v>
      </c>
      <c r="C162" t="s">
        <v>186</v>
      </c>
      <c r="D162" t="s">
        <v>187</v>
      </c>
      <c r="E162">
        <v>512</v>
      </c>
      <c r="F162" t="s">
        <v>194</v>
      </c>
      <c r="G162">
        <v>6</v>
      </c>
      <c r="H162">
        <v>2018</v>
      </c>
      <c r="I162" t="s">
        <v>190</v>
      </c>
    </row>
    <row r="163" spans="1:9">
      <c r="A163" t="s">
        <v>191</v>
      </c>
      <c r="B163">
        <v>1</v>
      </c>
      <c r="C163" t="s">
        <v>186</v>
      </c>
      <c r="D163" t="s">
        <v>187</v>
      </c>
      <c r="E163">
        <v>6148</v>
      </c>
      <c r="F163" t="s">
        <v>194</v>
      </c>
      <c r="G163">
        <v>6</v>
      </c>
      <c r="H163">
        <v>2018</v>
      </c>
      <c r="I163" t="s">
        <v>192</v>
      </c>
    </row>
    <row r="164" spans="1:9">
      <c r="A164" t="s">
        <v>199</v>
      </c>
      <c r="B164">
        <v>1</v>
      </c>
      <c r="C164" t="s">
        <v>186</v>
      </c>
      <c r="D164" t="s">
        <v>187</v>
      </c>
      <c r="E164">
        <v>770</v>
      </c>
      <c r="F164" t="s">
        <v>207</v>
      </c>
      <c r="G164">
        <v>30</v>
      </c>
      <c r="H164">
        <v>2018</v>
      </c>
      <c r="I164" t="s">
        <v>288</v>
      </c>
    </row>
    <row r="165" spans="1:9">
      <c r="A165" t="s">
        <v>199</v>
      </c>
      <c r="B165">
        <v>1</v>
      </c>
      <c r="C165" t="s">
        <v>186</v>
      </c>
      <c r="D165" t="s">
        <v>187</v>
      </c>
      <c r="E165">
        <v>807</v>
      </c>
      <c r="F165" t="s">
        <v>207</v>
      </c>
      <c r="G165">
        <v>30</v>
      </c>
      <c r="H165">
        <v>2018</v>
      </c>
      <c r="I165" t="s">
        <v>289</v>
      </c>
    </row>
    <row r="166" spans="1:9">
      <c r="A166" t="s">
        <v>199</v>
      </c>
      <c r="B166">
        <v>1</v>
      </c>
      <c r="C166" t="s">
        <v>186</v>
      </c>
      <c r="D166" t="s">
        <v>187</v>
      </c>
      <c r="E166">
        <v>822</v>
      </c>
      <c r="F166" t="s">
        <v>207</v>
      </c>
      <c r="G166">
        <v>30</v>
      </c>
      <c r="H166">
        <v>2018</v>
      </c>
      <c r="I166" t="s">
        <v>290</v>
      </c>
    </row>
    <row r="167" spans="1:9">
      <c r="A167" t="s">
        <v>199</v>
      </c>
      <c r="B167">
        <v>1</v>
      </c>
      <c r="C167" t="s">
        <v>186</v>
      </c>
      <c r="D167" t="s">
        <v>187</v>
      </c>
      <c r="E167">
        <v>397</v>
      </c>
      <c r="F167" t="s">
        <v>207</v>
      </c>
      <c r="G167">
        <v>30</v>
      </c>
      <c r="H167">
        <v>2018</v>
      </c>
      <c r="I167" t="s">
        <v>291</v>
      </c>
    </row>
    <row r="168" spans="1:9">
      <c r="A168" t="s">
        <v>199</v>
      </c>
      <c r="B168">
        <v>1</v>
      </c>
      <c r="C168" t="s">
        <v>186</v>
      </c>
      <c r="D168" t="s">
        <v>187</v>
      </c>
      <c r="E168">
        <v>353</v>
      </c>
      <c r="F168" t="s">
        <v>207</v>
      </c>
      <c r="G168">
        <v>30</v>
      </c>
      <c r="H168">
        <v>2018</v>
      </c>
      <c r="I168" t="s">
        <v>292</v>
      </c>
    </row>
    <row r="169" spans="1:9">
      <c r="A169" t="s">
        <v>199</v>
      </c>
      <c r="B169">
        <v>1</v>
      </c>
      <c r="C169" t="s">
        <v>186</v>
      </c>
      <c r="D169" t="s">
        <v>187</v>
      </c>
      <c r="E169">
        <v>853</v>
      </c>
      <c r="F169" t="s">
        <v>207</v>
      </c>
      <c r="G169">
        <v>30</v>
      </c>
      <c r="H169">
        <v>2018</v>
      </c>
      <c r="I169" t="s">
        <v>293</v>
      </c>
    </row>
    <row r="170" spans="1:9">
      <c r="A170" t="s">
        <v>199</v>
      </c>
      <c r="B170">
        <v>1</v>
      </c>
      <c r="C170" t="s">
        <v>186</v>
      </c>
      <c r="D170" t="s">
        <v>187</v>
      </c>
      <c r="E170">
        <v>857</v>
      </c>
      <c r="F170" t="s">
        <v>207</v>
      </c>
      <c r="G170">
        <v>30</v>
      </c>
      <c r="H170">
        <v>2018</v>
      </c>
      <c r="I170" t="s">
        <v>294</v>
      </c>
    </row>
    <row r="171" spans="1:9">
      <c r="A171" t="s">
        <v>199</v>
      </c>
      <c r="B171">
        <v>1</v>
      </c>
      <c r="C171" t="s">
        <v>186</v>
      </c>
      <c r="D171" t="s">
        <v>187</v>
      </c>
      <c r="E171">
        <v>360</v>
      </c>
      <c r="F171" t="s">
        <v>207</v>
      </c>
      <c r="G171">
        <v>30</v>
      </c>
      <c r="H171">
        <v>2018</v>
      </c>
      <c r="I171" t="s">
        <v>295</v>
      </c>
    </row>
    <row r="172" spans="1:9">
      <c r="A172" t="s">
        <v>199</v>
      </c>
      <c r="B172">
        <v>1</v>
      </c>
      <c r="C172" t="s">
        <v>186</v>
      </c>
      <c r="D172" t="s">
        <v>187</v>
      </c>
      <c r="E172">
        <v>362</v>
      </c>
      <c r="F172" t="s">
        <v>207</v>
      </c>
      <c r="G172">
        <v>30</v>
      </c>
      <c r="H172">
        <v>2018</v>
      </c>
      <c r="I172" t="s">
        <v>296</v>
      </c>
    </row>
    <row r="174" spans="1:9">
      <c r="A174" t="s">
        <v>121</v>
      </c>
    </row>
    <row r="175" spans="1:9">
      <c r="A175" t="s">
        <v>184</v>
      </c>
      <c r="B175">
        <v>440</v>
      </c>
    </row>
    <row r="176" spans="1:9">
      <c r="A176" t="s">
        <v>185</v>
      </c>
      <c r="B176">
        <v>15</v>
      </c>
      <c r="C176" t="s">
        <v>186</v>
      </c>
      <c r="D176" t="s">
        <v>187</v>
      </c>
      <c r="E176">
        <v>480</v>
      </c>
      <c r="F176" t="s">
        <v>195</v>
      </c>
      <c r="G176">
        <v>28</v>
      </c>
      <c r="H176" s="16">
        <v>0.65555555555555556</v>
      </c>
      <c r="I176" t="s">
        <v>189</v>
      </c>
    </row>
    <row r="177" spans="1:9">
      <c r="A177" t="s">
        <v>185</v>
      </c>
      <c r="B177">
        <v>24</v>
      </c>
      <c r="C177" t="s">
        <v>186</v>
      </c>
      <c r="D177" t="s">
        <v>187</v>
      </c>
      <c r="E177">
        <v>768</v>
      </c>
      <c r="F177" t="s">
        <v>188</v>
      </c>
      <c r="G177">
        <v>12</v>
      </c>
      <c r="H177" s="16">
        <v>0.4152777777777778</v>
      </c>
      <c r="I177" t="s">
        <v>190</v>
      </c>
    </row>
    <row r="178" spans="1:9">
      <c r="A178" t="s">
        <v>191</v>
      </c>
      <c r="B178">
        <v>1</v>
      </c>
      <c r="C178" t="s">
        <v>186</v>
      </c>
      <c r="D178" t="s">
        <v>187</v>
      </c>
      <c r="E178">
        <v>8196</v>
      </c>
      <c r="F178" t="s">
        <v>195</v>
      </c>
      <c r="G178">
        <v>24</v>
      </c>
      <c r="H178" s="16">
        <v>0.50138888888888888</v>
      </c>
      <c r="I178" t="s">
        <v>192</v>
      </c>
    </row>
    <row r="179" spans="1:9">
      <c r="A179" t="s">
        <v>185</v>
      </c>
      <c r="B179">
        <v>12</v>
      </c>
      <c r="C179" t="s">
        <v>186</v>
      </c>
      <c r="D179" t="s">
        <v>187</v>
      </c>
      <c r="E179">
        <v>384</v>
      </c>
      <c r="F179" t="s">
        <v>194</v>
      </c>
      <c r="G179">
        <v>14</v>
      </c>
      <c r="H179">
        <v>2018</v>
      </c>
      <c r="I179" t="s">
        <v>203</v>
      </c>
    </row>
    <row r="180" spans="1:9">
      <c r="A180" t="s">
        <v>199</v>
      </c>
      <c r="B180">
        <v>1</v>
      </c>
      <c r="C180" t="s">
        <v>186</v>
      </c>
      <c r="D180" t="s">
        <v>187</v>
      </c>
      <c r="E180">
        <v>17873</v>
      </c>
      <c r="F180" t="s">
        <v>194</v>
      </c>
      <c r="G180">
        <v>14</v>
      </c>
      <c r="H180">
        <v>2018</v>
      </c>
      <c r="I180" t="s">
        <v>297</v>
      </c>
    </row>
    <row r="181" spans="1:9">
      <c r="A181" t="s">
        <v>191</v>
      </c>
      <c r="B181">
        <v>1</v>
      </c>
      <c r="C181" t="s">
        <v>186</v>
      </c>
      <c r="D181" t="s">
        <v>187</v>
      </c>
      <c r="E181">
        <v>20210</v>
      </c>
      <c r="F181" t="s">
        <v>195</v>
      </c>
      <c r="G181">
        <v>24</v>
      </c>
      <c r="H181" s="16">
        <v>0.4458333333333333</v>
      </c>
      <c r="I181" t="s">
        <v>298</v>
      </c>
    </row>
    <row r="182" spans="1:9">
      <c r="A182" t="s">
        <v>191</v>
      </c>
      <c r="B182">
        <v>1</v>
      </c>
      <c r="C182" t="s">
        <v>186</v>
      </c>
      <c r="D182" t="s">
        <v>187</v>
      </c>
      <c r="E182">
        <v>136884</v>
      </c>
      <c r="F182" t="s">
        <v>195</v>
      </c>
      <c r="G182">
        <v>24</v>
      </c>
      <c r="H182" s="16">
        <v>0.44930555555555557</v>
      </c>
      <c r="I182" t="s">
        <v>299</v>
      </c>
    </row>
    <row r="183" spans="1:9">
      <c r="A183" t="s">
        <v>191</v>
      </c>
      <c r="B183">
        <v>1</v>
      </c>
      <c r="C183" t="s">
        <v>186</v>
      </c>
      <c r="D183" t="s">
        <v>187</v>
      </c>
      <c r="E183">
        <v>5245</v>
      </c>
      <c r="F183" t="s">
        <v>195</v>
      </c>
      <c r="G183">
        <v>28</v>
      </c>
      <c r="H183" s="16">
        <v>0.65555555555555556</v>
      </c>
      <c r="I183" t="s">
        <v>300</v>
      </c>
    </row>
    <row r="184" spans="1:9">
      <c r="A184" t="s">
        <v>191</v>
      </c>
      <c r="B184">
        <v>1</v>
      </c>
      <c r="C184" t="s">
        <v>186</v>
      </c>
      <c r="D184" t="s">
        <v>187</v>
      </c>
      <c r="E184">
        <v>10817</v>
      </c>
      <c r="F184" t="s">
        <v>195</v>
      </c>
      <c r="G184">
        <v>24</v>
      </c>
      <c r="H184" s="16">
        <v>0.48958333333333331</v>
      </c>
      <c r="I184" t="s">
        <v>301</v>
      </c>
    </row>
    <row r="185" spans="1:9">
      <c r="A185" t="s">
        <v>185</v>
      </c>
      <c r="B185">
        <v>3</v>
      </c>
      <c r="C185" t="s">
        <v>186</v>
      </c>
      <c r="D185" t="s">
        <v>187</v>
      </c>
      <c r="E185">
        <v>96</v>
      </c>
      <c r="F185" t="s">
        <v>196</v>
      </c>
      <c r="G185">
        <v>5</v>
      </c>
      <c r="H185">
        <v>2018</v>
      </c>
      <c r="I185" t="s">
        <v>302</v>
      </c>
    </row>
    <row r="186" spans="1:9">
      <c r="A186" t="s">
        <v>191</v>
      </c>
      <c r="B186">
        <v>1</v>
      </c>
      <c r="C186" t="s">
        <v>186</v>
      </c>
      <c r="D186" t="s">
        <v>187</v>
      </c>
      <c r="E186">
        <v>2839</v>
      </c>
      <c r="F186" t="s">
        <v>194</v>
      </c>
      <c r="G186">
        <v>18</v>
      </c>
      <c r="H186">
        <v>2018</v>
      </c>
      <c r="I186" t="s">
        <v>303</v>
      </c>
    </row>
    <row r="187" spans="1:9">
      <c r="A187" t="s">
        <v>191</v>
      </c>
      <c r="B187">
        <v>1</v>
      </c>
      <c r="C187" t="s">
        <v>186</v>
      </c>
      <c r="D187" t="s">
        <v>187</v>
      </c>
      <c r="E187">
        <v>210</v>
      </c>
      <c r="F187" t="s">
        <v>196</v>
      </c>
      <c r="G187">
        <v>5</v>
      </c>
      <c r="H187">
        <v>2018</v>
      </c>
      <c r="I187" t="s">
        <v>304</v>
      </c>
    </row>
    <row r="188" spans="1:9">
      <c r="A188" t="s">
        <v>185</v>
      </c>
      <c r="B188">
        <v>9</v>
      </c>
      <c r="C188" t="s">
        <v>186</v>
      </c>
      <c r="D188" t="s">
        <v>187</v>
      </c>
      <c r="E188">
        <v>288</v>
      </c>
      <c r="F188" t="s">
        <v>196</v>
      </c>
      <c r="G188">
        <v>13</v>
      </c>
      <c r="H188" s="16">
        <v>0.85625000000000007</v>
      </c>
      <c r="I188" t="s">
        <v>305</v>
      </c>
    </row>
    <row r="189" spans="1:9">
      <c r="A189" t="s">
        <v>199</v>
      </c>
      <c r="B189">
        <v>1</v>
      </c>
      <c r="C189" t="s">
        <v>186</v>
      </c>
      <c r="D189" t="s">
        <v>187</v>
      </c>
      <c r="E189">
        <v>0</v>
      </c>
      <c r="F189" t="s">
        <v>196</v>
      </c>
      <c r="G189">
        <v>8</v>
      </c>
      <c r="H189">
        <v>2018</v>
      </c>
      <c r="I189" t="s">
        <v>306</v>
      </c>
    </row>
    <row r="190" spans="1:9">
      <c r="A190" t="s">
        <v>191</v>
      </c>
      <c r="B190">
        <v>1</v>
      </c>
      <c r="C190" t="s">
        <v>186</v>
      </c>
      <c r="D190" t="s">
        <v>187</v>
      </c>
      <c r="E190">
        <v>3675</v>
      </c>
      <c r="F190" t="s">
        <v>194</v>
      </c>
      <c r="G190">
        <v>14</v>
      </c>
      <c r="H190">
        <v>2018</v>
      </c>
      <c r="I190" t="s">
        <v>307</v>
      </c>
    </row>
    <row r="192" spans="1:9">
      <c r="A192" t="s">
        <v>122</v>
      </c>
    </row>
    <row r="193" spans="1:9">
      <c r="A193" t="s">
        <v>184</v>
      </c>
      <c r="B193">
        <v>744</v>
      </c>
    </row>
    <row r="194" spans="1:9">
      <c r="A194" t="s">
        <v>185</v>
      </c>
      <c r="B194">
        <v>12</v>
      </c>
      <c r="C194" t="s">
        <v>186</v>
      </c>
      <c r="D194" t="s">
        <v>187</v>
      </c>
      <c r="E194">
        <v>384</v>
      </c>
      <c r="F194" t="s">
        <v>194</v>
      </c>
      <c r="G194">
        <v>14</v>
      </c>
      <c r="H194">
        <v>2018</v>
      </c>
      <c r="I194" t="s">
        <v>189</v>
      </c>
    </row>
    <row r="195" spans="1:9">
      <c r="A195" t="s">
        <v>185</v>
      </c>
      <c r="B195">
        <v>15</v>
      </c>
      <c r="C195" t="s">
        <v>186</v>
      </c>
      <c r="D195" t="s">
        <v>187</v>
      </c>
      <c r="E195">
        <v>480</v>
      </c>
      <c r="F195" t="s">
        <v>195</v>
      </c>
      <c r="G195">
        <v>28</v>
      </c>
      <c r="H195" s="16">
        <v>0.65555555555555556</v>
      </c>
      <c r="I195" t="s">
        <v>190</v>
      </c>
    </row>
    <row r="196" spans="1:9">
      <c r="A196" t="s">
        <v>199</v>
      </c>
      <c r="B196">
        <v>1</v>
      </c>
      <c r="C196" t="s">
        <v>186</v>
      </c>
      <c r="D196" t="s">
        <v>187</v>
      </c>
      <c r="E196">
        <v>17265</v>
      </c>
      <c r="F196" t="s">
        <v>194</v>
      </c>
      <c r="G196">
        <v>11</v>
      </c>
      <c r="H196">
        <v>2018</v>
      </c>
      <c r="I196" t="s">
        <v>308</v>
      </c>
    </row>
    <row r="197" spans="1:9">
      <c r="A197" t="s">
        <v>199</v>
      </c>
      <c r="B197">
        <v>1</v>
      </c>
      <c r="C197" t="s">
        <v>186</v>
      </c>
      <c r="D197" t="s">
        <v>187</v>
      </c>
      <c r="E197">
        <v>16203</v>
      </c>
      <c r="F197" t="s">
        <v>235</v>
      </c>
      <c r="G197">
        <v>16</v>
      </c>
      <c r="H197">
        <v>2018</v>
      </c>
      <c r="I197" t="s">
        <v>309</v>
      </c>
    </row>
    <row r="198" spans="1:9">
      <c r="A198" t="s">
        <v>199</v>
      </c>
      <c r="B198">
        <v>1</v>
      </c>
      <c r="C198" t="s">
        <v>186</v>
      </c>
      <c r="D198" t="s">
        <v>187</v>
      </c>
      <c r="E198">
        <v>18753</v>
      </c>
      <c r="F198" t="s">
        <v>194</v>
      </c>
      <c r="G198">
        <v>13</v>
      </c>
      <c r="H198">
        <v>2018</v>
      </c>
      <c r="I198" t="s">
        <v>310</v>
      </c>
    </row>
    <row r="199" spans="1:9">
      <c r="A199" t="s">
        <v>199</v>
      </c>
      <c r="B199">
        <v>1</v>
      </c>
      <c r="C199" t="s">
        <v>186</v>
      </c>
      <c r="D199" t="s">
        <v>187</v>
      </c>
      <c r="E199">
        <v>18751</v>
      </c>
      <c r="F199" t="s">
        <v>235</v>
      </c>
      <c r="G199">
        <v>16</v>
      </c>
      <c r="H199">
        <v>2018</v>
      </c>
      <c r="I199" t="s">
        <v>311</v>
      </c>
    </row>
    <row r="200" spans="1:9">
      <c r="A200" t="s">
        <v>199</v>
      </c>
      <c r="B200">
        <v>1</v>
      </c>
      <c r="C200" t="s">
        <v>186</v>
      </c>
      <c r="D200" t="s">
        <v>187</v>
      </c>
      <c r="E200">
        <v>110364</v>
      </c>
      <c r="F200" t="s">
        <v>194</v>
      </c>
      <c r="G200">
        <v>14</v>
      </c>
      <c r="H200">
        <v>2018</v>
      </c>
      <c r="I200" t="s">
        <v>312</v>
      </c>
    </row>
    <row r="201" spans="1:9">
      <c r="A201" t="s">
        <v>199</v>
      </c>
      <c r="B201">
        <v>1</v>
      </c>
      <c r="C201" t="s">
        <v>186</v>
      </c>
      <c r="D201" t="s">
        <v>187</v>
      </c>
      <c r="E201">
        <v>13494</v>
      </c>
      <c r="F201" t="s">
        <v>194</v>
      </c>
      <c r="G201">
        <v>14</v>
      </c>
      <c r="H201">
        <v>2018</v>
      </c>
      <c r="I201" t="s">
        <v>313</v>
      </c>
    </row>
    <row r="202" spans="1:9">
      <c r="A202" t="s">
        <v>199</v>
      </c>
      <c r="B202">
        <v>1</v>
      </c>
      <c r="C202" t="s">
        <v>186</v>
      </c>
      <c r="D202" t="s">
        <v>187</v>
      </c>
      <c r="E202">
        <v>67145</v>
      </c>
      <c r="F202" t="s">
        <v>235</v>
      </c>
      <c r="G202">
        <v>16</v>
      </c>
      <c r="H202">
        <v>2018</v>
      </c>
      <c r="I202" t="s">
        <v>314</v>
      </c>
    </row>
    <row r="203" spans="1:9">
      <c r="A203" t="s">
        <v>199</v>
      </c>
      <c r="B203">
        <v>1</v>
      </c>
      <c r="C203" t="s">
        <v>186</v>
      </c>
      <c r="D203" t="s">
        <v>187</v>
      </c>
      <c r="E203">
        <v>7449</v>
      </c>
      <c r="F203" t="s">
        <v>194</v>
      </c>
      <c r="G203">
        <v>14</v>
      </c>
      <c r="H203">
        <v>2018</v>
      </c>
      <c r="I203" t="s">
        <v>315</v>
      </c>
    </row>
    <row r="204" spans="1:9">
      <c r="A204" t="s">
        <v>199</v>
      </c>
      <c r="B204">
        <v>1</v>
      </c>
      <c r="C204" t="s">
        <v>186</v>
      </c>
      <c r="D204" t="s">
        <v>187</v>
      </c>
      <c r="E204">
        <v>12736</v>
      </c>
      <c r="F204" t="s">
        <v>235</v>
      </c>
      <c r="G204">
        <v>16</v>
      </c>
      <c r="H204">
        <v>2018</v>
      </c>
      <c r="I204" t="s">
        <v>316</v>
      </c>
    </row>
    <row r="205" spans="1:9">
      <c r="A205" t="s">
        <v>199</v>
      </c>
      <c r="B205">
        <v>1</v>
      </c>
      <c r="C205" t="s">
        <v>186</v>
      </c>
      <c r="D205" t="s">
        <v>187</v>
      </c>
      <c r="E205">
        <v>19696</v>
      </c>
      <c r="F205" t="s">
        <v>235</v>
      </c>
      <c r="G205">
        <v>16</v>
      </c>
      <c r="H205">
        <v>2018</v>
      </c>
      <c r="I205" t="s">
        <v>317</v>
      </c>
    </row>
    <row r="207" spans="1:9">
      <c r="A207" t="s">
        <v>123</v>
      </c>
    </row>
    <row r="208" spans="1:9">
      <c r="A208" t="s">
        <v>184</v>
      </c>
      <c r="B208">
        <v>8</v>
      </c>
    </row>
    <row r="209" spans="1:9">
      <c r="A209" t="s">
        <v>185</v>
      </c>
      <c r="B209">
        <v>3</v>
      </c>
      <c r="C209" t="s">
        <v>186</v>
      </c>
      <c r="D209" t="s">
        <v>187</v>
      </c>
      <c r="E209">
        <v>96</v>
      </c>
      <c r="F209" t="s">
        <v>196</v>
      </c>
      <c r="G209">
        <v>5</v>
      </c>
      <c r="H209">
        <v>2018</v>
      </c>
      <c r="I209" t="s">
        <v>189</v>
      </c>
    </row>
    <row r="210" spans="1:9">
      <c r="A210" t="s">
        <v>185</v>
      </c>
      <c r="B210">
        <v>15</v>
      </c>
      <c r="C210" t="s">
        <v>186</v>
      </c>
      <c r="D210" t="s">
        <v>187</v>
      </c>
      <c r="E210">
        <v>480</v>
      </c>
      <c r="F210" t="s">
        <v>195</v>
      </c>
      <c r="G210">
        <v>28</v>
      </c>
      <c r="H210" s="16">
        <v>0.65555555555555556</v>
      </c>
      <c r="I210" t="s">
        <v>190</v>
      </c>
    </row>
    <row r="211" spans="1:9">
      <c r="A211" t="s">
        <v>199</v>
      </c>
      <c r="B211">
        <v>1</v>
      </c>
      <c r="C211" t="s">
        <v>186</v>
      </c>
      <c r="D211" t="s">
        <v>187</v>
      </c>
      <c r="E211">
        <v>527</v>
      </c>
      <c r="F211" t="s">
        <v>196</v>
      </c>
      <c r="G211">
        <v>5</v>
      </c>
      <c r="H211">
        <v>2018</v>
      </c>
      <c r="I211" t="s">
        <v>318</v>
      </c>
    </row>
    <row r="213" spans="1:9">
      <c r="A213" t="s">
        <v>124</v>
      </c>
    </row>
    <row r="214" spans="1:9">
      <c r="A214" t="s">
        <v>184</v>
      </c>
      <c r="B214">
        <v>96</v>
      </c>
    </row>
    <row r="215" spans="1:9">
      <c r="A215" t="s">
        <v>185</v>
      </c>
      <c r="B215">
        <v>9</v>
      </c>
      <c r="C215" t="s">
        <v>186</v>
      </c>
      <c r="D215" t="s">
        <v>187</v>
      </c>
      <c r="E215">
        <v>288</v>
      </c>
      <c r="F215" t="s">
        <v>196</v>
      </c>
      <c r="G215">
        <v>13</v>
      </c>
      <c r="H215" s="16">
        <v>0.85625000000000007</v>
      </c>
      <c r="I215" t="s">
        <v>189</v>
      </c>
    </row>
    <row r="216" spans="1:9">
      <c r="A216" t="s">
        <v>185</v>
      </c>
      <c r="B216">
        <v>15</v>
      </c>
      <c r="C216" t="s">
        <v>186</v>
      </c>
      <c r="D216" t="s">
        <v>187</v>
      </c>
      <c r="E216">
        <v>480</v>
      </c>
      <c r="F216" t="s">
        <v>195</v>
      </c>
      <c r="G216">
        <v>28</v>
      </c>
      <c r="H216" s="16">
        <v>0.65555555555555556</v>
      </c>
      <c r="I216" t="s">
        <v>190</v>
      </c>
    </row>
    <row r="217" spans="1:9">
      <c r="A217" t="s">
        <v>191</v>
      </c>
      <c r="B217">
        <v>1</v>
      </c>
      <c r="C217" t="s">
        <v>186</v>
      </c>
      <c r="D217" t="s">
        <v>187</v>
      </c>
      <c r="E217">
        <v>6148</v>
      </c>
      <c r="F217" t="s">
        <v>195</v>
      </c>
      <c r="G217">
        <v>24</v>
      </c>
      <c r="H217" s="16">
        <v>0.3576388888888889</v>
      </c>
      <c r="I217" t="s">
        <v>192</v>
      </c>
    </row>
    <row r="218" spans="1:9">
      <c r="A218" t="s">
        <v>185</v>
      </c>
      <c r="B218">
        <v>2</v>
      </c>
      <c r="C218" t="s">
        <v>186</v>
      </c>
      <c r="D218" t="s">
        <v>187</v>
      </c>
      <c r="E218">
        <v>64</v>
      </c>
      <c r="F218" t="s">
        <v>196</v>
      </c>
      <c r="G218">
        <v>13</v>
      </c>
      <c r="H218" s="16">
        <v>0.85625000000000007</v>
      </c>
      <c r="I218" t="s">
        <v>203</v>
      </c>
    </row>
    <row r="219" spans="1:9">
      <c r="A219" t="s">
        <v>199</v>
      </c>
      <c r="B219">
        <v>1</v>
      </c>
      <c r="C219" t="s">
        <v>186</v>
      </c>
      <c r="D219" t="s">
        <v>187</v>
      </c>
      <c r="E219">
        <v>18397</v>
      </c>
      <c r="F219" t="s">
        <v>195</v>
      </c>
      <c r="G219">
        <v>24</v>
      </c>
      <c r="H219" s="16">
        <v>0.37916666666666665</v>
      </c>
      <c r="I219" t="s">
        <v>319</v>
      </c>
    </row>
    <row r="220" spans="1:9">
      <c r="A220" t="s">
        <v>199</v>
      </c>
      <c r="B220">
        <v>1</v>
      </c>
      <c r="C220" t="s">
        <v>186</v>
      </c>
      <c r="D220" t="s">
        <v>187</v>
      </c>
      <c r="E220">
        <v>233</v>
      </c>
      <c r="F220" t="s">
        <v>194</v>
      </c>
      <c r="G220">
        <v>10</v>
      </c>
      <c r="H220">
        <v>2018</v>
      </c>
      <c r="I220" t="s">
        <v>320</v>
      </c>
    </row>
    <row r="221" spans="1:9">
      <c r="A221" t="s">
        <v>191</v>
      </c>
      <c r="B221">
        <v>1</v>
      </c>
      <c r="C221" t="s">
        <v>186</v>
      </c>
      <c r="D221" t="s">
        <v>187</v>
      </c>
      <c r="E221">
        <v>3715</v>
      </c>
      <c r="F221" t="s">
        <v>207</v>
      </c>
      <c r="G221">
        <v>5</v>
      </c>
      <c r="H221">
        <v>2017</v>
      </c>
      <c r="I221" t="s">
        <v>321</v>
      </c>
    </row>
    <row r="222" spans="1:9">
      <c r="A222" t="s">
        <v>185</v>
      </c>
      <c r="B222">
        <v>28</v>
      </c>
      <c r="C222" t="s">
        <v>186</v>
      </c>
      <c r="D222" t="s">
        <v>187</v>
      </c>
      <c r="E222">
        <v>896</v>
      </c>
      <c r="F222" t="s">
        <v>194</v>
      </c>
      <c r="G222">
        <v>11</v>
      </c>
      <c r="H222">
        <v>2018</v>
      </c>
      <c r="I222" t="s">
        <v>269</v>
      </c>
    </row>
    <row r="223" spans="1:9">
      <c r="A223" t="s">
        <v>199</v>
      </c>
      <c r="B223">
        <v>1</v>
      </c>
      <c r="C223" t="s">
        <v>186</v>
      </c>
      <c r="D223" t="s">
        <v>187</v>
      </c>
      <c r="E223">
        <v>8838</v>
      </c>
      <c r="F223" t="s">
        <v>195</v>
      </c>
      <c r="G223">
        <v>24</v>
      </c>
      <c r="H223" s="16">
        <v>0.3576388888888889</v>
      </c>
      <c r="I223" t="s">
        <v>270</v>
      </c>
    </row>
    <row r="225" spans="1:9">
      <c r="A225" t="s">
        <v>125</v>
      </c>
    </row>
    <row r="226" spans="1:9">
      <c r="A226" t="s">
        <v>184</v>
      </c>
      <c r="B226">
        <v>0</v>
      </c>
    </row>
    <row r="227" spans="1:9">
      <c r="A227" t="s">
        <v>185</v>
      </c>
      <c r="B227">
        <v>2</v>
      </c>
      <c r="C227" t="s">
        <v>186</v>
      </c>
      <c r="D227" t="s">
        <v>187</v>
      </c>
      <c r="E227">
        <v>64</v>
      </c>
      <c r="F227" t="s">
        <v>196</v>
      </c>
      <c r="G227">
        <v>13</v>
      </c>
      <c r="H227" s="16">
        <v>0.85625000000000007</v>
      </c>
      <c r="I227" t="s">
        <v>189</v>
      </c>
    </row>
    <row r="228" spans="1:9">
      <c r="A228" t="s">
        <v>185</v>
      </c>
      <c r="B228">
        <v>9</v>
      </c>
      <c r="C228" t="s">
        <v>186</v>
      </c>
      <c r="D228" t="s">
        <v>187</v>
      </c>
      <c r="E228">
        <v>288</v>
      </c>
      <c r="F228" t="s">
        <v>196</v>
      </c>
      <c r="G228">
        <v>13</v>
      </c>
      <c r="H228" s="16">
        <v>0.85625000000000007</v>
      </c>
      <c r="I228" t="s">
        <v>190</v>
      </c>
    </row>
    <row r="230" spans="1:9">
      <c r="A230" t="s">
        <v>126</v>
      </c>
    </row>
    <row r="231" spans="1:9">
      <c r="A231" t="s">
        <v>184</v>
      </c>
      <c r="B231">
        <v>192</v>
      </c>
    </row>
    <row r="232" spans="1:9">
      <c r="A232" t="s">
        <v>185</v>
      </c>
      <c r="B232">
        <v>28</v>
      </c>
      <c r="C232" t="s">
        <v>186</v>
      </c>
      <c r="D232" t="s">
        <v>187</v>
      </c>
      <c r="E232">
        <v>896</v>
      </c>
      <c r="F232" t="s">
        <v>194</v>
      </c>
      <c r="G232">
        <v>11</v>
      </c>
      <c r="H232">
        <v>2018</v>
      </c>
      <c r="I232" t="s">
        <v>189</v>
      </c>
    </row>
    <row r="233" spans="1:9">
      <c r="A233" t="s">
        <v>185</v>
      </c>
      <c r="B233">
        <v>9</v>
      </c>
      <c r="C233" t="s">
        <v>186</v>
      </c>
      <c r="D233" t="s">
        <v>187</v>
      </c>
      <c r="E233">
        <v>288</v>
      </c>
      <c r="F233" t="s">
        <v>196</v>
      </c>
      <c r="G233">
        <v>13</v>
      </c>
      <c r="H233" s="16">
        <v>0.85625000000000007</v>
      </c>
      <c r="I233" t="s">
        <v>190</v>
      </c>
    </row>
    <row r="234" spans="1:9">
      <c r="A234" t="s">
        <v>185</v>
      </c>
      <c r="B234">
        <v>2</v>
      </c>
      <c r="C234" t="s">
        <v>186</v>
      </c>
      <c r="D234" t="s">
        <v>187</v>
      </c>
      <c r="E234">
        <v>64</v>
      </c>
      <c r="F234" t="s">
        <v>194</v>
      </c>
      <c r="G234">
        <v>10</v>
      </c>
      <c r="H234">
        <v>2018</v>
      </c>
      <c r="I234" t="s">
        <v>203</v>
      </c>
    </row>
    <row r="235" spans="1:9">
      <c r="A235" t="s">
        <v>199</v>
      </c>
      <c r="B235">
        <v>1</v>
      </c>
      <c r="C235" t="s">
        <v>186</v>
      </c>
      <c r="D235" t="s">
        <v>187</v>
      </c>
      <c r="E235">
        <v>0</v>
      </c>
      <c r="F235" t="s">
        <v>207</v>
      </c>
      <c r="G235">
        <v>30</v>
      </c>
      <c r="H235">
        <v>2018</v>
      </c>
      <c r="I235" t="s">
        <v>275</v>
      </c>
    </row>
    <row r="236" spans="1:9">
      <c r="A236" t="s">
        <v>199</v>
      </c>
      <c r="B236">
        <v>1</v>
      </c>
      <c r="C236" t="s">
        <v>186</v>
      </c>
      <c r="D236" t="s">
        <v>187</v>
      </c>
      <c r="E236">
        <v>641</v>
      </c>
      <c r="F236" t="s">
        <v>194</v>
      </c>
      <c r="G236">
        <v>10</v>
      </c>
      <c r="H236">
        <v>2018</v>
      </c>
      <c r="I236" t="s">
        <v>322</v>
      </c>
    </row>
    <row r="237" spans="1:9">
      <c r="A237" t="s">
        <v>199</v>
      </c>
      <c r="B237">
        <v>1</v>
      </c>
      <c r="C237" t="s">
        <v>186</v>
      </c>
      <c r="D237" t="s">
        <v>187</v>
      </c>
      <c r="E237">
        <v>660</v>
      </c>
      <c r="F237" t="s">
        <v>194</v>
      </c>
      <c r="G237">
        <v>10</v>
      </c>
      <c r="H237">
        <v>2018</v>
      </c>
      <c r="I237" t="s">
        <v>323</v>
      </c>
    </row>
    <row r="238" spans="1:9">
      <c r="A238" t="s">
        <v>199</v>
      </c>
      <c r="B238">
        <v>1</v>
      </c>
      <c r="C238" t="s">
        <v>186</v>
      </c>
      <c r="D238" t="s">
        <v>187</v>
      </c>
      <c r="E238">
        <v>492</v>
      </c>
      <c r="F238" t="s">
        <v>194</v>
      </c>
      <c r="G238">
        <v>10</v>
      </c>
      <c r="H238">
        <v>2018</v>
      </c>
      <c r="I238" t="s">
        <v>324</v>
      </c>
    </row>
    <row r="239" spans="1:9">
      <c r="A239" t="s">
        <v>199</v>
      </c>
      <c r="B239">
        <v>1</v>
      </c>
      <c r="C239" t="s">
        <v>186</v>
      </c>
      <c r="D239" t="s">
        <v>187</v>
      </c>
      <c r="E239">
        <v>349</v>
      </c>
      <c r="F239" t="s">
        <v>194</v>
      </c>
      <c r="G239">
        <v>10</v>
      </c>
      <c r="H239">
        <v>2018</v>
      </c>
      <c r="I239" t="s">
        <v>325</v>
      </c>
    </row>
    <row r="240" spans="1:9">
      <c r="A240" t="s">
        <v>199</v>
      </c>
      <c r="B240">
        <v>1</v>
      </c>
      <c r="C240" t="s">
        <v>186</v>
      </c>
      <c r="D240" t="s">
        <v>187</v>
      </c>
      <c r="E240">
        <v>499</v>
      </c>
      <c r="F240" t="s">
        <v>194</v>
      </c>
      <c r="G240">
        <v>10</v>
      </c>
      <c r="H240">
        <v>2018</v>
      </c>
      <c r="I240" t="s">
        <v>326</v>
      </c>
    </row>
    <row r="241" spans="1:9">
      <c r="A241" t="s">
        <v>199</v>
      </c>
      <c r="B241">
        <v>1</v>
      </c>
      <c r="C241" t="s">
        <v>186</v>
      </c>
      <c r="D241" t="s">
        <v>187</v>
      </c>
      <c r="E241">
        <v>358</v>
      </c>
      <c r="F241" t="s">
        <v>194</v>
      </c>
      <c r="G241">
        <v>10</v>
      </c>
      <c r="H241">
        <v>2018</v>
      </c>
      <c r="I241" t="s">
        <v>327</v>
      </c>
    </row>
    <row r="242" spans="1:9">
      <c r="A242" t="s">
        <v>199</v>
      </c>
      <c r="B242">
        <v>1</v>
      </c>
      <c r="C242" t="s">
        <v>186</v>
      </c>
      <c r="D242" t="s">
        <v>187</v>
      </c>
      <c r="E242">
        <v>361</v>
      </c>
      <c r="F242" t="s">
        <v>194</v>
      </c>
      <c r="G242">
        <v>10</v>
      </c>
      <c r="H242">
        <v>2018</v>
      </c>
      <c r="I242" t="s">
        <v>328</v>
      </c>
    </row>
    <row r="243" spans="1:9">
      <c r="A243" t="s">
        <v>199</v>
      </c>
      <c r="B243">
        <v>1</v>
      </c>
      <c r="C243" t="s">
        <v>186</v>
      </c>
      <c r="D243" t="s">
        <v>187</v>
      </c>
      <c r="E243">
        <v>348</v>
      </c>
      <c r="F243" t="s">
        <v>194</v>
      </c>
      <c r="G243">
        <v>10</v>
      </c>
      <c r="H243">
        <v>2018</v>
      </c>
      <c r="I243" t="s">
        <v>277</v>
      </c>
    </row>
    <row r="244" spans="1:9">
      <c r="A244" t="s">
        <v>199</v>
      </c>
      <c r="B244">
        <v>1</v>
      </c>
      <c r="C244" t="s">
        <v>186</v>
      </c>
      <c r="D244" t="s">
        <v>187</v>
      </c>
      <c r="E244">
        <v>342</v>
      </c>
      <c r="F244" t="s">
        <v>194</v>
      </c>
      <c r="G244">
        <v>10</v>
      </c>
      <c r="H244">
        <v>2018</v>
      </c>
      <c r="I244" t="s">
        <v>329</v>
      </c>
    </row>
    <row r="245" spans="1:9">
      <c r="A245" t="s">
        <v>199</v>
      </c>
      <c r="B245">
        <v>1</v>
      </c>
      <c r="C245" t="s">
        <v>186</v>
      </c>
      <c r="D245" t="s">
        <v>187</v>
      </c>
      <c r="E245">
        <v>342</v>
      </c>
      <c r="F245" t="s">
        <v>194</v>
      </c>
      <c r="G245">
        <v>10</v>
      </c>
      <c r="H245">
        <v>2018</v>
      </c>
      <c r="I245" t="s">
        <v>330</v>
      </c>
    </row>
    <row r="246" spans="1:9">
      <c r="A246" t="s">
        <v>199</v>
      </c>
      <c r="B246">
        <v>1</v>
      </c>
      <c r="C246" t="s">
        <v>186</v>
      </c>
      <c r="D246" t="s">
        <v>187</v>
      </c>
      <c r="E246">
        <v>351</v>
      </c>
      <c r="F246" t="s">
        <v>194</v>
      </c>
      <c r="G246">
        <v>10</v>
      </c>
      <c r="H246">
        <v>2018</v>
      </c>
      <c r="I246" t="s">
        <v>331</v>
      </c>
    </row>
    <row r="247" spans="1:9">
      <c r="A247" t="s">
        <v>199</v>
      </c>
      <c r="B247">
        <v>1</v>
      </c>
      <c r="C247" t="s">
        <v>186</v>
      </c>
      <c r="D247" t="s">
        <v>187</v>
      </c>
      <c r="E247">
        <v>339</v>
      </c>
      <c r="F247" t="s">
        <v>194</v>
      </c>
      <c r="G247">
        <v>10</v>
      </c>
      <c r="H247">
        <v>2018</v>
      </c>
      <c r="I247" t="s">
        <v>332</v>
      </c>
    </row>
    <row r="248" spans="1:9">
      <c r="A248" t="s">
        <v>199</v>
      </c>
      <c r="B248">
        <v>1</v>
      </c>
      <c r="C248" t="s">
        <v>186</v>
      </c>
      <c r="D248" t="s">
        <v>187</v>
      </c>
      <c r="E248">
        <v>378</v>
      </c>
      <c r="F248" t="s">
        <v>194</v>
      </c>
      <c r="G248">
        <v>10</v>
      </c>
      <c r="H248">
        <v>2018</v>
      </c>
      <c r="I248" t="s">
        <v>333</v>
      </c>
    </row>
    <row r="249" spans="1:9">
      <c r="A249" t="s">
        <v>199</v>
      </c>
      <c r="B249">
        <v>1</v>
      </c>
      <c r="C249" t="s">
        <v>186</v>
      </c>
      <c r="D249" t="s">
        <v>187</v>
      </c>
      <c r="E249">
        <v>334</v>
      </c>
      <c r="F249" t="s">
        <v>194</v>
      </c>
      <c r="G249">
        <v>10</v>
      </c>
      <c r="H249">
        <v>2018</v>
      </c>
      <c r="I249" t="s">
        <v>334</v>
      </c>
    </row>
    <row r="250" spans="1:9">
      <c r="A250" t="s">
        <v>199</v>
      </c>
      <c r="B250">
        <v>1</v>
      </c>
      <c r="C250" t="s">
        <v>186</v>
      </c>
      <c r="D250" t="s">
        <v>187</v>
      </c>
      <c r="E250">
        <v>410</v>
      </c>
      <c r="F250" t="s">
        <v>194</v>
      </c>
      <c r="G250">
        <v>10</v>
      </c>
      <c r="H250">
        <v>2018</v>
      </c>
      <c r="I250" t="s">
        <v>335</v>
      </c>
    </row>
    <row r="251" spans="1:9">
      <c r="A251" t="s">
        <v>199</v>
      </c>
      <c r="B251">
        <v>1</v>
      </c>
      <c r="C251" t="s">
        <v>186</v>
      </c>
      <c r="D251" t="s">
        <v>187</v>
      </c>
      <c r="E251">
        <v>340</v>
      </c>
      <c r="F251" t="s">
        <v>194</v>
      </c>
      <c r="G251">
        <v>10</v>
      </c>
      <c r="H251">
        <v>2018</v>
      </c>
      <c r="I251" t="s">
        <v>336</v>
      </c>
    </row>
    <row r="252" spans="1:9">
      <c r="A252" t="s">
        <v>199</v>
      </c>
      <c r="B252">
        <v>1</v>
      </c>
      <c r="C252" t="s">
        <v>186</v>
      </c>
      <c r="D252" t="s">
        <v>187</v>
      </c>
      <c r="E252">
        <v>343</v>
      </c>
      <c r="F252" t="s">
        <v>194</v>
      </c>
      <c r="G252">
        <v>10</v>
      </c>
      <c r="H252">
        <v>2018</v>
      </c>
      <c r="I252" t="s">
        <v>337</v>
      </c>
    </row>
    <row r="253" spans="1:9">
      <c r="A253" t="s">
        <v>199</v>
      </c>
      <c r="B253">
        <v>1</v>
      </c>
      <c r="C253" t="s">
        <v>186</v>
      </c>
      <c r="D253" t="s">
        <v>187</v>
      </c>
      <c r="E253">
        <v>392</v>
      </c>
      <c r="F253" t="s">
        <v>194</v>
      </c>
      <c r="G253">
        <v>10</v>
      </c>
      <c r="H253">
        <v>2018</v>
      </c>
      <c r="I253" t="s">
        <v>278</v>
      </c>
    </row>
    <row r="254" spans="1:9">
      <c r="A254" t="s">
        <v>199</v>
      </c>
      <c r="B254">
        <v>1</v>
      </c>
      <c r="C254" t="s">
        <v>186</v>
      </c>
      <c r="D254" t="s">
        <v>187</v>
      </c>
      <c r="E254">
        <v>411</v>
      </c>
      <c r="F254" t="s">
        <v>194</v>
      </c>
      <c r="G254">
        <v>10</v>
      </c>
      <c r="H254">
        <v>2018</v>
      </c>
      <c r="I254" t="s">
        <v>338</v>
      </c>
    </row>
    <row r="255" spans="1:9">
      <c r="A255" t="s">
        <v>199</v>
      </c>
      <c r="B255">
        <v>1</v>
      </c>
      <c r="C255" t="s">
        <v>186</v>
      </c>
      <c r="D255" t="s">
        <v>187</v>
      </c>
      <c r="E255">
        <v>495</v>
      </c>
      <c r="F255" t="s">
        <v>194</v>
      </c>
      <c r="G255">
        <v>10</v>
      </c>
      <c r="H255">
        <v>2018</v>
      </c>
      <c r="I255" t="s">
        <v>339</v>
      </c>
    </row>
    <row r="256" spans="1:9">
      <c r="A256" t="s">
        <v>199</v>
      </c>
      <c r="B256">
        <v>1</v>
      </c>
      <c r="C256" t="s">
        <v>186</v>
      </c>
      <c r="D256" t="s">
        <v>187</v>
      </c>
      <c r="E256">
        <v>338</v>
      </c>
      <c r="F256" t="s">
        <v>194</v>
      </c>
      <c r="G256">
        <v>10</v>
      </c>
      <c r="H256">
        <v>2018</v>
      </c>
      <c r="I256" t="s">
        <v>340</v>
      </c>
    </row>
    <row r="257" spans="1:9">
      <c r="A257" t="s">
        <v>199</v>
      </c>
      <c r="B257">
        <v>1</v>
      </c>
      <c r="C257" t="s">
        <v>186</v>
      </c>
      <c r="D257" t="s">
        <v>187</v>
      </c>
      <c r="E257">
        <v>654</v>
      </c>
      <c r="F257" t="s">
        <v>194</v>
      </c>
      <c r="G257">
        <v>10</v>
      </c>
      <c r="H257">
        <v>2018</v>
      </c>
      <c r="I257" t="s">
        <v>341</v>
      </c>
    </row>
    <row r="258" spans="1:9">
      <c r="A258" t="s">
        <v>191</v>
      </c>
      <c r="B258">
        <v>1</v>
      </c>
      <c r="C258" t="s">
        <v>186</v>
      </c>
      <c r="D258" t="s">
        <v>187</v>
      </c>
      <c r="E258">
        <v>359</v>
      </c>
      <c r="F258" t="s">
        <v>194</v>
      </c>
      <c r="G258">
        <v>11</v>
      </c>
      <c r="H258">
        <v>2018</v>
      </c>
      <c r="I258" t="s">
        <v>342</v>
      </c>
    </row>
    <row r="259" spans="1:9">
      <c r="A259" t="s">
        <v>199</v>
      </c>
      <c r="B259">
        <v>1</v>
      </c>
      <c r="C259" t="s">
        <v>186</v>
      </c>
      <c r="D259" t="s">
        <v>187</v>
      </c>
      <c r="E259">
        <v>349</v>
      </c>
      <c r="F259" t="s">
        <v>194</v>
      </c>
      <c r="G259">
        <v>10</v>
      </c>
      <c r="H259">
        <v>2018</v>
      </c>
      <c r="I259" t="s">
        <v>343</v>
      </c>
    </row>
    <row r="261" spans="1:9">
      <c r="A261" t="s">
        <v>127</v>
      </c>
    </row>
    <row r="262" spans="1:9">
      <c r="A262" t="s">
        <v>184</v>
      </c>
      <c r="B262">
        <v>0</v>
      </c>
    </row>
    <row r="263" spans="1:9">
      <c r="A263" t="s">
        <v>185</v>
      </c>
      <c r="B263">
        <v>2</v>
      </c>
      <c r="C263" t="s">
        <v>186</v>
      </c>
      <c r="D263" t="s">
        <v>187</v>
      </c>
      <c r="E263">
        <v>64</v>
      </c>
      <c r="F263" t="s">
        <v>194</v>
      </c>
      <c r="G263">
        <v>10</v>
      </c>
      <c r="H263">
        <v>2018</v>
      </c>
      <c r="I263" t="s">
        <v>189</v>
      </c>
    </row>
    <row r="264" spans="1:9">
      <c r="A264" t="s">
        <v>185</v>
      </c>
      <c r="B264">
        <v>28</v>
      </c>
      <c r="C264" t="s">
        <v>186</v>
      </c>
      <c r="D264" t="s">
        <v>187</v>
      </c>
      <c r="E264">
        <v>896</v>
      </c>
      <c r="F264" t="s">
        <v>194</v>
      </c>
      <c r="G264">
        <v>11</v>
      </c>
      <c r="H264">
        <v>2018</v>
      </c>
      <c r="I264" t="s">
        <v>190</v>
      </c>
    </row>
    <row r="266" spans="1:9">
      <c r="A266" t="s">
        <v>128</v>
      </c>
    </row>
    <row r="267" spans="1:9">
      <c r="A267" t="s">
        <v>184</v>
      </c>
      <c r="B267">
        <v>1856</v>
      </c>
    </row>
    <row r="268" spans="1:9">
      <c r="A268" t="s">
        <v>185</v>
      </c>
      <c r="B268">
        <v>16</v>
      </c>
      <c r="C268" t="s">
        <v>186</v>
      </c>
      <c r="D268" t="s">
        <v>187</v>
      </c>
      <c r="E268">
        <v>512</v>
      </c>
      <c r="F268" t="s">
        <v>195</v>
      </c>
      <c r="G268">
        <v>30</v>
      </c>
      <c r="H268" s="16">
        <v>0.94374999999999998</v>
      </c>
      <c r="I268" t="s">
        <v>189</v>
      </c>
    </row>
    <row r="269" spans="1:9">
      <c r="A269" t="s">
        <v>185</v>
      </c>
      <c r="B269">
        <v>24</v>
      </c>
      <c r="C269" t="s">
        <v>186</v>
      </c>
      <c r="D269" t="s">
        <v>187</v>
      </c>
      <c r="E269">
        <v>768</v>
      </c>
      <c r="F269" t="s">
        <v>188</v>
      </c>
      <c r="G269">
        <v>12</v>
      </c>
      <c r="H269" s="16">
        <v>0.4152777777777778</v>
      </c>
      <c r="I269" t="s">
        <v>190</v>
      </c>
    </row>
    <row r="270" spans="1:9">
      <c r="A270" t="s">
        <v>191</v>
      </c>
      <c r="B270">
        <v>1</v>
      </c>
      <c r="C270" t="s">
        <v>186</v>
      </c>
      <c r="D270" t="s">
        <v>187</v>
      </c>
      <c r="E270">
        <v>12292</v>
      </c>
      <c r="F270" t="s">
        <v>195</v>
      </c>
      <c r="G270">
        <v>30</v>
      </c>
      <c r="H270" s="16">
        <v>0.94374999999999998</v>
      </c>
      <c r="I270" t="s">
        <v>192</v>
      </c>
    </row>
    <row r="271" spans="1:9">
      <c r="A271" t="s">
        <v>185</v>
      </c>
      <c r="B271">
        <v>13</v>
      </c>
      <c r="C271" t="s">
        <v>186</v>
      </c>
      <c r="D271" t="s">
        <v>187</v>
      </c>
      <c r="E271">
        <v>416</v>
      </c>
      <c r="F271" t="s">
        <v>195</v>
      </c>
      <c r="G271">
        <v>30</v>
      </c>
      <c r="H271" s="16">
        <v>0.84861111111111109</v>
      </c>
      <c r="I271" t="s">
        <v>203</v>
      </c>
    </row>
    <row r="272" spans="1:9">
      <c r="A272" t="s">
        <v>344</v>
      </c>
      <c r="B272">
        <v>1</v>
      </c>
      <c r="C272" t="s">
        <v>186</v>
      </c>
      <c r="D272" t="s">
        <v>187</v>
      </c>
      <c r="E272">
        <v>15659</v>
      </c>
      <c r="F272" t="s">
        <v>195</v>
      </c>
      <c r="G272">
        <v>30</v>
      </c>
      <c r="H272" s="16">
        <v>0.92083333333333339</v>
      </c>
      <c r="I272" t="s">
        <v>345</v>
      </c>
    </row>
    <row r="273" spans="1:9">
      <c r="A273" t="s">
        <v>344</v>
      </c>
      <c r="B273">
        <v>1</v>
      </c>
      <c r="C273" t="s">
        <v>186</v>
      </c>
      <c r="D273" t="s">
        <v>187</v>
      </c>
      <c r="E273">
        <v>6402</v>
      </c>
      <c r="F273" t="s">
        <v>195</v>
      </c>
      <c r="G273">
        <v>30</v>
      </c>
      <c r="H273" s="16">
        <v>0.92152777777777783</v>
      </c>
      <c r="I273" t="s">
        <v>346</v>
      </c>
    </row>
    <row r="274" spans="1:9">
      <c r="A274" t="s">
        <v>199</v>
      </c>
      <c r="B274">
        <v>1</v>
      </c>
      <c r="C274" t="s">
        <v>186</v>
      </c>
      <c r="D274" t="s">
        <v>187</v>
      </c>
      <c r="E274">
        <v>532468</v>
      </c>
      <c r="F274" t="s">
        <v>194</v>
      </c>
      <c r="G274">
        <v>25</v>
      </c>
      <c r="H274">
        <v>2018</v>
      </c>
      <c r="I274" t="s">
        <v>347</v>
      </c>
    </row>
    <row r="275" spans="1:9">
      <c r="A275" t="s">
        <v>344</v>
      </c>
      <c r="B275">
        <v>1</v>
      </c>
      <c r="C275" t="s">
        <v>186</v>
      </c>
      <c r="D275" t="s">
        <v>187</v>
      </c>
      <c r="E275">
        <v>37909</v>
      </c>
      <c r="F275" t="s">
        <v>195</v>
      </c>
      <c r="G275">
        <v>30</v>
      </c>
      <c r="H275" s="16">
        <v>0.93402777777777779</v>
      </c>
      <c r="I275" t="s">
        <v>348</v>
      </c>
    </row>
    <row r="276" spans="1:9">
      <c r="A276" t="s">
        <v>344</v>
      </c>
      <c r="B276">
        <v>1</v>
      </c>
      <c r="C276" t="s">
        <v>186</v>
      </c>
      <c r="D276" t="s">
        <v>187</v>
      </c>
      <c r="E276">
        <v>10027</v>
      </c>
      <c r="F276" t="s">
        <v>195</v>
      </c>
      <c r="G276">
        <v>30</v>
      </c>
      <c r="H276" s="16">
        <v>0.93819444444444444</v>
      </c>
      <c r="I276" t="s">
        <v>349</v>
      </c>
    </row>
    <row r="277" spans="1:9">
      <c r="A277" t="s">
        <v>199</v>
      </c>
      <c r="B277">
        <v>1</v>
      </c>
      <c r="C277" t="s">
        <v>186</v>
      </c>
      <c r="D277" t="s">
        <v>187</v>
      </c>
      <c r="E277">
        <v>313378</v>
      </c>
      <c r="F277" t="s">
        <v>194</v>
      </c>
      <c r="G277">
        <v>20</v>
      </c>
      <c r="H277">
        <v>2018</v>
      </c>
      <c r="I277" t="s">
        <v>350</v>
      </c>
    </row>
    <row r="278" spans="1:9">
      <c r="A278" t="s">
        <v>185</v>
      </c>
      <c r="B278">
        <v>4</v>
      </c>
      <c r="C278" t="s">
        <v>186</v>
      </c>
      <c r="D278" t="s">
        <v>187</v>
      </c>
      <c r="E278">
        <v>128</v>
      </c>
      <c r="F278" t="s">
        <v>194</v>
      </c>
      <c r="G278">
        <v>28</v>
      </c>
      <c r="H278">
        <v>2018</v>
      </c>
      <c r="I278" t="s">
        <v>302</v>
      </c>
    </row>
    <row r="279" spans="1:9">
      <c r="A279" t="s">
        <v>185</v>
      </c>
      <c r="B279">
        <v>5</v>
      </c>
      <c r="C279" t="s">
        <v>186</v>
      </c>
      <c r="D279" t="s">
        <v>187</v>
      </c>
      <c r="E279">
        <v>160</v>
      </c>
      <c r="F279" t="s">
        <v>235</v>
      </c>
      <c r="G279">
        <v>1</v>
      </c>
      <c r="H279">
        <v>2017</v>
      </c>
      <c r="I279" t="s">
        <v>351</v>
      </c>
    </row>
    <row r="280" spans="1:9">
      <c r="A280" t="s">
        <v>185</v>
      </c>
      <c r="B280">
        <v>8</v>
      </c>
      <c r="C280" t="s">
        <v>186</v>
      </c>
      <c r="D280" t="s">
        <v>187</v>
      </c>
      <c r="E280">
        <v>256</v>
      </c>
      <c r="F280" t="s">
        <v>196</v>
      </c>
      <c r="G280">
        <v>13</v>
      </c>
      <c r="H280" s="16">
        <v>0.85833333333333339</v>
      </c>
      <c r="I280" t="s">
        <v>352</v>
      </c>
    </row>
    <row r="281" spans="1:9">
      <c r="A281" t="s">
        <v>191</v>
      </c>
      <c r="B281">
        <v>1</v>
      </c>
      <c r="C281" t="s">
        <v>186</v>
      </c>
      <c r="D281" t="s">
        <v>187</v>
      </c>
      <c r="E281">
        <v>63</v>
      </c>
      <c r="F281" t="s">
        <v>195</v>
      </c>
      <c r="G281">
        <v>30</v>
      </c>
      <c r="H281" s="16">
        <v>0.88402777777777775</v>
      </c>
      <c r="I281" t="s">
        <v>353</v>
      </c>
    </row>
    <row r="282" spans="1:9">
      <c r="A282" t="s">
        <v>199</v>
      </c>
      <c r="B282">
        <v>1</v>
      </c>
      <c r="C282" t="s">
        <v>186</v>
      </c>
      <c r="D282" t="s">
        <v>187</v>
      </c>
      <c r="E282">
        <v>2147</v>
      </c>
      <c r="F282" t="s">
        <v>194</v>
      </c>
      <c r="G282">
        <v>28</v>
      </c>
      <c r="H282">
        <v>2018</v>
      </c>
      <c r="I282" t="s">
        <v>354</v>
      </c>
    </row>
    <row r="283" spans="1:9">
      <c r="A283" t="s">
        <v>185</v>
      </c>
      <c r="B283">
        <v>9</v>
      </c>
      <c r="C283" t="s">
        <v>186</v>
      </c>
      <c r="D283" t="s">
        <v>187</v>
      </c>
      <c r="E283">
        <v>288</v>
      </c>
      <c r="F283" t="s">
        <v>194</v>
      </c>
      <c r="G283">
        <v>25</v>
      </c>
      <c r="H283">
        <v>2018</v>
      </c>
      <c r="I283" t="s">
        <v>355</v>
      </c>
    </row>
    <row r="285" spans="1:9">
      <c r="A285" t="s">
        <v>129</v>
      </c>
    </row>
    <row r="286" spans="1:9">
      <c r="A286" t="s">
        <v>184</v>
      </c>
      <c r="B286">
        <v>3880</v>
      </c>
    </row>
    <row r="287" spans="1:9">
      <c r="A287" t="s">
        <v>185</v>
      </c>
      <c r="B287">
        <v>13</v>
      </c>
      <c r="C287" t="s">
        <v>186</v>
      </c>
      <c r="D287" t="s">
        <v>187</v>
      </c>
      <c r="E287">
        <v>416</v>
      </c>
      <c r="F287" t="s">
        <v>195</v>
      </c>
      <c r="G287">
        <v>30</v>
      </c>
      <c r="H287" s="16">
        <v>0.84861111111111109</v>
      </c>
      <c r="I287" t="s">
        <v>189</v>
      </c>
    </row>
    <row r="288" spans="1:9">
      <c r="A288" t="s">
        <v>185</v>
      </c>
      <c r="B288">
        <v>16</v>
      </c>
      <c r="C288" t="s">
        <v>186</v>
      </c>
      <c r="D288" t="s">
        <v>187</v>
      </c>
      <c r="E288">
        <v>512</v>
      </c>
      <c r="F288" t="s">
        <v>195</v>
      </c>
      <c r="G288">
        <v>30</v>
      </c>
      <c r="H288" s="16">
        <v>0.94374999999999998</v>
      </c>
      <c r="I288" t="s">
        <v>190</v>
      </c>
    </row>
    <row r="289" spans="1:9">
      <c r="A289" t="s">
        <v>199</v>
      </c>
      <c r="B289">
        <v>1</v>
      </c>
      <c r="C289" t="s">
        <v>186</v>
      </c>
      <c r="D289" t="s">
        <v>187</v>
      </c>
      <c r="E289">
        <v>1351</v>
      </c>
      <c r="F289" t="s">
        <v>194</v>
      </c>
      <c r="G289">
        <v>20</v>
      </c>
      <c r="H289">
        <v>2018</v>
      </c>
      <c r="I289" t="s">
        <v>356</v>
      </c>
    </row>
    <row r="290" spans="1:9">
      <c r="A290" t="s">
        <v>199</v>
      </c>
      <c r="B290">
        <v>1</v>
      </c>
      <c r="C290" t="s">
        <v>186</v>
      </c>
      <c r="D290" t="s">
        <v>187</v>
      </c>
      <c r="E290">
        <v>15253</v>
      </c>
      <c r="F290" t="s">
        <v>194</v>
      </c>
      <c r="G290">
        <v>20</v>
      </c>
      <c r="H290">
        <v>2018</v>
      </c>
      <c r="I290" t="s">
        <v>357</v>
      </c>
    </row>
    <row r="291" spans="1:9">
      <c r="A291" t="s">
        <v>199</v>
      </c>
      <c r="B291">
        <v>1</v>
      </c>
      <c r="C291" t="s">
        <v>186</v>
      </c>
      <c r="D291" t="s">
        <v>187</v>
      </c>
      <c r="E291">
        <v>89366</v>
      </c>
      <c r="F291" t="s">
        <v>195</v>
      </c>
      <c r="G291">
        <v>30</v>
      </c>
      <c r="H291" s="16">
        <v>0.8520833333333333</v>
      </c>
      <c r="I291" t="s">
        <v>358</v>
      </c>
    </row>
    <row r="292" spans="1:9">
      <c r="A292" t="s">
        <v>199</v>
      </c>
      <c r="B292">
        <v>1</v>
      </c>
      <c r="C292" t="s">
        <v>186</v>
      </c>
      <c r="D292" t="s">
        <v>187</v>
      </c>
      <c r="E292">
        <v>138548</v>
      </c>
      <c r="F292" t="s">
        <v>194</v>
      </c>
      <c r="G292">
        <v>20</v>
      </c>
      <c r="H292">
        <v>2018</v>
      </c>
      <c r="I292" t="s">
        <v>359</v>
      </c>
    </row>
    <row r="293" spans="1:9">
      <c r="A293" t="s">
        <v>199</v>
      </c>
      <c r="B293">
        <v>1</v>
      </c>
      <c r="C293" t="s">
        <v>186</v>
      </c>
      <c r="D293" t="s">
        <v>187</v>
      </c>
      <c r="E293">
        <v>36951</v>
      </c>
      <c r="F293" t="s">
        <v>235</v>
      </c>
      <c r="G293">
        <v>16</v>
      </c>
      <c r="H293">
        <v>2018</v>
      </c>
      <c r="I293" t="s">
        <v>360</v>
      </c>
    </row>
    <row r="294" spans="1:9">
      <c r="A294" t="s">
        <v>199</v>
      </c>
      <c r="B294">
        <v>1</v>
      </c>
      <c r="C294" t="s">
        <v>186</v>
      </c>
      <c r="D294" t="s">
        <v>187</v>
      </c>
      <c r="E294">
        <v>538721</v>
      </c>
      <c r="F294" t="s">
        <v>194</v>
      </c>
      <c r="G294">
        <v>20</v>
      </c>
      <c r="H294">
        <v>2018</v>
      </c>
      <c r="I294" t="s">
        <v>361</v>
      </c>
    </row>
    <row r="295" spans="1:9">
      <c r="A295" t="s">
        <v>199</v>
      </c>
      <c r="B295">
        <v>1</v>
      </c>
      <c r="C295" t="s">
        <v>186</v>
      </c>
      <c r="D295" t="s">
        <v>187</v>
      </c>
      <c r="E295">
        <v>37374</v>
      </c>
      <c r="F295" t="s">
        <v>194</v>
      </c>
      <c r="G295">
        <v>20</v>
      </c>
      <c r="H295">
        <v>2018</v>
      </c>
      <c r="I295" t="s">
        <v>362</v>
      </c>
    </row>
    <row r="296" spans="1:9">
      <c r="A296" t="s">
        <v>199</v>
      </c>
      <c r="B296">
        <v>1</v>
      </c>
      <c r="C296" t="s">
        <v>186</v>
      </c>
      <c r="D296" t="s">
        <v>187</v>
      </c>
      <c r="E296">
        <v>11745</v>
      </c>
      <c r="F296" t="s">
        <v>194</v>
      </c>
      <c r="G296">
        <v>20</v>
      </c>
      <c r="H296">
        <v>2018</v>
      </c>
      <c r="I296" t="s">
        <v>363</v>
      </c>
    </row>
    <row r="297" spans="1:9">
      <c r="A297" t="s">
        <v>199</v>
      </c>
      <c r="B297">
        <v>1</v>
      </c>
      <c r="C297" t="s">
        <v>186</v>
      </c>
      <c r="D297" t="s">
        <v>187</v>
      </c>
      <c r="E297">
        <v>313379</v>
      </c>
      <c r="F297" t="s">
        <v>235</v>
      </c>
      <c r="G297">
        <v>16</v>
      </c>
      <c r="H297">
        <v>2018</v>
      </c>
      <c r="I297" t="s">
        <v>364</v>
      </c>
    </row>
    <row r="298" spans="1:9">
      <c r="A298" t="s">
        <v>199</v>
      </c>
      <c r="B298">
        <v>1</v>
      </c>
      <c r="C298" t="s">
        <v>186</v>
      </c>
      <c r="D298" t="s">
        <v>187</v>
      </c>
      <c r="E298">
        <v>716177</v>
      </c>
      <c r="F298" t="s">
        <v>235</v>
      </c>
      <c r="G298">
        <v>16</v>
      </c>
      <c r="H298">
        <v>2018</v>
      </c>
      <c r="I298" t="s">
        <v>365</v>
      </c>
    </row>
    <row r="299" spans="1:9">
      <c r="A299" t="s">
        <v>199</v>
      </c>
      <c r="B299">
        <v>1</v>
      </c>
      <c r="C299" t="s">
        <v>186</v>
      </c>
      <c r="D299" t="s">
        <v>187</v>
      </c>
      <c r="E299">
        <v>9292</v>
      </c>
      <c r="F299" t="s">
        <v>235</v>
      </c>
      <c r="G299">
        <v>16</v>
      </c>
      <c r="H299">
        <v>2018</v>
      </c>
      <c r="I299" t="s">
        <v>366</v>
      </c>
    </row>
    <row r="301" spans="1:9">
      <c r="A301" t="s">
        <v>130</v>
      </c>
    </row>
    <row r="302" spans="1:9">
      <c r="A302" t="s">
        <v>184</v>
      </c>
      <c r="B302">
        <v>24</v>
      </c>
    </row>
    <row r="303" spans="1:9">
      <c r="A303" t="s">
        <v>185</v>
      </c>
      <c r="B303">
        <v>4</v>
      </c>
      <c r="C303" t="s">
        <v>186</v>
      </c>
      <c r="D303" t="s">
        <v>187</v>
      </c>
      <c r="E303">
        <v>128</v>
      </c>
      <c r="F303" t="s">
        <v>194</v>
      </c>
      <c r="G303">
        <v>28</v>
      </c>
      <c r="H303">
        <v>2018</v>
      </c>
      <c r="I303" t="s">
        <v>189</v>
      </c>
    </row>
    <row r="304" spans="1:9">
      <c r="A304" t="s">
        <v>185</v>
      </c>
      <c r="B304">
        <v>16</v>
      </c>
      <c r="C304" t="s">
        <v>186</v>
      </c>
      <c r="D304" t="s">
        <v>187</v>
      </c>
      <c r="E304">
        <v>512</v>
      </c>
      <c r="F304" t="s">
        <v>195</v>
      </c>
      <c r="G304">
        <v>30</v>
      </c>
      <c r="H304" s="16">
        <v>0.94374999999999998</v>
      </c>
      <c r="I304" t="s">
        <v>190</v>
      </c>
    </row>
    <row r="305" spans="1:9">
      <c r="A305" t="s">
        <v>199</v>
      </c>
      <c r="B305">
        <v>1</v>
      </c>
      <c r="C305" t="s">
        <v>186</v>
      </c>
      <c r="D305" t="s">
        <v>187</v>
      </c>
      <c r="E305">
        <v>1727</v>
      </c>
      <c r="F305" t="s">
        <v>194</v>
      </c>
      <c r="G305">
        <v>28</v>
      </c>
      <c r="H305">
        <v>2018</v>
      </c>
      <c r="I305" t="s">
        <v>367</v>
      </c>
    </row>
    <row r="306" spans="1:9">
      <c r="A306" t="s">
        <v>199</v>
      </c>
      <c r="B306">
        <v>1</v>
      </c>
      <c r="C306" t="s">
        <v>186</v>
      </c>
      <c r="D306" t="s">
        <v>187</v>
      </c>
      <c r="E306">
        <v>4179</v>
      </c>
      <c r="F306" t="s">
        <v>235</v>
      </c>
      <c r="G306">
        <v>1</v>
      </c>
      <c r="H306">
        <v>2017</v>
      </c>
      <c r="I306" t="s">
        <v>368</v>
      </c>
    </row>
    <row r="308" spans="1:9">
      <c r="A308" t="s">
        <v>131</v>
      </c>
    </row>
    <row r="309" spans="1:9">
      <c r="A309" t="s">
        <v>184</v>
      </c>
      <c r="B309">
        <v>24</v>
      </c>
    </row>
    <row r="310" spans="1:9">
      <c r="A310" t="s">
        <v>185</v>
      </c>
      <c r="B310">
        <v>5</v>
      </c>
      <c r="C310" t="s">
        <v>186</v>
      </c>
      <c r="D310" t="s">
        <v>187</v>
      </c>
      <c r="E310">
        <v>160</v>
      </c>
      <c r="F310" t="s">
        <v>235</v>
      </c>
      <c r="G310">
        <v>1</v>
      </c>
      <c r="H310">
        <v>2017</v>
      </c>
      <c r="I310" t="s">
        <v>189</v>
      </c>
    </row>
    <row r="311" spans="1:9">
      <c r="A311" t="s">
        <v>185</v>
      </c>
      <c r="B311">
        <v>16</v>
      </c>
      <c r="C311" t="s">
        <v>186</v>
      </c>
      <c r="D311" t="s">
        <v>187</v>
      </c>
      <c r="E311">
        <v>512</v>
      </c>
      <c r="F311" t="s">
        <v>195</v>
      </c>
      <c r="G311">
        <v>30</v>
      </c>
      <c r="H311" s="16">
        <v>0.94374999999999998</v>
      </c>
      <c r="I311" t="s">
        <v>190</v>
      </c>
    </row>
    <row r="312" spans="1:9">
      <c r="A312" t="s">
        <v>191</v>
      </c>
      <c r="B312">
        <v>1</v>
      </c>
      <c r="C312" t="s">
        <v>186</v>
      </c>
      <c r="D312" t="s">
        <v>187</v>
      </c>
      <c r="E312">
        <v>8196</v>
      </c>
      <c r="F312" t="s">
        <v>235</v>
      </c>
      <c r="G312">
        <v>3</v>
      </c>
      <c r="H312">
        <v>2017</v>
      </c>
      <c r="I312" t="s">
        <v>192</v>
      </c>
    </row>
    <row r="313" spans="1:9">
      <c r="A313" t="s">
        <v>185</v>
      </c>
      <c r="B313">
        <v>13</v>
      </c>
      <c r="C313" t="s">
        <v>186</v>
      </c>
      <c r="D313" t="s">
        <v>187</v>
      </c>
      <c r="E313">
        <v>416</v>
      </c>
      <c r="F313" t="s">
        <v>194</v>
      </c>
      <c r="G313">
        <v>28</v>
      </c>
      <c r="H313">
        <v>2018</v>
      </c>
      <c r="I313" t="s">
        <v>369</v>
      </c>
    </row>
    <row r="314" spans="1:9">
      <c r="A314" t="s">
        <v>185</v>
      </c>
      <c r="B314">
        <v>2</v>
      </c>
      <c r="C314" t="s">
        <v>186</v>
      </c>
      <c r="D314" t="s">
        <v>187</v>
      </c>
      <c r="E314">
        <v>64</v>
      </c>
      <c r="F314" t="s">
        <v>235</v>
      </c>
      <c r="G314">
        <v>1</v>
      </c>
      <c r="H314">
        <v>2017</v>
      </c>
      <c r="I314" t="s">
        <v>370</v>
      </c>
    </row>
    <row r="316" spans="1:9">
      <c r="A316" t="s">
        <v>132</v>
      </c>
    </row>
    <row r="317" spans="1:9">
      <c r="A317" t="s">
        <v>184</v>
      </c>
      <c r="B317">
        <v>168</v>
      </c>
    </row>
    <row r="318" spans="1:9">
      <c r="A318" t="s">
        <v>185</v>
      </c>
      <c r="B318">
        <v>13</v>
      </c>
      <c r="C318" t="s">
        <v>186</v>
      </c>
      <c r="D318" t="s">
        <v>187</v>
      </c>
      <c r="E318">
        <v>416</v>
      </c>
      <c r="F318" t="s">
        <v>194</v>
      </c>
      <c r="G318">
        <v>28</v>
      </c>
      <c r="H318">
        <v>2018</v>
      </c>
      <c r="I318" t="s">
        <v>189</v>
      </c>
    </row>
    <row r="319" spans="1:9">
      <c r="A319" t="s">
        <v>185</v>
      </c>
      <c r="B319">
        <v>5</v>
      </c>
      <c r="C319" t="s">
        <v>186</v>
      </c>
      <c r="D319" t="s">
        <v>187</v>
      </c>
      <c r="E319">
        <v>160</v>
      </c>
      <c r="F319" t="s">
        <v>235</v>
      </c>
      <c r="G319">
        <v>1</v>
      </c>
      <c r="H319">
        <v>2017</v>
      </c>
      <c r="I319" t="s">
        <v>190</v>
      </c>
    </row>
    <row r="320" spans="1:9">
      <c r="A320" t="s">
        <v>191</v>
      </c>
      <c r="B320">
        <v>1</v>
      </c>
      <c r="C320" t="s">
        <v>186</v>
      </c>
      <c r="D320" t="s">
        <v>187</v>
      </c>
      <c r="E320">
        <v>6148</v>
      </c>
      <c r="F320" t="s">
        <v>235</v>
      </c>
      <c r="G320">
        <v>1</v>
      </c>
      <c r="H320">
        <v>2017</v>
      </c>
      <c r="I320" t="s">
        <v>192</v>
      </c>
    </row>
    <row r="321" spans="1:9">
      <c r="A321" t="s">
        <v>185</v>
      </c>
      <c r="B321">
        <v>2</v>
      </c>
      <c r="C321" t="s">
        <v>186</v>
      </c>
      <c r="D321" t="s">
        <v>187</v>
      </c>
      <c r="E321">
        <v>64</v>
      </c>
      <c r="F321" t="s">
        <v>194</v>
      </c>
      <c r="G321">
        <v>25</v>
      </c>
      <c r="H321">
        <v>2018</v>
      </c>
      <c r="I321" t="s">
        <v>203</v>
      </c>
    </row>
    <row r="322" spans="1:9">
      <c r="A322" t="s">
        <v>199</v>
      </c>
      <c r="B322">
        <v>1</v>
      </c>
      <c r="C322" t="s">
        <v>186</v>
      </c>
      <c r="D322" t="s">
        <v>187</v>
      </c>
      <c r="E322">
        <v>5992</v>
      </c>
      <c r="F322" t="s">
        <v>235</v>
      </c>
      <c r="G322">
        <v>1</v>
      </c>
      <c r="H322">
        <v>2017</v>
      </c>
      <c r="I322" t="s">
        <v>371</v>
      </c>
    </row>
    <row r="323" spans="1:9">
      <c r="A323" t="s">
        <v>199</v>
      </c>
      <c r="B323">
        <v>1</v>
      </c>
      <c r="C323" t="s">
        <v>186</v>
      </c>
      <c r="D323" t="s">
        <v>187</v>
      </c>
      <c r="E323">
        <v>5992</v>
      </c>
      <c r="F323" t="s">
        <v>235</v>
      </c>
      <c r="G323">
        <v>2</v>
      </c>
      <c r="H323">
        <v>2017</v>
      </c>
      <c r="I323" t="s">
        <v>372</v>
      </c>
    </row>
    <row r="324" spans="1:9">
      <c r="A324" t="s">
        <v>199</v>
      </c>
      <c r="B324">
        <v>1</v>
      </c>
      <c r="C324" t="s">
        <v>186</v>
      </c>
      <c r="D324" t="s">
        <v>187</v>
      </c>
      <c r="E324">
        <v>7190</v>
      </c>
      <c r="F324" t="s">
        <v>235</v>
      </c>
      <c r="G324">
        <v>3</v>
      </c>
      <c r="H324">
        <v>2017</v>
      </c>
      <c r="I324" t="s">
        <v>373</v>
      </c>
    </row>
    <row r="325" spans="1:9">
      <c r="A325" t="s">
        <v>199</v>
      </c>
      <c r="B325">
        <v>1</v>
      </c>
      <c r="C325" t="s">
        <v>186</v>
      </c>
      <c r="D325" t="s">
        <v>187</v>
      </c>
      <c r="E325">
        <v>8202</v>
      </c>
      <c r="F325" t="s">
        <v>235</v>
      </c>
      <c r="G325">
        <v>10</v>
      </c>
      <c r="H325">
        <v>2017</v>
      </c>
      <c r="I325" t="s">
        <v>374</v>
      </c>
    </row>
    <row r="326" spans="1:9">
      <c r="A326" t="s">
        <v>199</v>
      </c>
      <c r="B326">
        <v>1</v>
      </c>
      <c r="C326" t="s">
        <v>186</v>
      </c>
      <c r="D326" t="s">
        <v>187</v>
      </c>
      <c r="E326">
        <v>7810</v>
      </c>
      <c r="F326" t="s">
        <v>196</v>
      </c>
      <c r="G326">
        <v>12</v>
      </c>
      <c r="H326">
        <v>2018</v>
      </c>
      <c r="I326" t="s">
        <v>375</v>
      </c>
    </row>
    <row r="327" spans="1:9">
      <c r="A327" t="s">
        <v>199</v>
      </c>
      <c r="B327">
        <v>1</v>
      </c>
      <c r="C327" t="s">
        <v>186</v>
      </c>
      <c r="D327" t="s">
        <v>187</v>
      </c>
      <c r="E327">
        <v>7079</v>
      </c>
      <c r="F327" t="s">
        <v>194</v>
      </c>
      <c r="G327">
        <v>20</v>
      </c>
      <c r="H327">
        <v>2018</v>
      </c>
      <c r="I327" t="s">
        <v>376</v>
      </c>
    </row>
    <row r="328" spans="1:9">
      <c r="A328" t="s">
        <v>199</v>
      </c>
      <c r="B328">
        <v>1</v>
      </c>
      <c r="C328" t="s">
        <v>186</v>
      </c>
      <c r="D328" t="s">
        <v>187</v>
      </c>
      <c r="E328">
        <v>7059</v>
      </c>
      <c r="F328" t="s">
        <v>194</v>
      </c>
      <c r="G328">
        <v>24</v>
      </c>
      <c r="H328">
        <v>2018</v>
      </c>
      <c r="I328" t="s">
        <v>377</v>
      </c>
    </row>
    <row r="329" spans="1:9">
      <c r="A329" t="s">
        <v>199</v>
      </c>
      <c r="B329">
        <v>1</v>
      </c>
      <c r="C329" t="s">
        <v>186</v>
      </c>
      <c r="D329" t="s">
        <v>187</v>
      </c>
      <c r="E329">
        <v>7059</v>
      </c>
      <c r="F329" t="s">
        <v>194</v>
      </c>
      <c r="G329">
        <v>25</v>
      </c>
      <c r="H329">
        <v>2018</v>
      </c>
      <c r="I329" t="s">
        <v>378</v>
      </c>
    </row>
    <row r="330" spans="1:9">
      <c r="A330" t="s">
        <v>199</v>
      </c>
      <c r="B330">
        <v>1</v>
      </c>
      <c r="C330" t="s">
        <v>186</v>
      </c>
      <c r="D330" t="s">
        <v>187</v>
      </c>
      <c r="E330">
        <v>6970</v>
      </c>
      <c r="F330" t="s">
        <v>194</v>
      </c>
      <c r="G330">
        <v>28</v>
      </c>
      <c r="H330">
        <v>2018</v>
      </c>
      <c r="I330" t="s">
        <v>379</v>
      </c>
    </row>
    <row r="332" spans="1:9">
      <c r="A332" t="s">
        <v>133</v>
      </c>
    </row>
    <row r="333" spans="1:9">
      <c r="A333" t="s">
        <v>184</v>
      </c>
      <c r="B333">
        <v>0</v>
      </c>
    </row>
    <row r="334" spans="1:9">
      <c r="A334" t="s">
        <v>185</v>
      </c>
      <c r="B334">
        <v>2</v>
      </c>
      <c r="C334" t="s">
        <v>186</v>
      </c>
      <c r="D334" t="s">
        <v>187</v>
      </c>
      <c r="E334">
        <v>64</v>
      </c>
      <c r="F334" t="s">
        <v>194</v>
      </c>
      <c r="G334">
        <v>25</v>
      </c>
      <c r="H334">
        <v>2018</v>
      </c>
      <c r="I334" t="s">
        <v>189</v>
      </c>
    </row>
    <row r="335" spans="1:9">
      <c r="A335" t="s">
        <v>185</v>
      </c>
      <c r="B335">
        <v>13</v>
      </c>
      <c r="C335" t="s">
        <v>186</v>
      </c>
      <c r="D335" t="s">
        <v>187</v>
      </c>
      <c r="E335">
        <v>416</v>
      </c>
      <c r="F335" t="s">
        <v>194</v>
      </c>
      <c r="G335">
        <v>28</v>
      </c>
      <c r="H335">
        <v>2018</v>
      </c>
      <c r="I335" t="s">
        <v>190</v>
      </c>
    </row>
    <row r="337" spans="1:9">
      <c r="A337" t="s">
        <v>134</v>
      </c>
    </row>
    <row r="338" spans="1:9">
      <c r="A338" t="s">
        <v>184</v>
      </c>
      <c r="B338">
        <v>0</v>
      </c>
    </row>
    <row r="339" spans="1:9">
      <c r="A339" t="s">
        <v>185</v>
      </c>
      <c r="B339">
        <v>2</v>
      </c>
      <c r="C339" t="s">
        <v>186</v>
      </c>
      <c r="D339" t="s">
        <v>187</v>
      </c>
      <c r="E339">
        <v>64</v>
      </c>
      <c r="F339" t="s">
        <v>235</v>
      </c>
      <c r="G339">
        <v>1</v>
      </c>
      <c r="H339">
        <v>2017</v>
      </c>
      <c r="I339" t="s">
        <v>189</v>
      </c>
    </row>
    <row r="340" spans="1:9">
      <c r="A340" t="s">
        <v>185</v>
      </c>
      <c r="B340">
        <v>5</v>
      </c>
      <c r="C340" t="s">
        <v>186</v>
      </c>
      <c r="D340" t="s">
        <v>187</v>
      </c>
      <c r="E340">
        <v>160</v>
      </c>
      <c r="F340" t="s">
        <v>235</v>
      </c>
      <c r="G340">
        <v>1</v>
      </c>
      <c r="H340">
        <v>2017</v>
      </c>
      <c r="I340" t="s">
        <v>190</v>
      </c>
    </row>
    <row r="342" spans="1:9">
      <c r="A342" t="s">
        <v>135</v>
      </c>
    </row>
    <row r="343" spans="1:9">
      <c r="A343" t="s">
        <v>184</v>
      </c>
      <c r="B343">
        <v>96</v>
      </c>
    </row>
    <row r="344" spans="1:9">
      <c r="A344" t="s">
        <v>185</v>
      </c>
      <c r="B344">
        <v>8</v>
      </c>
      <c r="C344" t="s">
        <v>186</v>
      </c>
      <c r="D344" t="s">
        <v>187</v>
      </c>
      <c r="E344">
        <v>256</v>
      </c>
      <c r="F344" t="s">
        <v>196</v>
      </c>
      <c r="G344">
        <v>13</v>
      </c>
      <c r="H344" s="16">
        <v>0.85833333333333339</v>
      </c>
      <c r="I344" t="s">
        <v>189</v>
      </c>
    </row>
    <row r="345" spans="1:9">
      <c r="A345" t="s">
        <v>185</v>
      </c>
      <c r="B345">
        <v>16</v>
      </c>
      <c r="C345" t="s">
        <v>186</v>
      </c>
      <c r="D345" t="s">
        <v>187</v>
      </c>
      <c r="E345">
        <v>512</v>
      </c>
      <c r="F345" t="s">
        <v>195</v>
      </c>
      <c r="G345">
        <v>30</v>
      </c>
      <c r="H345" s="16">
        <v>0.94374999999999998</v>
      </c>
      <c r="I345" t="s">
        <v>190</v>
      </c>
    </row>
    <row r="346" spans="1:9">
      <c r="A346" t="s">
        <v>191</v>
      </c>
      <c r="B346">
        <v>1</v>
      </c>
      <c r="C346" t="s">
        <v>186</v>
      </c>
      <c r="D346" t="s">
        <v>187</v>
      </c>
      <c r="E346">
        <v>8196</v>
      </c>
      <c r="F346" t="s">
        <v>195</v>
      </c>
      <c r="G346">
        <v>30</v>
      </c>
      <c r="H346" s="16">
        <v>0.93888888888888899</v>
      </c>
      <c r="I346" t="s">
        <v>192</v>
      </c>
    </row>
    <row r="347" spans="1:9">
      <c r="A347" t="s">
        <v>185</v>
      </c>
      <c r="B347">
        <v>3</v>
      </c>
      <c r="C347" t="s">
        <v>186</v>
      </c>
      <c r="D347" t="s">
        <v>187</v>
      </c>
      <c r="E347">
        <v>96</v>
      </c>
      <c r="F347" t="s">
        <v>194</v>
      </c>
      <c r="G347">
        <v>11</v>
      </c>
      <c r="H347">
        <v>2018</v>
      </c>
      <c r="I347" t="s">
        <v>203</v>
      </c>
    </row>
    <row r="348" spans="1:9">
      <c r="A348" t="s">
        <v>199</v>
      </c>
      <c r="B348">
        <v>1</v>
      </c>
      <c r="C348" t="s">
        <v>186</v>
      </c>
      <c r="D348" t="s">
        <v>187</v>
      </c>
      <c r="E348">
        <v>0</v>
      </c>
      <c r="F348" t="s">
        <v>194</v>
      </c>
      <c r="G348">
        <v>25</v>
      </c>
      <c r="H348">
        <v>2017</v>
      </c>
      <c r="I348" t="s">
        <v>205</v>
      </c>
    </row>
    <row r="349" spans="1:9">
      <c r="A349" t="s">
        <v>344</v>
      </c>
      <c r="B349">
        <v>1</v>
      </c>
      <c r="C349" t="s">
        <v>186</v>
      </c>
      <c r="D349" t="s">
        <v>187</v>
      </c>
      <c r="E349">
        <v>32937</v>
      </c>
      <c r="F349" t="s">
        <v>196</v>
      </c>
      <c r="G349">
        <v>13</v>
      </c>
      <c r="H349" s="16">
        <v>0.85833333333333339</v>
      </c>
      <c r="I349" t="s">
        <v>380</v>
      </c>
    </row>
    <row r="350" spans="1:9">
      <c r="A350" t="s">
        <v>185</v>
      </c>
      <c r="B350">
        <v>5</v>
      </c>
      <c r="C350" t="s">
        <v>186</v>
      </c>
      <c r="D350" t="s">
        <v>187</v>
      </c>
      <c r="E350">
        <v>160</v>
      </c>
      <c r="F350" t="s">
        <v>194</v>
      </c>
      <c r="G350">
        <v>25</v>
      </c>
      <c r="H350">
        <v>2017</v>
      </c>
      <c r="I350" t="s">
        <v>200</v>
      </c>
    </row>
    <row r="351" spans="1:9">
      <c r="A351" t="s">
        <v>199</v>
      </c>
      <c r="B351">
        <v>1</v>
      </c>
      <c r="C351" t="s">
        <v>186</v>
      </c>
      <c r="D351" t="s">
        <v>187</v>
      </c>
      <c r="E351">
        <v>0</v>
      </c>
      <c r="F351" t="s">
        <v>194</v>
      </c>
      <c r="G351">
        <v>21</v>
      </c>
      <c r="H351">
        <v>2018</v>
      </c>
      <c r="I351" t="s">
        <v>306</v>
      </c>
    </row>
    <row r="353" spans="1:9">
      <c r="A353" t="s">
        <v>136</v>
      </c>
    </row>
    <row r="354" spans="1:9">
      <c r="A354" t="s">
        <v>184</v>
      </c>
      <c r="B354">
        <v>40</v>
      </c>
    </row>
    <row r="355" spans="1:9">
      <c r="A355" t="s">
        <v>185</v>
      </c>
      <c r="B355">
        <v>3</v>
      </c>
      <c r="C355" t="s">
        <v>186</v>
      </c>
      <c r="D355" t="s">
        <v>187</v>
      </c>
      <c r="E355">
        <v>96</v>
      </c>
      <c r="F355" t="s">
        <v>194</v>
      </c>
      <c r="G355">
        <v>11</v>
      </c>
      <c r="H355">
        <v>2018</v>
      </c>
      <c r="I355" t="s">
        <v>189</v>
      </c>
    </row>
    <row r="356" spans="1:9">
      <c r="A356" t="s">
        <v>185</v>
      </c>
      <c r="B356">
        <v>8</v>
      </c>
      <c r="C356" t="s">
        <v>186</v>
      </c>
      <c r="D356" t="s">
        <v>187</v>
      </c>
      <c r="E356">
        <v>256</v>
      </c>
      <c r="F356" t="s">
        <v>196</v>
      </c>
      <c r="G356">
        <v>13</v>
      </c>
      <c r="H356" s="16">
        <v>0.85833333333333339</v>
      </c>
      <c r="I356" t="s">
        <v>190</v>
      </c>
    </row>
    <row r="357" spans="1:9">
      <c r="A357" t="s">
        <v>199</v>
      </c>
      <c r="B357">
        <v>1</v>
      </c>
      <c r="C357" t="s">
        <v>186</v>
      </c>
      <c r="D357" t="s">
        <v>187</v>
      </c>
      <c r="E357">
        <v>16714</v>
      </c>
      <c r="F357" t="s">
        <v>195</v>
      </c>
      <c r="G357">
        <v>30</v>
      </c>
      <c r="H357" s="16">
        <v>0.85416666666666663</v>
      </c>
      <c r="I357" t="s">
        <v>381</v>
      </c>
    </row>
    <row r="359" spans="1:9">
      <c r="A359" t="s">
        <v>137</v>
      </c>
    </row>
    <row r="360" spans="1:9">
      <c r="A360" t="s">
        <v>184</v>
      </c>
      <c r="B360">
        <v>184</v>
      </c>
    </row>
    <row r="361" spans="1:9">
      <c r="A361" t="s">
        <v>185</v>
      </c>
      <c r="B361">
        <v>5</v>
      </c>
      <c r="C361" t="s">
        <v>186</v>
      </c>
      <c r="D361" t="s">
        <v>187</v>
      </c>
      <c r="E361">
        <v>160</v>
      </c>
      <c r="F361" t="s">
        <v>194</v>
      </c>
      <c r="G361">
        <v>25</v>
      </c>
      <c r="H361">
        <v>2017</v>
      </c>
      <c r="I361" t="s">
        <v>189</v>
      </c>
    </row>
    <row r="362" spans="1:9">
      <c r="A362" t="s">
        <v>185</v>
      </c>
      <c r="B362">
        <v>8</v>
      </c>
      <c r="C362" t="s">
        <v>186</v>
      </c>
      <c r="D362" t="s">
        <v>187</v>
      </c>
      <c r="E362">
        <v>256</v>
      </c>
      <c r="F362" t="s">
        <v>196</v>
      </c>
      <c r="G362">
        <v>13</v>
      </c>
      <c r="H362" s="16">
        <v>0.85833333333333339</v>
      </c>
      <c r="I362" t="s">
        <v>190</v>
      </c>
    </row>
    <row r="363" spans="1:9">
      <c r="A363" t="s">
        <v>191</v>
      </c>
      <c r="B363">
        <v>1</v>
      </c>
      <c r="C363" t="s">
        <v>186</v>
      </c>
      <c r="D363" t="s">
        <v>187</v>
      </c>
      <c r="E363">
        <v>3715</v>
      </c>
      <c r="F363" t="s">
        <v>207</v>
      </c>
      <c r="G363">
        <v>5</v>
      </c>
      <c r="H363">
        <v>2017</v>
      </c>
      <c r="I363" t="s">
        <v>321</v>
      </c>
    </row>
    <row r="364" spans="1:9">
      <c r="A364" t="s">
        <v>191</v>
      </c>
      <c r="B364">
        <v>1</v>
      </c>
      <c r="C364" t="s">
        <v>186</v>
      </c>
      <c r="D364" t="s">
        <v>187</v>
      </c>
      <c r="E364">
        <v>28629</v>
      </c>
      <c r="F364" t="s">
        <v>194</v>
      </c>
      <c r="G364">
        <v>25</v>
      </c>
      <c r="H364">
        <v>2017</v>
      </c>
      <c r="I364" t="s">
        <v>382</v>
      </c>
    </row>
    <row r="365" spans="1:9">
      <c r="A365" t="s">
        <v>191</v>
      </c>
      <c r="B365">
        <v>1</v>
      </c>
      <c r="C365" t="s">
        <v>186</v>
      </c>
      <c r="D365" t="s">
        <v>187</v>
      </c>
      <c r="E365">
        <v>61194</v>
      </c>
      <c r="F365" t="s">
        <v>194</v>
      </c>
      <c r="G365">
        <v>25</v>
      </c>
      <c r="H365">
        <v>2017</v>
      </c>
      <c r="I365" t="s">
        <v>383</v>
      </c>
    </row>
    <row r="367" spans="1:9">
      <c r="A367" t="s">
        <v>138</v>
      </c>
    </row>
    <row r="368" spans="1:9">
      <c r="A368" t="s">
        <v>184</v>
      </c>
      <c r="B368">
        <v>56</v>
      </c>
    </row>
    <row r="369" spans="1:9">
      <c r="A369" t="s">
        <v>185</v>
      </c>
      <c r="B369">
        <v>9</v>
      </c>
      <c r="C369" t="s">
        <v>186</v>
      </c>
      <c r="D369" t="s">
        <v>187</v>
      </c>
      <c r="E369">
        <v>288</v>
      </c>
      <c r="F369" t="s">
        <v>194</v>
      </c>
      <c r="G369">
        <v>25</v>
      </c>
      <c r="H369">
        <v>2018</v>
      </c>
      <c r="I369" t="s">
        <v>189</v>
      </c>
    </row>
    <row r="370" spans="1:9">
      <c r="A370" t="s">
        <v>185</v>
      </c>
      <c r="B370">
        <v>16</v>
      </c>
      <c r="C370" t="s">
        <v>186</v>
      </c>
      <c r="D370" t="s">
        <v>187</v>
      </c>
      <c r="E370">
        <v>512</v>
      </c>
      <c r="F370" t="s">
        <v>195</v>
      </c>
      <c r="G370">
        <v>30</v>
      </c>
      <c r="H370" s="16">
        <v>0.94374999999999998</v>
      </c>
      <c r="I370" t="s">
        <v>190</v>
      </c>
    </row>
    <row r="371" spans="1:9">
      <c r="A371" t="s">
        <v>191</v>
      </c>
      <c r="B371">
        <v>1</v>
      </c>
      <c r="C371" t="s">
        <v>186</v>
      </c>
      <c r="D371" t="s">
        <v>187</v>
      </c>
      <c r="E371">
        <v>6148</v>
      </c>
      <c r="F371" t="s">
        <v>235</v>
      </c>
      <c r="G371">
        <v>1</v>
      </c>
      <c r="H371">
        <v>2017</v>
      </c>
      <c r="I371" t="s">
        <v>192</v>
      </c>
    </row>
    <row r="372" spans="1:9">
      <c r="A372" t="s">
        <v>185</v>
      </c>
      <c r="B372">
        <v>2</v>
      </c>
      <c r="C372" t="s">
        <v>186</v>
      </c>
      <c r="D372" t="s">
        <v>187</v>
      </c>
      <c r="E372">
        <v>64</v>
      </c>
      <c r="F372" t="s">
        <v>194</v>
      </c>
      <c r="G372">
        <v>25</v>
      </c>
      <c r="H372">
        <v>2018</v>
      </c>
      <c r="I372" t="s">
        <v>203</v>
      </c>
    </row>
    <row r="373" spans="1:9">
      <c r="A373" t="s">
        <v>191</v>
      </c>
      <c r="B373">
        <v>1</v>
      </c>
      <c r="C373" t="s">
        <v>186</v>
      </c>
      <c r="D373" t="s">
        <v>187</v>
      </c>
      <c r="E373">
        <v>553</v>
      </c>
      <c r="F373" t="s">
        <v>196</v>
      </c>
      <c r="G373">
        <v>12</v>
      </c>
      <c r="H373">
        <v>2018</v>
      </c>
      <c r="I373" t="s">
        <v>384</v>
      </c>
    </row>
    <row r="374" spans="1:9">
      <c r="A374" t="s">
        <v>191</v>
      </c>
      <c r="B374">
        <v>1</v>
      </c>
      <c r="C374" t="s">
        <v>186</v>
      </c>
      <c r="D374" t="s">
        <v>187</v>
      </c>
      <c r="E374">
        <v>554</v>
      </c>
      <c r="F374" t="s">
        <v>196</v>
      </c>
      <c r="G374">
        <v>12</v>
      </c>
      <c r="H374">
        <v>2018</v>
      </c>
      <c r="I374" t="s">
        <v>385</v>
      </c>
    </row>
    <row r="375" spans="1:9">
      <c r="A375" t="s">
        <v>199</v>
      </c>
      <c r="B375">
        <v>1</v>
      </c>
      <c r="C375" t="s">
        <v>186</v>
      </c>
      <c r="D375" t="s">
        <v>187</v>
      </c>
      <c r="E375">
        <v>552</v>
      </c>
      <c r="F375" t="s">
        <v>194</v>
      </c>
      <c r="G375">
        <v>25</v>
      </c>
      <c r="H375">
        <v>2018</v>
      </c>
      <c r="I375" t="s">
        <v>386</v>
      </c>
    </row>
    <row r="376" spans="1:9">
      <c r="A376" t="s">
        <v>191</v>
      </c>
      <c r="B376">
        <v>1</v>
      </c>
      <c r="C376" t="s">
        <v>186</v>
      </c>
      <c r="D376" t="s">
        <v>187</v>
      </c>
      <c r="E376">
        <v>203</v>
      </c>
      <c r="F376" t="s">
        <v>235</v>
      </c>
      <c r="G376">
        <v>2</v>
      </c>
      <c r="H376">
        <v>2017</v>
      </c>
      <c r="I376" t="s">
        <v>201</v>
      </c>
    </row>
    <row r="377" spans="1:9">
      <c r="A377" t="s">
        <v>191</v>
      </c>
      <c r="B377">
        <v>1</v>
      </c>
      <c r="C377" t="s">
        <v>186</v>
      </c>
      <c r="D377" t="s">
        <v>187</v>
      </c>
      <c r="E377">
        <v>63</v>
      </c>
      <c r="F377" t="s">
        <v>195</v>
      </c>
      <c r="G377">
        <v>30</v>
      </c>
      <c r="H377" s="16">
        <v>0.88402777777777775</v>
      </c>
      <c r="I377" t="s">
        <v>353</v>
      </c>
    </row>
    <row r="379" spans="1:9">
      <c r="A379" t="s">
        <v>139</v>
      </c>
    </row>
    <row r="380" spans="1:9">
      <c r="A380" t="s">
        <v>184</v>
      </c>
      <c r="B380">
        <v>0</v>
      </c>
    </row>
    <row r="381" spans="1:9">
      <c r="A381" t="s">
        <v>185</v>
      </c>
      <c r="B381">
        <v>2</v>
      </c>
      <c r="C381" t="s">
        <v>186</v>
      </c>
      <c r="D381" t="s">
        <v>187</v>
      </c>
      <c r="E381">
        <v>64</v>
      </c>
      <c r="F381" t="s">
        <v>194</v>
      </c>
      <c r="G381">
        <v>25</v>
      </c>
      <c r="H381">
        <v>2018</v>
      </c>
      <c r="I381" t="s">
        <v>189</v>
      </c>
    </row>
    <row r="382" spans="1:9">
      <c r="A382" t="s">
        <v>185</v>
      </c>
      <c r="B382">
        <v>9</v>
      </c>
      <c r="C382" t="s">
        <v>186</v>
      </c>
      <c r="D382" t="s">
        <v>187</v>
      </c>
      <c r="E382">
        <v>288</v>
      </c>
      <c r="F382" t="s">
        <v>194</v>
      </c>
      <c r="G382">
        <v>25</v>
      </c>
      <c r="H382">
        <v>2018</v>
      </c>
      <c r="I382" t="s">
        <v>190</v>
      </c>
    </row>
    <row r="384" spans="1:9">
      <c r="A384" t="s">
        <v>140</v>
      </c>
    </row>
    <row r="385" spans="1:9">
      <c r="A385" t="s">
        <v>184</v>
      </c>
      <c r="B385">
        <v>344</v>
      </c>
    </row>
    <row r="386" spans="1:9">
      <c r="A386" t="s">
        <v>185</v>
      </c>
      <c r="B386">
        <v>11</v>
      </c>
      <c r="C386" t="s">
        <v>186</v>
      </c>
      <c r="D386" t="s">
        <v>187</v>
      </c>
      <c r="E386">
        <v>352</v>
      </c>
      <c r="F386" t="s">
        <v>196</v>
      </c>
      <c r="G386">
        <v>25</v>
      </c>
      <c r="H386" s="16">
        <v>0.45763888888888887</v>
      </c>
      <c r="I386" t="s">
        <v>189</v>
      </c>
    </row>
    <row r="387" spans="1:9">
      <c r="A387" t="s">
        <v>185</v>
      </c>
      <c r="B387">
        <v>24</v>
      </c>
      <c r="C387" t="s">
        <v>186</v>
      </c>
      <c r="D387" t="s">
        <v>187</v>
      </c>
      <c r="E387">
        <v>768</v>
      </c>
      <c r="F387" t="s">
        <v>188</v>
      </c>
      <c r="G387">
        <v>12</v>
      </c>
      <c r="H387" s="16">
        <v>0.4152777777777778</v>
      </c>
      <c r="I387" t="s">
        <v>190</v>
      </c>
    </row>
    <row r="388" spans="1:9">
      <c r="A388" t="s">
        <v>191</v>
      </c>
      <c r="B388">
        <v>1</v>
      </c>
      <c r="C388" t="s">
        <v>186</v>
      </c>
      <c r="D388" t="s">
        <v>187</v>
      </c>
      <c r="E388">
        <v>6148</v>
      </c>
      <c r="F388" t="s">
        <v>196</v>
      </c>
      <c r="G388">
        <v>14</v>
      </c>
      <c r="H388" s="16">
        <v>0.44930555555555557</v>
      </c>
      <c r="I388" t="s">
        <v>192</v>
      </c>
    </row>
    <row r="389" spans="1:9">
      <c r="A389" t="s">
        <v>185</v>
      </c>
      <c r="B389">
        <v>14</v>
      </c>
      <c r="C389" t="s">
        <v>186</v>
      </c>
      <c r="D389" t="s">
        <v>187</v>
      </c>
      <c r="E389">
        <v>448</v>
      </c>
      <c r="F389" t="s">
        <v>202</v>
      </c>
      <c r="G389">
        <v>26</v>
      </c>
      <c r="H389">
        <v>2018</v>
      </c>
      <c r="I389" t="s">
        <v>203</v>
      </c>
    </row>
    <row r="390" spans="1:9">
      <c r="A390" t="s">
        <v>191</v>
      </c>
      <c r="B390">
        <v>1</v>
      </c>
      <c r="C390" t="s">
        <v>186</v>
      </c>
      <c r="D390" t="s">
        <v>187</v>
      </c>
      <c r="E390">
        <v>3859</v>
      </c>
      <c r="F390" t="s">
        <v>202</v>
      </c>
      <c r="G390">
        <v>16</v>
      </c>
      <c r="H390">
        <v>2017</v>
      </c>
      <c r="I390" t="s">
        <v>387</v>
      </c>
    </row>
    <row r="391" spans="1:9">
      <c r="A391" t="s">
        <v>191</v>
      </c>
      <c r="B391">
        <v>1</v>
      </c>
      <c r="C391" t="s">
        <v>186</v>
      </c>
      <c r="D391" t="s">
        <v>187</v>
      </c>
      <c r="E391">
        <v>9062</v>
      </c>
      <c r="F391" t="s">
        <v>196</v>
      </c>
      <c r="G391">
        <v>11</v>
      </c>
      <c r="H391" s="16">
        <v>0.40347222222222223</v>
      </c>
      <c r="I391" t="s">
        <v>388</v>
      </c>
    </row>
    <row r="392" spans="1:9">
      <c r="A392" t="s">
        <v>191</v>
      </c>
      <c r="B392">
        <v>1</v>
      </c>
      <c r="C392" t="s">
        <v>186</v>
      </c>
      <c r="D392" t="s">
        <v>187</v>
      </c>
      <c r="E392">
        <v>16171</v>
      </c>
      <c r="F392" t="s">
        <v>196</v>
      </c>
      <c r="G392">
        <v>25</v>
      </c>
      <c r="H392" s="16">
        <v>0.45763888888888887</v>
      </c>
      <c r="I392" t="s">
        <v>389</v>
      </c>
    </row>
    <row r="393" spans="1:9">
      <c r="A393" t="s">
        <v>199</v>
      </c>
      <c r="B393">
        <v>1</v>
      </c>
      <c r="C393" t="s">
        <v>186</v>
      </c>
      <c r="D393" t="s">
        <v>187</v>
      </c>
      <c r="E393">
        <v>27422</v>
      </c>
      <c r="F393" t="s">
        <v>202</v>
      </c>
      <c r="G393">
        <v>26</v>
      </c>
      <c r="H393">
        <v>2018</v>
      </c>
      <c r="I393" t="s">
        <v>390</v>
      </c>
    </row>
    <row r="394" spans="1:9">
      <c r="A394" t="s">
        <v>199</v>
      </c>
      <c r="B394">
        <v>1</v>
      </c>
      <c r="C394" t="s">
        <v>186</v>
      </c>
      <c r="D394" t="s">
        <v>187</v>
      </c>
      <c r="E394">
        <v>31926</v>
      </c>
      <c r="F394" t="s">
        <v>235</v>
      </c>
      <c r="G394">
        <v>16</v>
      </c>
      <c r="H394">
        <v>2018</v>
      </c>
      <c r="I394" t="s">
        <v>391</v>
      </c>
    </row>
    <row r="395" spans="1:9">
      <c r="A395" t="s">
        <v>191</v>
      </c>
      <c r="B395">
        <v>1</v>
      </c>
      <c r="C395" t="s">
        <v>186</v>
      </c>
      <c r="D395" t="s">
        <v>187</v>
      </c>
      <c r="E395">
        <v>72932</v>
      </c>
      <c r="F395" t="s">
        <v>197</v>
      </c>
      <c r="G395">
        <v>22</v>
      </c>
      <c r="H395">
        <v>2018</v>
      </c>
      <c r="I395" t="s">
        <v>392</v>
      </c>
    </row>
    <row r="396" spans="1:9">
      <c r="A396" t="s">
        <v>185</v>
      </c>
      <c r="B396">
        <v>9</v>
      </c>
      <c r="C396" t="s">
        <v>186</v>
      </c>
      <c r="D396" t="s">
        <v>187</v>
      </c>
      <c r="E396">
        <v>288</v>
      </c>
      <c r="F396" t="s">
        <v>196</v>
      </c>
      <c r="G396">
        <v>14</v>
      </c>
      <c r="H396" s="16">
        <v>0.47152777777777777</v>
      </c>
      <c r="I396" t="s">
        <v>393</v>
      </c>
    </row>
    <row r="398" spans="1:9">
      <c r="A398" t="s">
        <v>141</v>
      </c>
    </row>
    <row r="399" spans="1:9">
      <c r="A399" t="s">
        <v>184</v>
      </c>
      <c r="B399">
        <v>5816</v>
      </c>
    </row>
    <row r="400" spans="1:9">
      <c r="A400" t="s">
        <v>185</v>
      </c>
      <c r="B400">
        <v>14</v>
      </c>
      <c r="C400" t="s">
        <v>186</v>
      </c>
      <c r="D400" t="s">
        <v>187</v>
      </c>
      <c r="E400">
        <v>448</v>
      </c>
      <c r="F400" t="s">
        <v>202</v>
      </c>
      <c r="G400">
        <v>26</v>
      </c>
      <c r="H400">
        <v>2018</v>
      </c>
      <c r="I400" t="s">
        <v>189</v>
      </c>
    </row>
    <row r="401" spans="1:9">
      <c r="A401" t="s">
        <v>185</v>
      </c>
      <c r="B401">
        <v>11</v>
      </c>
      <c r="C401" t="s">
        <v>186</v>
      </c>
      <c r="D401" t="s">
        <v>187</v>
      </c>
      <c r="E401">
        <v>352</v>
      </c>
      <c r="F401" t="s">
        <v>196</v>
      </c>
      <c r="G401">
        <v>25</v>
      </c>
      <c r="H401" s="16">
        <v>0.45763888888888887</v>
      </c>
      <c r="I401" t="s">
        <v>190</v>
      </c>
    </row>
    <row r="402" spans="1:9">
      <c r="A402" t="s">
        <v>199</v>
      </c>
      <c r="B402">
        <v>1</v>
      </c>
      <c r="C402" t="s">
        <v>186</v>
      </c>
      <c r="D402" t="s">
        <v>187</v>
      </c>
      <c r="E402">
        <v>17582</v>
      </c>
      <c r="F402" t="s">
        <v>197</v>
      </c>
      <c r="G402">
        <v>18</v>
      </c>
      <c r="H402">
        <v>2018</v>
      </c>
      <c r="I402" t="s">
        <v>394</v>
      </c>
    </row>
    <row r="403" spans="1:9">
      <c r="A403" t="s">
        <v>199</v>
      </c>
      <c r="B403">
        <v>1</v>
      </c>
      <c r="C403" t="s">
        <v>186</v>
      </c>
      <c r="D403" t="s">
        <v>187</v>
      </c>
      <c r="E403">
        <v>29374</v>
      </c>
      <c r="F403" t="s">
        <v>202</v>
      </c>
      <c r="G403">
        <v>6</v>
      </c>
      <c r="H403">
        <v>2017</v>
      </c>
      <c r="I403" t="s">
        <v>395</v>
      </c>
    </row>
    <row r="404" spans="1:9">
      <c r="A404" t="s">
        <v>199</v>
      </c>
      <c r="B404">
        <v>1</v>
      </c>
      <c r="C404" t="s">
        <v>186</v>
      </c>
      <c r="D404" t="s">
        <v>187</v>
      </c>
      <c r="E404">
        <v>907092</v>
      </c>
      <c r="F404" t="s">
        <v>202</v>
      </c>
      <c r="G404">
        <v>5</v>
      </c>
      <c r="H404">
        <v>2017</v>
      </c>
      <c r="I404" t="s">
        <v>396</v>
      </c>
    </row>
    <row r="405" spans="1:9">
      <c r="A405" t="s">
        <v>199</v>
      </c>
      <c r="B405">
        <v>1</v>
      </c>
      <c r="C405" t="s">
        <v>186</v>
      </c>
      <c r="D405" t="s">
        <v>187</v>
      </c>
      <c r="E405">
        <v>27642</v>
      </c>
      <c r="F405" t="s">
        <v>202</v>
      </c>
      <c r="G405">
        <v>6</v>
      </c>
      <c r="H405">
        <v>2017</v>
      </c>
      <c r="I405" t="s">
        <v>397</v>
      </c>
    </row>
    <row r="406" spans="1:9">
      <c r="A406" t="s">
        <v>199</v>
      </c>
      <c r="B406">
        <v>1</v>
      </c>
      <c r="C406" t="s">
        <v>186</v>
      </c>
      <c r="D406" t="s">
        <v>187</v>
      </c>
      <c r="E406">
        <v>72605</v>
      </c>
      <c r="F406" t="s">
        <v>202</v>
      </c>
      <c r="G406">
        <v>6</v>
      </c>
      <c r="H406">
        <v>2017</v>
      </c>
      <c r="I406" t="s">
        <v>398</v>
      </c>
    </row>
    <row r="407" spans="1:9">
      <c r="A407" t="s">
        <v>199</v>
      </c>
      <c r="B407">
        <v>1</v>
      </c>
      <c r="C407" t="s">
        <v>186</v>
      </c>
      <c r="D407" t="s">
        <v>187</v>
      </c>
      <c r="E407">
        <v>908539</v>
      </c>
      <c r="F407" t="s">
        <v>202</v>
      </c>
      <c r="G407">
        <v>6</v>
      </c>
      <c r="H407">
        <v>2017</v>
      </c>
      <c r="I407" t="s">
        <v>399</v>
      </c>
    </row>
    <row r="408" spans="1:9">
      <c r="A408" t="s">
        <v>199</v>
      </c>
      <c r="B408">
        <v>1</v>
      </c>
      <c r="C408" t="s">
        <v>186</v>
      </c>
      <c r="D408" t="s">
        <v>187</v>
      </c>
      <c r="E408">
        <v>31926</v>
      </c>
      <c r="F408" t="s">
        <v>202</v>
      </c>
      <c r="G408">
        <v>26</v>
      </c>
      <c r="H408">
        <v>2018</v>
      </c>
      <c r="I408" t="s">
        <v>400</v>
      </c>
    </row>
    <row r="409" spans="1:9">
      <c r="A409" t="s">
        <v>199</v>
      </c>
      <c r="B409">
        <v>1</v>
      </c>
      <c r="C409" t="s">
        <v>186</v>
      </c>
      <c r="D409" t="s">
        <v>187</v>
      </c>
      <c r="E409">
        <v>31632</v>
      </c>
      <c r="F409" t="s">
        <v>202</v>
      </c>
      <c r="G409">
        <v>6</v>
      </c>
      <c r="H409">
        <v>2017</v>
      </c>
      <c r="I409" t="s">
        <v>401</v>
      </c>
    </row>
    <row r="410" spans="1:9">
      <c r="A410" t="s">
        <v>199</v>
      </c>
      <c r="B410">
        <v>1</v>
      </c>
      <c r="C410" t="s">
        <v>186</v>
      </c>
      <c r="D410" t="s">
        <v>187</v>
      </c>
      <c r="E410">
        <v>72669</v>
      </c>
      <c r="F410" t="s">
        <v>202</v>
      </c>
      <c r="G410">
        <v>6</v>
      </c>
      <c r="H410">
        <v>2017</v>
      </c>
      <c r="I410" t="s">
        <v>402</v>
      </c>
    </row>
    <row r="411" spans="1:9">
      <c r="A411" t="s">
        <v>199</v>
      </c>
      <c r="B411">
        <v>1</v>
      </c>
      <c r="C411" t="s">
        <v>186</v>
      </c>
      <c r="D411" t="s">
        <v>187</v>
      </c>
      <c r="E411">
        <v>14529</v>
      </c>
      <c r="F411" t="s">
        <v>202</v>
      </c>
      <c r="G411">
        <v>6</v>
      </c>
      <c r="H411">
        <v>2017</v>
      </c>
      <c r="I411" t="s">
        <v>403</v>
      </c>
    </row>
    <row r="412" spans="1:9">
      <c r="A412" t="s">
        <v>199</v>
      </c>
      <c r="B412">
        <v>1</v>
      </c>
      <c r="C412" t="s">
        <v>186</v>
      </c>
      <c r="D412" t="s">
        <v>187</v>
      </c>
      <c r="E412">
        <v>579763</v>
      </c>
      <c r="F412" t="s">
        <v>202</v>
      </c>
      <c r="G412">
        <v>6</v>
      </c>
      <c r="H412">
        <v>2017</v>
      </c>
      <c r="I412" t="s">
        <v>404</v>
      </c>
    </row>
    <row r="413" spans="1:9">
      <c r="A413" t="s">
        <v>199</v>
      </c>
      <c r="B413">
        <v>1</v>
      </c>
      <c r="C413" t="s">
        <v>186</v>
      </c>
      <c r="D413" t="s">
        <v>187</v>
      </c>
      <c r="E413">
        <v>262220</v>
      </c>
      <c r="F413" t="s">
        <v>202</v>
      </c>
      <c r="G413">
        <v>6</v>
      </c>
      <c r="H413">
        <v>2017</v>
      </c>
      <c r="I413" t="s">
        <v>405</v>
      </c>
    </row>
    <row r="415" spans="1:9">
      <c r="A415" t="s">
        <v>142</v>
      </c>
    </row>
    <row r="416" spans="1:9">
      <c r="A416" t="s">
        <v>184</v>
      </c>
      <c r="B416">
        <v>312</v>
      </c>
    </row>
    <row r="417" spans="1:9">
      <c r="A417" t="s">
        <v>185</v>
      </c>
      <c r="B417">
        <v>9</v>
      </c>
      <c r="C417" t="s">
        <v>186</v>
      </c>
      <c r="D417" t="s">
        <v>187</v>
      </c>
      <c r="E417">
        <v>288</v>
      </c>
      <c r="F417" t="s">
        <v>196</v>
      </c>
      <c r="G417">
        <v>14</v>
      </c>
      <c r="H417" s="16">
        <v>0.47152777777777777</v>
      </c>
      <c r="I417" t="s">
        <v>189</v>
      </c>
    </row>
    <row r="418" spans="1:9">
      <c r="A418" t="s">
        <v>185</v>
      </c>
      <c r="B418">
        <v>11</v>
      </c>
      <c r="C418" t="s">
        <v>186</v>
      </c>
      <c r="D418" t="s">
        <v>187</v>
      </c>
      <c r="E418">
        <v>352</v>
      </c>
      <c r="F418" t="s">
        <v>196</v>
      </c>
      <c r="G418">
        <v>25</v>
      </c>
      <c r="H418" s="16">
        <v>0.45763888888888887</v>
      </c>
      <c r="I418" t="s">
        <v>190</v>
      </c>
    </row>
    <row r="419" spans="1:9">
      <c r="A419" t="s">
        <v>191</v>
      </c>
      <c r="B419">
        <v>1</v>
      </c>
      <c r="C419" t="s">
        <v>186</v>
      </c>
      <c r="D419" t="s">
        <v>187</v>
      </c>
      <c r="E419">
        <v>8196</v>
      </c>
      <c r="F419" t="s">
        <v>196</v>
      </c>
      <c r="G419">
        <v>14</v>
      </c>
      <c r="H419" s="16">
        <v>0.44930555555555557</v>
      </c>
      <c r="I419" t="s">
        <v>192</v>
      </c>
    </row>
    <row r="420" spans="1:9">
      <c r="A420" t="s">
        <v>185</v>
      </c>
      <c r="B420">
        <v>4</v>
      </c>
      <c r="C420" t="s">
        <v>186</v>
      </c>
      <c r="D420" t="s">
        <v>187</v>
      </c>
      <c r="E420">
        <v>128</v>
      </c>
      <c r="F420" t="s">
        <v>196</v>
      </c>
      <c r="G420">
        <v>14</v>
      </c>
      <c r="H420" s="16">
        <v>0.46111111111111108</v>
      </c>
      <c r="I420" t="s">
        <v>203</v>
      </c>
    </row>
    <row r="421" spans="1:9">
      <c r="A421" t="s">
        <v>185</v>
      </c>
      <c r="B421">
        <v>6</v>
      </c>
      <c r="C421" t="s">
        <v>186</v>
      </c>
      <c r="D421" t="s">
        <v>187</v>
      </c>
      <c r="E421">
        <v>192</v>
      </c>
      <c r="F421" t="s">
        <v>235</v>
      </c>
      <c r="G421">
        <v>3</v>
      </c>
      <c r="H421">
        <v>2017</v>
      </c>
      <c r="I421" t="s">
        <v>198</v>
      </c>
    </row>
    <row r="422" spans="1:9">
      <c r="A422" t="s">
        <v>199</v>
      </c>
      <c r="B422">
        <v>1</v>
      </c>
      <c r="C422" t="s">
        <v>186</v>
      </c>
      <c r="D422" t="s">
        <v>187</v>
      </c>
      <c r="E422">
        <v>9035</v>
      </c>
      <c r="F422" t="s">
        <v>196</v>
      </c>
      <c r="G422">
        <v>14</v>
      </c>
      <c r="H422" s="16">
        <v>0.45763888888888887</v>
      </c>
      <c r="I422" t="s">
        <v>406</v>
      </c>
    </row>
    <row r="423" spans="1:9">
      <c r="A423" t="s">
        <v>199</v>
      </c>
      <c r="B423">
        <v>1</v>
      </c>
      <c r="C423" t="s">
        <v>186</v>
      </c>
      <c r="D423" t="s">
        <v>187</v>
      </c>
      <c r="E423">
        <v>11999</v>
      </c>
      <c r="F423" t="s">
        <v>196</v>
      </c>
      <c r="G423">
        <v>14</v>
      </c>
      <c r="H423" s="16">
        <v>0.46736111111111112</v>
      </c>
      <c r="I423" t="s">
        <v>407</v>
      </c>
    </row>
    <row r="424" spans="1:9">
      <c r="A424" t="s">
        <v>191</v>
      </c>
      <c r="B424">
        <v>1</v>
      </c>
      <c r="C424" t="s">
        <v>186</v>
      </c>
      <c r="D424" t="s">
        <v>187</v>
      </c>
      <c r="E424">
        <v>78980</v>
      </c>
      <c r="F424" t="s">
        <v>196</v>
      </c>
      <c r="G424">
        <v>14</v>
      </c>
      <c r="H424" s="16">
        <v>0.4604166666666667</v>
      </c>
      <c r="I424" t="s">
        <v>408</v>
      </c>
    </row>
    <row r="425" spans="1:9">
      <c r="A425" t="s">
        <v>191</v>
      </c>
      <c r="B425">
        <v>1</v>
      </c>
      <c r="C425" t="s">
        <v>186</v>
      </c>
      <c r="D425" t="s">
        <v>187</v>
      </c>
      <c r="E425">
        <v>37000</v>
      </c>
      <c r="F425" t="s">
        <v>196</v>
      </c>
      <c r="G425">
        <v>14</v>
      </c>
      <c r="H425" s="16">
        <v>0.4604166666666667</v>
      </c>
      <c r="I425" t="s">
        <v>409</v>
      </c>
    </row>
    <row r="427" spans="1:9">
      <c r="A427" t="s">
        <v>143</v>
      </c>
    </row>
    <row r="428" spans="1:9">
      <c r="A428" t="s">
        <v>184</v>
      </c>
      <c r="B428">
        <v>48</v>
      </c>
    </row>
    <row r="429" spans="1:9">
      <c r="A429" t="s">
        <v>185</v>
      </c>
      <c r="B429">
        <v>4</v>
      </c>
      <c r="C429" t="s">
        <v>186</v>
      </c>
      <c r="D429" t="s">
        <v>187</v>
      </c>
      <c r="E429">
        <v>128</v>
      </c>
      <c r="F429" t="s">
        <v>196</v>
      </c>
      <c r="G429">
        <v>14</v>
      </c>
      <c r="H429" s="16">
        <v>0.46111111111111108</v>
      </c>
      <c r="I429" t="s">
        <v>189</v>
      </c>
    </row>
    <row r="430" spans="1:9">
      <c r="A430" t="s">
        <v>185</v>
      </c>
      <c r="B430">
        <v>9</v>
      </c>
      <c r="C430" t="s">
        <v>186</v>
      </c>
      <c r="D430" t="s">
        <v>187</v>
      </c>
      <c r="E430">
        <v>288</v>
      </c>
      <c r="F430" t="s">
        <v>196</v>
      </c>
      <c r="G430">
        <v>14</v>
      </c>
      <c r="H430" s="16">
        <v>0.47152777777777777</v>
      </c>
      <c r="I430" t="s">
        <v>190</v>
      </c>
    </row>
    <row r="431" spans="1:9">
      <c r="A431" t="s">
        <v>199</v>
      </c>
      <c r="B431">
        <v>1</v>
      </c>
      <c r="C431" t="s">
        <v>186</v>
      </c>
      <c r="D431" t="s">
        <v>187</v>
      </c>
      <c r="E431">
        <v>9035</v>
      </c>
      <c r="F431" t="s">
        <v>196</v>
      </c>
      <c r="G431">
        <v>14</v>
      </c>
      <c r="H431" s="16">
        <v>0.45763888888888887</v>
      </c>
      <c r="I431" t="s">
        <v>410</v>
      </c>
    </row>
    <row r="432" spans="1:9">
      <c r="A432" t="s">
        <v>199</v>
      </c>
      <c r="B432">
        <v>1</v>
      </c>
      <c r="C432" t="s">
        <v>186</v>
      </c>
      <c r="D432" t="s">
        <v>187</v>
      </c>
      <c r="E432">
        <v>11999</v>
      </c>
      <c r="F432" t="s">
        <v>196</v>
      </c>
      <c r="G432">
        <v>14</v>
      </c>
      <c r="H432" s="16">
        <v>0.46736111111111112</v>
      </c>
      <c r="I432" t="s">
        <v>411</v>
      </c>
    </row>
    <row r="434" spans="1:9">
      <c r="A434" t="s">
        <v>144</v>
      </c>
    </row>
    <row r="435" spans="1:9">
      <c r="A435" t="s">
        <v>184</v>
      </c>
      <c r="B435">
        <v>200</v>
      </c>
    </row>
    <row r="436" spans="1:9">
      <c r="A436" t="s">
        <v>185</v>
      </c>
      <c r="B436">
        <v>6</v>
      </c>
      <c r="C436" t="s">
        <v>186</v>
      </c>
      <c r="D436" t="s">
        <v>187</v>
      </c>
      <c r="E436">
        <v>192</v>
      </c>
      <c r="F436" t="s">
        <v>235</v>
      </c>
      <c r="G436">
        <v>3</v>
      </c>
      <c r="H436">
        <v>2017</v>
      </c>
      <c r="I436" t="s">
        <v>189</v>
      </c>
    </row>
    <row r="437" spans="1:9">
      <c r="A437" t="s">
        <v>185</v>
      </c>
      <c r="B437">
        <v>9</v>
      </c>
      <c r="C437" t="s">
        <v>186</v>
      </c>
      <c r="D437" t="s">
        <v>187</v>
      </c>
      <c r="E437">
        <v>288</v>
      </c>
      <c r="F437" t="s">
        <v>196</v>
      </c>
      <c r="G437">
        <v>14</v>
      </c>
      <c r="H437" s="16">
        <v>0.47152777777777777</v>
      </c>
      <c r="I437" t="s">
        <v>190</v>
      </c>
    </row>
    <row r="438" spans="1:9">
      <c r="A438" t="s">
        <v>191</v>
      </c>
      <c r="B438">
        <v>1</v>
      </c>
      <c r="C438" t="s">
        <v>186</v>
      </c>
      <c r="D438" t="s">
        <v>187</v>
      </c>
      <c r="E438">
        <v>4352</v>
      </c>
      <c r="F438" t="s">
        <v>235</v>
      </c>
      <c r="G438">
        <v>3</v>
      </c>
      <c r="H438">
        <v>2017</v>
      </c>
      <c r="I438" t="s">
        <v>412</v>
      </c>
    </row>
    <row r="439" spans="1:9">
      <c r="A439" t="s">
        <v>191</v>
      </c>
      <c r="B439">
        <v>1</v>
      </c>
      <c r="C439" t="s">
        <v>186</v>
      </c>
      <c r="D439" t="s">
        <v>187</v>
      </c>
      <c r="E439">
        <v>9902</v>
      </c>
      <c r="F439" t="s">
        <v>235</v>
      </c>
      <c r="G439">
        <v>3</v>
      </c>
      <c r="H439">
        <v>2017</v>
      </c>
      <c r="I439" t="s">
        <v>413</v>
      </c>
    </row>
    <row r="440" spans="1:9">
      <c r="A440" t="s">
        <v>191</v>
      </c>
      <c r="B440">
        <v>1</v>
      </c>
      <c r="C440" t="s">
        <v>186</v>
      </c>
      <c r="D440" t="s">
        <v>187</v>
      </c>
      <c r="E440">
        <v>61478</v>
      </c>
      <c r="F440" t="s">
        <v>235</v>
      </c>
      <c r="G440">
        <v>3</v>
      </c>
      <c r="H440">
        <v>2017</v>
      </c>
      <c r="I440" t="s">
        <v>414</v>
      </c>
    </row>
    <row r="441" spans="1:9">
      <c r="A441" t="s">
        <v>191</v>
      </c>
      <c r="B441">
        <v>1</v>
      </c>
      <c r="C441" t="s">
        <v>186</v>
      </c>
      <c r="D441" t="s">
        <v>187</v>
      </c>
      <c r="E441">
        <v>15333</v>
      </c>
      <c r="F441" t="s">
        <v>235</v>
      </c>
      <c r="G441">
        <v>3</v>
      </c>
      <c r="H441">
        <v>2017</v>
      </c>
      <c r="I441" t="s">
        <v>415</v>
      </c>
    </row>
    <row r="443" spans="1:9">
      <c r="A443" t="s">
        <v>145</v>
      </c>
    </row>
    <row r="444" spans="1:9">
      <c r="A444" t="s">
        <v>184</v>
      </c>
      <c r="B444">
        <v>56</v>
      </c>
    </row>
    <row r="445" spans="1:9">
      <c r="A445" t="s">
        <v>185</v>
      </c>
      <c r="B445">
        <v>11</v>
      </c>
      <c r="C445" t="s">
        <v>186</v>
      </c>
      <c r="D445" t="s">
        <v>187</v>
      </c>
      <c r="E445">
        <v>352</v>
      </c>
      <c r="F445" t="s">
        <v>196</v>
      </c>
      <c r="G445">
        <v>18</v>
      </c>
      <c r="H445" s="16">
        <v>0.76041666666666663</v>
      </c>
      <c r="I445" t="s">
        <v>189</v>
      </c>
    </row>
    <row r="446" spans="1:9">
      <c r="A446" t="s">
        <v>185</v>
      </c>
      <c r="B446">
        <v>24</v>
      </c>
      <c r="C446" t="s">
        <v>186</v>
      </c>
      <c r="D446" t="s">
        <v>187</v>
      </c>
      <c r="E446">
        <v>768</v>
      </c>
      <c r="F446" t="s">
        <v>188</v>
      </c>
      <c r="G446">
        <v>12</v>
      </c>
      <c r="H446" s="16">
        <v>0.4152777777777778</v>
      </c>
      <c r="I446" t="s">
        <v>190</v>
      </c>
    </row>
    <row r="447" spans="1:9">
      <c r="A447" t="s">
        <v>191</v>
      </c>
      <c r="B447">
        <v>1</v>
      </c>
      <c r="C447" t="s">
        <v>186</v>
      </c>
      <c r="D447" t="s">
        <v>187</v>
      </c>
      <c r="E447">
        <v>10244</v>
      </c>
      <c r="F447" t="s">
        <v>196</v>
      </c>
      <c r="G447">
        <v>19</v>
      </c>
      <c r="H447" s="16">
        <v>0.5625</v>
      </c>
      <c r="I447" t="s">
        <v>192</v>
      </c>
    </row>
    <row r="448" spans="1:9">
      <c r="A448" t="s">
        <v>185</v>
      </c>
      <c r="B448">
        <v>10</v>
      </c>
      <c r="C448" t="s">
        <v>186</v>
      </c>
      <c r="D448" t="s">
        <v>187</v>
      </c>
      <c r="E448">
        <v>320</v>
      </c>
      <c r="F448" t="s">
        <v>235</v>
      </c>
      <c r="G448">
        <v>10</v>
      </c>
      <c r="H448">
        <v>2017</v>
      </c>
      <c r="I448" t="s">
        <v>203</v>
      </c>
    </row>
    <row r="449" spans="1:9">
      <c r="A449" t="s">
        <v>185</v>
      </c>
      <c r="B449">
        <v>6</v>
      </c>
      <c r="C449" t="s">
        <v>186</v>
      </c>
      <c r="D449" t="s">
        <v>187</v>
      </c>
      <c r="E449">
        <v>192</v>
      </c>
      <c r="F449" t="s">
        <v>196</v>
      </c>
      <c r="G449">
        <v>19</v>
      </c>
      <c r="H449" s="16">
        <v>0.56388888888888888</v>
      </c>
      <c r="I449" t="s">
        <v>416</v>
      </c>
    </row>
    <row r="450" spans="1:9">
      <c r="A450" t="s">
        <v>185</v>
      </c>
      <c r="B450">
        <v>15</v>
      </c>
      <c r="C450" t="s">
        <v>186</v>
      </c>
      <c r="D450" t="s">
        <v>187</v>
      </c>
      <c r="E450">
        <v>480</v>
      </c>
      <c r="F450" t="s">
        <v>196</v>
      </c>
      <c r="G450">
        <v>21</v>
      </c>
      <c r="H450" s="16">
        <v>0.54305555555555551</v>
      </c>
      <c r="I450" t="s">
        <v>417</v>
      </c>
    </row>
    <row r="451" spans="1:9">
      <c r="A451" t="s">
        <v>191</v>
      </c>
      <c r="B451">
        <v>1</v>
      </c>
      <c r="C451" t="s">
        <v>186</v>
      </c>
      <c r="D451" t="s">
        <v>187</v>
      </c>
      <c r="E451">
        <v>4821</v>
      </c>
      <c r="F451" t="s">
        <v>196</v>
      </c>
      <c r="G451">
        <v>15</v>
      </c>
      <c r="H451">
        <v>2018</v>
      </c>
      <c r="I451" t="s">
        <v>418</v>
      </c>
    </row>
    <row r="452" spans="1:9">
      <c r="A452" t="s">
        <v>199</v>
      </c>
      <c r="B452">
        <v>1</v>
      </c>
      <c r="C452" t="s">
        <v>186</v>
      </c>
      <c r="D452" t="s">
        <v>187</v>
      </c>
      <c r="E452">
        <v>4026</v>
      </c>
      <c r="F452" t="s">
        <v>196</v>
      </c>
      <c r="G452">
        <v>15</v>
      </c>
      <c r="H452">
        <v>2018</v>
      </c>
      <c r="I452" t="s">
        <v>419</v>
      </c>
    </row>
    <row r="453" spans="1:9">
      <c r="A453" t="s">
        <v>199</v>
      </c>
      <c r="B453">
        <v>1</v>
      </c>
      <c r="C453" t="s">
        <v>186</v>
      </c>
      <c r="D453" t="s">
        <v>187</v>
      </c>
      <c r="E453">
        <v>2843</v>
      </c>
      <c r="F453" t="s">
        <v>235</v>
      </c>
      <c r="G453">
        <v>10</v>
      </c>
      <c r="H453">
        <v>2017</v>
      </c>
      <c r="I453" t="s">
        <v>420</v>
      </c>
    </row>
    <row r="454" spans="1:9">
      <c r="A454" t="s">
        <v>185</v>
      </c>
      <c r="B454">
        <v>12</v>
      </c>
      <c r="C454" t="s">
        <v>186</v>
      </c>
      <c r="D454" t="s">
        <v>187</v>
      </c>
      <c r="E454">
        <v>384</v>
      </c>
      <c r="F454" t="s">
        <v>196</v>
      </c>
      <c r="G454">
        <v>18</v>
      </c>
      <c r="H454" s="16">
        <v>0.89166666666666661</v>
      </c>
      <c r="I454" t="s">
        <v>421</v>
      </c>
    </row>
    <row r="455" spans="1:9">
      <c r="A455" t="s">
        <v>185</v>
      </c>
      <c r="B455">
        <v>10</v>
      </c>
      <c r="C455" t="s">
        <v>186</v>
      </c>
      <c r="D455" t="s">
        <v>187</v>
      </c>
      <c r="E455">
        <v>320</v>
      </c>
      <c r="F455" t="s">
        <v>194</v>
      </c>
      <c r="G455">
        <v>28</v>
      </c>
      <c r="H455">
        <v>2018</v>
      </c>
      <c r="I455" t="s">
        <v>422</v>
      </c>
    </row>
    <row r="457" spans="1:9">
      <c r="A457" t="s">
        <v>146</v>
      </c>
    </row>
    <row r="458" spans="1:9">
      <c r="A458" t="s">
        <v>184</v>
      </c>
      <c r="B458">
        <v>1056</v>
      </c>
    </row>
    <row r="459" spans="1:9">
      <c r="A459" t="s">
        <v>185</v>
      </c>
      <c r="B459">
        <v>10</v>
      </c>
      <c r="C459" t="s">
        <v>186</v>
      </c>
      <c r="D459" t="s">
        <v>187</v>
      </c>
      <c r="E459">
        <v>320</v>
      </c>
      <c r="F459" t="s">
        <v>235</v>
      </c>
      <c r="G459">
        <v>10</v>
      </c>
      <c r="H459">
        <v>2017</v>
      </c>
      <c r="I459" t="s">
        <v>189</v>
      </c>
    </row>
    <row r="460" spans="1:9">
      <c r="A460" t="s">
        <v>185</v>
      </c>
      <c r="B460">
        <v>11</v>
      </c>
      <c r="C460" t="s">
        <v>186</v>
      </c>
      <c r="D460" t="s">
        <v>187</v>
      </c>
      <c r="E460">
        <v>352</v>
      </c>
      <c r="F460" t="s">
        <v>196</v>
      </c>
      <c r="G460">
        <v>18</v>
      </c>
      <c r="H460" s="16">
        <v>0.76041666666666663</v>
      </c>
      <c r="I460" t="s">
        <v>190</v>
      </c>
    </row>
    <row r="461" spans="1:9">
      <c r="A461" t="s">
        <v>199</v>
      </c>
      <c r="B461">
        <v>1</v>
      </c>
      <c r="C461" t="s">
        <v>186</v>
      </c>
      <c r="D461" t="s">
        <v>187</v>
      </c>
      <c r="E461">
        <v>21000</v>
      </c>
      <c r="F461" t="s">
        <v>235</v>
      </c>
      <c r="G461">
        <v>16</v>
      </c>
      <c r="H461">
        <v>2018</v>
      </c>
      <c r="I461" t="s">
        <v>423</v>
      </c>
    </row>
    <row r="462" spans="1:9">
      <c r="A462" t="s">
        <v>199</v>
      </c>
      <c r="B462">
        <v>1</v>
      </c>
      <c r="C462" t="s">
        <v>186</v>
      </c>
      <c r="D462" t="s">
        <v>187</v>
      </c>
      <c r="E462">
        <v>25756</v>
      </c>
      <c r="F462" t="s">
        <v>235</v>
      </c>
      <c r="G462">
        <v>16</v>
      </c>
      <c r="H462">
        <v>2018</v>
      </c>
      <c r="I462" t="s">
        <v>424</v>
      </c>
    </row>
    <row r="463" spans="1:9">
      <c r="A463" t="s">
        <v>199</v>
      </c>
      <c r="B463">
        <v>1</v>
      </c>
      <c r="C463" t="s">
        <v>186</v>
      </c>
      <c r="D463" t="s">
        <v>187</v>
      </c>
      <c r="E463">
        <v>169885</v>
      </c>
      <c r="F463" t="s">
        <v>235</v>
      </c>
      <c r="G463">
        <v>16</v>
      </c>
      <c r="H463">
        <v>2018</v>
      </c>
      <c r="I463" t="s">
        <v>425</v>
      </c>
    </row>
    <row r="464" spans="1:9">
      <c r="A464" t="s">
        <v>199</v>
      </c>
      <c r="B464">
        <v>1</v>
      </c>
      <c r="C464" t="s">
        <v>186</v>
      </c>
      <c r="D464" t="s">
        <v>187</v>
      </c>
      <c r="E464">
        <v>40225</v>
      </c>
      <c r="F464" t="s">
        <v>235</v>
      </c>
      <c r="G464">
        <v>16</v>
      </c>
      <c r="H464">
        <v>2018</v>
      </c>
      <c r="I464" t="s">
        <v>426</v>
      </c>
    </row>
    <row r="465" spans="1:9">
      <c r="A465" t="s">
        <v>199</v>
      </c>
      <c r="B465">
        <v>1</v>
      </c>
      <c r="C465" t="s">
        <v>186</v>
      </c>
      <c r="D465" t="s">
        <v>187</v>
      </c>
      <c r="E465">
        <v>56198</v>
      </c>
      <c r="F465" t="s">
        <v>235</v>
      </c>
      <c r="G465">
        <v>16</v>
      </c>
      <c r="H465">
        <v>2018</v>
      </c>
      <c r="I465" t="s">
        <v>427</v>
      </c>
    </row>
    <row r="466" spans="1:9">
      <c r="A466" t="s">
        <v>199</v>
      </c>
      <c r="B466">
        <v>1</v>
      </c>
      <c r="C466" t="s">
        <v>186</v>
      </c>
      <c r="D466" t="s">
        <v>187</v>
      </c>
      <c r="E466">
        <v>26568</v>
      </c>
      <c r="F466" t="s">
        <v>235</v>
      </c>
      <c r="G466">
        <v>16</v>
      </c>
      <c r="H466">
        <v>2018</v>
      </c>
      <c r="I466" t="s">
        <v>428</v>
      </c>
    </row>
    <row r="467" spans="1:9">
      <c r="A467" t="s">
        <v>199</v>
      </c>
      <c r="B467">
        <v>1</v>
      </c>
      <c r="C467" t="s">
        <v>186</v>
      </c>
      <c r="D467" t="s">
        <v>187</v>
      </c>
      <c r="E467">
        <v>73868</v>
      </c>
      <c r="F467" t="s">
        <v>235</v>
      </c>
      <c r="G467">
        <v>16</v>
      </c>
      <c r="H467">
        <v>2018</v>
      </c>
      <c r="I467" t="s">
        <v>429</v>
      </c>
    </row>
    <row r="468" spans="1:9">
      <c r="A468" t="s">
        <v>199</v>
      </c>
      <c r="B468">
        <v>1</v>
      </c>
      <c r="C468" t="s">
        <v>186</v>
      </c>
      <c r="D468" t="s">
        <v>187</v>
      </c>
      <c r="E468">
        <v>29800</v>
      </c>
      <c r="F468" t="s">
        <v>235</v>
      </c>
      <c r="G468">
        <v>16</v>
      </c>
      <c r="H468">
        <v>2018</v>
      </c>
      <c r="I468" t="s">
        <v>430</v>
      </c>
    </row>
    <row r="470" spans="1:9">
      <c r="A470" t="s">
        <v>147</v>
      </c>
    </row>
    <row r="471" spans="1:9">
      <c r="A471" t="s">
        <v>184</v>
      </c>
      <c r="B471">
        <v>96</v>
      </c>
    </row>
    <row r="472" spans="1:9">
      <c r="A472" t="s">
        <v>185</v>
      </c>
      <c r="B472">
        <v>6</v>
      </c>
      <c r="C472" t="s">
        <v>186</v>
      </c>
      <c r="D472" t="s">
        <v>187</v>
      </c>
      <c r="E472">
        <v>192</v>
      </c>
      <c r="F472" t="s">
        <v>196</v>
      </c>
      <c r="G472">
        <v>19</v>
      </c>
      <c r="H472" s="16">
        <v>0.56388888888888888</v>
      </c>
      <c r="I472" t="s">
        <v>189</v>
      </c>
    </row>
    <row r="473" spans="1:9">
      <c r="A473" t="s">
        <v>185</v>
      </c>
      <c r="B473">
        <v>11</v>
      </c>
      <c r="C473" t="s">
        <v>186</v>
      </c>
      <c r="D473" t="s">
        <v>187</v>
      </c>
      <c r="E473">
        <v>352</v>
      </c>
      <c r="F473" t="s">
        <v>196</v>
      </c>
      <c r="G473">
        <v>18</v>
      </c>
      <c r="H473" s="16">
        <v>0.76041666666666663</v>
      </c>
      <c r="I473" t="s">
        <v>190</v>
      </c>
    </row>
    <row r="474" spans="1:9">
      <c r="A474" t="s">
        <v>199</v>
      </c>
      <c r="B474">
        <v>1</v>
      </c>
      <c r="C474" t="s">
        <v>186</v>
      </c>
      <c r="D474" t="s">
        <v>187</v>
      </c>
      <c r="E474">
        <v>38902</v>
      </c>
      <c r="F474" t="s">
        <v>196</v>
      </c>
      <c r="G474">
        <v>19</v>
      </c>
      <c r="H474" s="16">
        <v>0.56388888888888888</v>
      </c>
      <c r="I474" t="s">
        <v>431</v>
      </c>
    </row>
    <row r="475" spans="1:9">
      <c r="A475" t="s">
        <v>432</v>
      </c>
      <c r="B475">
        <v>5</v>
      </c>
      <c r="C475" t="s">
        <v>186</v>
      </c>
      <c r="D475" t="s">
        <v>187</v>
      </c>
      <c r="E475">
        <v>160</v>
      </c>
      <c r="F475" t="s">
        <v>196</v>
      </c>
      <c r="G475">
        <v>18</v>
      </c>
      <c r="H475" s="16">
        <v>0.88888888888888884</v>
      </c>
      <c r="I475" t="s">
        <v>200</v>
      </c>
    </row>
    <row r="476" spans="1:9">
      <c r="A476" t="s">
        <v>191</v>
      </c>
      <c r="B476">
        <v>1</v>
      </c>
      <c r="C476" t="s">
        <v>186</v>
      </c>
      <c r="D476" t="s">
        <v>187</v>
      </c>
      <c r="E476">
        <v>4017</v>
      </c>
      <c r="F476" t="s">
        <v>196</v>
      </c>
      <c r="G476">
        <v>18</v>
      </c>
      <c r="H476" s="16">
        <v>0.74236111111111114</v>
      </c>
      <c r="I476" t="s">
        <v>433</v>
      </c>
    </row>
    <row r="477" spans="1:9">
      <c r="A477" t="s">
        <v>199</v>
      </c>
      <c r="B477">
        <v>1</v>
      </c>
      <c r="C477" t="s">
        <v>186</v>
      </c>
      <c r="D477" t="s">
        <v>187</v>
      </c>
      <c r="E477">
        <v>1685</v>
      </c>
      <c r="F477" t="s">
        <v>235</v>
      </c>
      <c r="G477">
        <v>2</v>
      </c>
      <c r="H477">
        <v>2018</v>
      </c>
      <c r="I477" t="s">
        <v>434</v>
      </c>
    </row>
    <row r="479" spans="1:9">
      <c r="A479" t="s">
        <v>148</v>
      </c>
    </row>
    <row r="480" spans="1:9">
      <c r="A480" t="s">
        <v>184</v>
      </c>
      <c r="B480">
        <v>184</v>
      </c>
    </row>
    <row r="481" spans="1:9">
      <c r="A481" t="s">
        <v>432</v>
      </c>
      <c r="B481">
        <v>5</v>
      </c>
      <c r="C481" t="s">
        <v>186</v>
      </c>
      <c r="D481" t="s">
        <v>187</v>
      </c>
      <c r="E481">
        <v>160</v>
      </c>
      <c r="F481" t="s">
        <v>196</v>
      </c>
      <c r="G481">
        <v>18</v>
      </c>
      <c r="H481" s="16">
        <v>0.88888888888888884</v>
      </c>
      <c r="I481" t="s">
        <v>189</v>
      </c>
    </row>
    <row r="482" spans="1:9">
      <c r="A482" t="s">
        <v>185</v>
      </c>
      <c r="B482">
        <v>6</v>
      </c>
      <c r="C482" t="s">
        <v>186</v>
      </c>
      <c r="D482" t="s">
        <v>187</v>
      </c>
      <c r="E482">
        <v>192</v>
      </c>
      <c r="F482" t="s">
        <v>196</v>
      </c>
      <c r="G482">
        <v>19</v>
      </c>
      <c r="H482" s="16">
        <v>0.56388888888888888</v>
      </c>
      <c r="I482" t="s">
        <v>190</v>
      </c>
    </row>
    <row r="483" spans="1:9">
      <c r="A483" t="s">
        <v>435</v>
      </c>
      <c r="B483">
        <v>1</v>
      </c>
      <c r="C483" t="s">
        <v>186</v>
      </c>
      <c r="D483" t="s">
        <v>187</v>
      </c>
      <c r="E483">
        <v>3715</v>
      </c>
      <c r="F483" t="s">
        <v>196</v>
      </c>
      <c r="G483">
        <v>18</v>
      </c>
      <c r="H483" s="16">
        <v>0.88888888888888884</v>
      </c>
      <c r="I483" t="s">
        <v>321</v>
      </c>
    </row>
    <row r="484" spans="1:9">
      <c r="A484" t="s">
        <v>435</v>
      </c>
      <c r="B484">
        <v>1</v>
      </c>
      <c r="C484" t="s">
        <v>186</v>
      </c>
      <c r="D484" t="s">
        <v>187</v>
      </c>
      <c r="E484">
        <v>28629</v>
      </c>
      <c r="F484" t="s">
        <v>196</v>
      </c>
      <c r="G484">
        <v>18</v>
      </c>
      <c r="H484" s="16">
        <v>0.88888888888888884</v>
      </c>
      <c r="I484" t="s">
        <v>382</v>
      </c>
    </row>
    <row r="485" spans="1:9">
      <c r="A485" t="s">
        <v>435</v>
      </c>
      <c r="B485">
        <v>1</v>
      </c>
      <c r="C485" t="s">
        <v>186</v>
      </c>
      <c r="D485" t="s">
        <v>187</v>
      </c>
      <c r="E485">
        <v>61194</v>
      </c>
      <c r="F485" t="s">
        <v>196</v>
      </c>
      <c r="G485">
        <v>18</v>
      </c>
      <c r="H485" s="16">
        <v>0.88888888888888884</v>
      </c>
      <c r="I485" t="s">
        <v>383</v>
      </c>
    </row>
    <row r="487" spans="1:9">
      <c r="A487" t="s">
        <v>149</v>
      </c>
    </row>
    <row r="488" spans="1:9">
      <c r="A488" t="s">
        <v>184</v>
      </c>
      <c r="B488">
        <v>1640</v>
      </c>
    </row>
    <row r="489" spans="1:9">
      <c r="A489" t="s">
        <v>185</v>
      </c>
      <c r="B489">
        <v>15</v>
      </c>
      <c r="C489" t="s">
        <v>186</v>
      </c>
      <c r="D489" t="s">
        <v>187</v>
      </c>
      <c r="E489">
        <v>480</v>
      </c>
      <c r="F489" t="s">
        <v>196</v>
      </c>
      <c r="G489">
        <v>21</v>
      </c>
      <c r="H489" s="16">
        <v>0.54305555555555551</v>
      </c>
      <c r="I489" t="s">
        <v>189</v>
      </c>
    </row>
    <row r="490" spans="1:9">
      <c r="A490" t="s">
        <v>185</v>
      </c>
      <c r="B490">
        <v>11</v>
      </c>
      <c r="C490" t="s">
        <v>186</v>
      </c>
      <c r="D490" t="s">
        <v>187</v>
      </c>
      <c r="E490">
        <v>352</v>
      </c>
      <c r="F490" t="s">
        <v>196</v>
      </c>
      <c r="G490">
        <v>18</v>
      </c>
      <c r="H490" s="16">
        <v>0.76041666666666663</v>
      </c>
      <c r="I490" t="s">
        <v>190</v>
      </c>
    </row>
    <row r="491" spans="1:9">
      <c r="A491" t="s">
        <v>185</v>
      </c>
      <c r="B491">
        <v>11</v>
      </c>
      <c r="C491" t="s">
        <v>186</v>
      </c>
      <c r="D491" t="s">
        <v>187</v>
      </c>
      <c r="E491">
        <v>352</v>
      </c>
      <c r="F491" t="s">
        <v>196</v>
      </c>
      <c r="G491">
        <v>19</v>
      </c>
      <c r="H491" s="16">
        <v>0.45416666666666666</v>
      </c>
      <c r="I491" t="s">
        <v>203</v>
      </c>
    </row>
    <row r="492" spans="1:9">
      <c r="A492" t="s">
        <v>191</v>
      </c>
      <c r="B492">
        <v>1</v>
      </c>
      <c r="C492" t="s">
        <v>186</v>
      </c>
      <c r="D492" t="s">
        <v>187</v>
      </c>
      <c r="E492">
        <v>21370</v>
      </c>
      <c r="F492" t="s">
        <v>196</v>
      </c>
      <c r="G492">
        <v>19</v>
      </c>
      <c r="H492" s="16">
        <v>0.52500000000000002</v>
      </c>
      <c r="I492" t="s">
        <v>436</v>
      </c>
    </row>
    <row r="493" spans="1:9">
      <c r="A493" t="s">
        <v>191</v>
      </c>
      <c r="B493">
        <v>1</v>
      </c>
      <c r="C493" t="s">
        <v>186</v>
      </c>
      <c r="D493" t="s">
        <v>187</v>
      </c>
      <c r="E493">
        <v>29432</v>
      </c>
      <c r="F493" t="s">
        <v>196</v>
      </c>
      <c r="G493">
        <v>19</v>
      </c>
      <c r="H493" s="16">
        <v>0.53125</v>
      </c>
      <c r="I493" t="s">
        <v>437</v>
      </c>
    </row>
    <row r="494" spans="1:9">
      <c r="A494" t="s">
        <v>191</v>
      </c>
      <c r="B494">
        <v>1</v>
      </c>
      <c r="C494" t="s">
        <v>186</v>
      </c>
      <c r="D494" t="s">
        <v>187</v>
      </c>
      <c r="E494">
        <v>109304</v>
      </c>
      <c r="F494" t="s">
        <v>196</v>
      </c>
      <c r="G494">
        <v>19</v>
      </c>
      <c r="H494" s="16">
        <v>0.54166666666666663</v>
      </c>
      <c r="I494" t="s">
        <v>438</v>
      </c>
    </row>
    <row r="495" spans="1:9">
      <c r="A495" t="s">
        <v>191</v>
      </c>
      <c r="B495">
        <v>1</v>
      </c>
      <c r="C495" t="s">
        <v>186</v>
      </c>
      <c r="D495" t="s">
        <v>187</v>
      </c>
      <c r="E495">
        <v>57444</v>
      </c>
      <c r="F495" t="s">
        <v>196</v>
      </c>
      <c r="G495">
        <v>19</v>
      </c>
      <c r="H495" s="16">
        <v>0.55208333333333337</v>
      </c>
      <c r="I495" t="s">
        <v>439</v>
      </c>
    </row>
    <row r="496" spans="1:9">
      <c r="A496" t="s">
        <v>191</v>
      </c>
      <c r="B496">
        <v>1</v>
      </c>
      <c r="C496" t="s">
        <v>186</v>
      </c>
      <c r="D496" t="s">
        <v>187</v>
      </c>
      <c r="E496">
        <v>55613</v>
      </c>
      <c r="F496" t="s">
        <v>196</v>
      </c>
      <c r="G496">
        <v>19</v>
      </c>
      <c r="H496" s="16">
        <v>0.55625000000000002</v>
      </c>
      <c r="I496" t="s">
        <v>440</v>
      </c>
    </row>
    <row r="497" spans="1:9">
      <c r="A497" t="s">
        <v>191</v>
      </c>
      <c r="B497">
        <v>1</v>
      </c>
      <c r="C497" t="s">
        <v>186</v>
      </c>
      <c r="D497" t="s">
        <v>187</v>
      </c>
      <c r="E497">
        <v>26776</v>
      </c>
      <c r="F497" t="s">
        <v>196</v>
      </c>
      <c r="G497">
        <v>21</v>
      </c>
      <c r="H497" s="16">
        <v>0.51388888888888895</v>
      </c>
      <c r="I497" t="s">
        <v>441</v>
      </c>
    </row>
    <row r="498" spans="1:9">
      <c r="A498" t="s">
        <v>191</v>
      </c>
      <c r="B498">
        <v>1</v>
      </c>
      <c r="C498" t="s">
        <v>186</v>
      </c>
      <c r="D498" t="s">
        <v>187</v>
      </c>
      <c r="E498">
        <v>81173</v>
      </c>
      <c r="F498" t="s">
        <v>196</v>
      </c>
      <c r="G498">
        <v>21</v>
      </c>
      <c r="H498" s="16">
        <v>0.51944444444444449</v>
      </c>
      <c r="I498" t="s">
        <v>442</v>
      </c>
    </row>
    <row r="499" spans="1:9">
      <c r="A499" t="s">
        <v>191</v>
      </c>
      <c r="B499">
        <v>1</v>
      </c>
      <c r="C499" t="s">
        <v>186</v>
      </c>
      <c r="D499" t="s">
        <v>187</v>
      </c>
      <c r="E499">
        <v>374311</v>
      </c>
      <c r="F499" t="s">
        <v>196</v>
      </c>
      <c r="G499">
        <v>21</v>
      </c>
      <c r="H499" s="16">
        <v>0.54027777777777775</v>
      </c>
      <c r="I499" t="s">
        <v>443</v>
      </c>
    </row>
    <row r="500" spans="1:9">
      <c r="A500" t="s">
        <v>191</v>
      </c>
      <c r="B500">
        <v>1</v>
      </c>
      <c r="C500" t="s">
        <v>186</v>
      </c>
      <c r="D500" t="s">
        <v>187</v>
      </c>
      <c r="E500">
        <v>46345</v>
      </c>
      <c r="F500" t="s">
        <v>196</v>
      </c>
      <c r="G500">
        <v>21</v>
      </c>
      <c r="H500" s="16">
        <v>0.54305555555555551</v>
      </c>
      <c r="I500" t="s">
        <v>444</v>
      </c>
    </row>
    <row r="501" spans="1:9">
      <c r="A501" t="s">
        <v>199</v>
      </c>
      <c r="B501">
        <v>1</v>
      </c>
      <c r="C501" t="s">
        <v>186</v>
      </c>
      <c r="D501" t="s">
        <v>187</v>
      </c>
      <c r="E501">
        <v>4821</v>
      </c>
      <c r="F501" t="s">
        <v>196</v>
      </c>
      <c r="G501">
        <v>19</v>
      </c>
      <c r="H501" s="16">
        <v>0.53055555555555556</v>
      </c>
      <c r="I501" t="s">
        <v>418</v>
      </c>
    </row>
    <row r="502" spans="1:9">
      <c r="A502" t="s">
        <v>199</v>
      </c>
      <c r="B502">
        <v>1</v>
      </c>
      <c r="C502" t="s">
        <v>186</v>
      </c>
      <c r="D502" t="s">
        <v>187</v>
      </c>
      <c r="E502">
        <v>4026</v>
      </c>
      <c r="F502" t="s">
        <v>196</v>
      </c>
      <c r="G502">
        <v>19</v>
      </c>
      <c r="H502" s="16">
        <v>0.53055555555555556</v>
      </c>
      <c r="I502" t="s">
        <v>419</v>
      </c>
    </row>
    <row r="503" spans="1:9">
      <c r="A503" t="s">
        <v>199</v>
      </c>
      <c r="B503">
        <v>1</v>
      </c>
      <c r="C503" t="s">
        <v>186</v>
      </c>
      <c r="D503" t="s">
        <v>187</v>
      </c>
      <c r="E503">
        <v>2843</v>
      </c>
      <c r="F503" t="s">
        <v>196</v>
      </c>
      <c r="G503">
        <v>21</v>
      </c>
      <c r="H503" s="16">
        <v>0.54305555555555551</v>
      </c>
      <c r="I503" t="s">
        <v>420</v>
      </c>
    </row>
    <row r="505" spans="1:9">
      <c r="A505" t="s">
        <v>150</v>
      </c>
    </row>
    <row r="506" spans="1:9">
      <c r="A506" t="s">
        <v>184</v>
      </c>
      <c r="B506">
        <v>1696</v>
      </c>
    </row>
    <row r="507" spans="1:9">
      <c r="A507" t="s">
        <v>185</v>
      </c>
      <c r="B507">
        <v>11</v>
      </c>
      <c r="C507" t="s">
        <v>186</v>
      </c>
      <c r="D507" t="s">
        <v>187</v>
      </c>
      <c r="E507">
        <v>352</v>
      </c>
      <c r="F507" t="s">
        <v>196</v>
      </c>
      <c r="G507">
        <v>19</v>
      </c>
      <c r="H507" s="16">
        <v>0.45416666666666666</v>
      </c>
      <c r="I507" t="s">
        <v>189</v>
      </c>
    </row>
    <row r="508" spans="1:9">
      <c r="A508" t="s">
        <v>185</v>
      </c>
      <c r="B508">
        <v>15</v>
      </c>
      <c r="C508" t="s">
        <v>186</v>
      </c>
      <c r="D508" t="s">
        <v>187</v>
      </c>
      <c r="E508">
        <v>480</v>
      </c>
      <c r="F508" t="s">
        <v>196</v>
      </c>
      <c r="G508">
        <v>21</v>
      </c>
      <c r="H508" s="16">
        <v>0.54305555555555551</v>
      </c>
      <c r="I508" t="s">
        <v>190</v>
      </c>
    </row>
    <row r="509" spans="1:9">
      <c r="A509" t="s">
        <v>199</v>
      </c>
      <c r="B509">
        <v>1</v>
      </c>
      <c r="C509" t="s">
        <v>186</v>
      </c>
      <c r="D509" t="s">
        <v>187</v>
      </c>
      <c r="E509">
        <v>21076</v>
      </c>
      <c r="F509" t="s">
        <v>196</v>
      </c>
      <c r="G509">
        <v>19</v>
      </c>
      <c r="H509" s="16">
        <v>0.44861111111111113</v>
      </c>
      <c r="I509" t="s">
        <v>423</v>
      </c>
    </row>
    <row r="510" spans="1:9">
      <c r="A510" t="s">
        <v>199</v>
      </c>
      <c r="B510">
        <v>1</v>
      </c>
      <c r="C510" t="s">
        <v>186</v>
      </c>
      <c r="D510" t="s">
        <v>187</v>
      </c>
      <c r="E510">
        <v>29432</v>
      </c>
      <c r="F510" t="s">
        <v>196</v>
      </c>
      <c r="G510">
        <v>19</v>
      </c>
      <c r="H510" s="16">
        <v>0.45</v>
      </c>
      <c r="I510" t="s">
        <v>424</v>
      </c>
    </row>
    <row r="511" spans="1:9">
      <c r="A511" t="s">
        <v>199</v>
      </c>
      <c r="B511">
        <v>1</v>
      </c>
      <c r="C511" t="s">
        <v>186</v>
      </c>
      <c r="D511" t="s">
        <v>187</v>
      </c>
      <c r="E511">
        <v>170177</v>
      </c>
      <c r="F511" t="s">
        <v>196</v>
      </c>
      <c r="G511">
        <v>19</v>
      </c>
      <c r="H511" s="16">
        <v>0.4513888888888889</v>
      </c>
      <c r="I511" t="s">
        <v>425</v>
      </c>
    </row>
    <row r="512" spans="1:9">
      <c r="A512" t="s">
        <v>199</v>
      </c>
      <c r="B512">
        <v>1</v>
      </c>
      <c r="C512" t="s">
        <v>186</v>
      </c>
      <c r="D512" t="s">
        <v>187</v>
      </c>
      <c r="E512">
        <v>56339</v>
      </c>
      <c r="F512" t="s">
        <v>196</v>
      </c>
      <c r="G512">
        <v>19</v>
      </c>
      <c r="H512" s="16">
        <v>0.45208333333333334</v>
      </c>
      <c r="I512" t="s">
        <v>426</v>
      </c>
    </row>
    <row r="513" spans="1:9">
      <c r="A513" t="s">
        <v>199</v>
      </c>
      <c r="B513">
        <v>1</v>
      </c>
      <c r="C513" t="s">
        <v>186</v>
      </c>
      <c r="D513" t="s">
        <v>187</v>
      </c>
      <c r="E513">
        <v>55952</v>
      </c>
      <c r="F513" t="s">
        <v>196</v>
      </c>
      <c r="G513">
        <v>19</v>
      </c>
      <c r="H513" s="16">
        <v>0.45555555555555555</v>
      </c>
      <c r="I513" t="s">
        <v>427</v>
      </c>
    </row>
    <row r="514" spans="1:9">
      <c r="A514" t="s">
        <v>199</v>
      </c>
      <c r="B514">
        <v>1</v>
      </c>
      <c r="C514" t="s">
        <v>186</v>
      </c>
      <c r="D514" t="s">
        <v>187</v>
      </c>
      <c r="E514">
        <v>26784</v>
      </c>
      <c r="F514" t="s">
        <v>196</v>
      </c>
      <c r="G514">
        <v>19</v>
      </c>
      <c r="H514" s="16">
        <v>0.45555555555555555</v>
      </c>
      <c r="I514" t="s">
        <v>428</v>
      </c>
    </row>
    <row r="515" spans="1:9">
      <c r="A515" t="s">
        <v>199</v>
      </c>
      <c r="B515">
        <v>1</v>
      </c>
      <c r="C515" t="s">
        <v>186</v>
      </c>
      <c r="D515" t="s">
        <v>187</v>
      </c>
      <c r="E515">
        <v>73956</v>
      </c>
      <c r="F515" t="s">
        <v>196</v>
      </c>
      <c r="G515">
        <v>19</v>
      </c>
      <c r="H515" s="16">
        <v>0.45555555555555555</v>
      </c>
      <c r="I515" t="s">
        <v>429</v>
      </c>
    </row>
    <row r="516" spans="1:9">
      <c r="A516" t="s">
        <v>199</v>
      </c>
      <c r="B516">
        <v>1</v>
      </c>
      <c r="C516" t="s">
        <v>186</v>
      </c>
      <c r="D516" t="s">
        <v>187</v>
      </c>
      <c r="E516">
        <v>283179</v>
      </c>
      <c r="F516" t="s">
        <v>196</v>
      </c>
      <c r="G516">
        <v>21</v>
      </c>
      <c r="H516" s="16">
        <v>0.4826388888888889</v>
      </c>
      <c r="I516" t="s">
        <v>445</v>
      </c>
    </row>
    <row r="517" spans="1:9">
      <c r="A517" t="s">
        <v>199</v>
      </c>
      <c r="B517">
        <v>1</v>
      </c>
      <c r="C517" t="s">
        <v>186</v>
      </c>
      <c r="D517" t="s">
        <v>187</v>
      </c>
      <c r="E517">
        <v>36665</v>
      </c>
      <c r="F517" t="s">
        <v>196</v>
      </c>
      <c r="G517">
        <v>19</v>
      </c>
      <c r="H517" s="16">
        <v>0.45347222222222222</v>
      </c>
      <c r="I517" t="s">
        <v>430</v>
      </c>
    </row>
    <row r="519" spans="1:9">
      <c r="A519" t="s">
        <v>151</v>
      </c>
    </row>
    <row r="520" spans="1:9">
      <c r="A520" t="s">
        <v>184</v>
      </c>
      <c r="B520">
        <v>448</v>
      </c>
    </row>
    <row r="521" spans="1:9">
      <c r="A521" t="s">
        <v>185</v>
      </c>
      <c r="B521">
        <v>12</v>
      </c>
      <c r="C521" t="s">
        <v>186</v>
      </c>
      <c r="D521" t="s">
        <v>187</v>
      </c>
      <c r="E521">
        <v>384</v>
      </c>
      <c r="F521" t="s">
        <v>196</v>
      </c>
      <c r="G521">
        <v>18</v>
      </c>
      <c r="H521" s="16">
        <v>0.89166666666666661</v>
      </c>
      <c r="I521" t="s">
        <v>189</v>
      </c>
    </row>
    <row r="522" spans="1:9">
      <c r="A522" t="s">
        <v>185</v>
      </c>
      <c r="B522">
        <v>11</v>
      </c>
      <c r="C522" t="s">
        <v>186</v>
      </c>
      <c r="D522" t="s">
        <v>187</v>
      </c>
      <c r="E522">
        <v>352</v>
      </c>
      <c r="F522" t="s">
        <v>196</v>
      </c>
      <c r="G522">
        <v>18</v>
      </c>
      <c r="H522" s="16">
        <v>0.76041666666666663</v>
      </c>
      <c r="I522" t="s">
        <v>190</v>
      </c>
    </row>
    <row r="523" spans="1:9">
      <c r="A523" t="s">
        <v>191</v>
      </c>
      <c r="B523">
        <v>1</v>
      </c>
      <c r="C523" t="s">
        <v>186</v>
      </c>
      <c r="D523" t="s">
        <v>187</v>
      </c>
      <c r="E523">
        <v>8194</v>
      </c>
      <c r="F523" t="s">
        <v>196</v>
      </c>
      <c r="G523">
        <v>10</v>
      </c>
      <c r="H523" s="16">
        <v>0.88402777777777775</v>
      </c>
      <c r="I523" t="s">
        <v>446</v>
      </c>
    </row>
    <row r="524" spans="1:9">
      <c r="A524" t="s">
        <v>191</v>
      </c>
      <c r="B524">
        <v>1</v>
      </c>
      <c r="C524" t="s">
        <v>186</v>
      </c>
      <c r="D524" t="s">
        <v>187</v>
      </c>
      <c r="E524">
        <v>10670</v>
      </c>
      <c r="F524" t="s">
        <v>196</v>
      </c>
      <c r="G524">
        <v>18</v>
      </c>
      <c r="H524" s="16">
        <v>0.89166666666666661</v>
      </c>
      <c r="I524" t="s">
        <v>447</v>
      </c>
    </row>
    <row r="525" spans="1:9">
      <c r="A525" t="s">
        <v>191</v>
      </c>
      <c r="B525">
        <v>1</v>
      </c>
      <c r="C525" t="s">
        <v>186</v>
      </c>
      <c r="D525" t="s">
        <v>187</v>
      </c>
      <c r="E525">
        <v>45672</v>
      </c>
      <c r="F525" t="s">
        <v>196</v>
      </c>
      <c r="G525">
        <v>10</v>
      </c>
      <c r="H525" s="16">
        <v>0.88402777777777775</v>
      </c>
      <c r="I525" t="s">
        <v>448</v>
      </c>
    </row>
    <row r="526" spans="1:9">
      <c r="A526" t="s">
        <v>199</v>
      </c>
      <c r="B526">
        <v>1</v>
      </c>
      <c r="C526" t="s">
        <v>186</v>
      </c>
      <c r="D526" t="s">
        <v>187</v>
      </c>
      <c r="E526">
        <v>17332</v>
      </c>
      <c r="F526" t="s">
        <v>196</v>
      </c>
      <c r="G526">
        <v>10</v>
      </c>
      <c r="H526" s="16">
        <v>0.88402777777777775</v>
      </c>
      <c r="I526" t="s">
        <v>449</v>
      </c>
    </row>
    <row r="527" spans="1:9">
      <c r="A527" t="s">
        <v>199</v>
      </c>
      <c r="B527">
        <v>1</v>
      </c>
      <c r="C527" t="s">
        <v>186</v>
      </c>
      <c r="D527" t="s">
        <v>187</v>
      </c>
      <c r="E527">
        <v>16574</v>
      </c>
      <c r="F527" t="s">
        <v>196</v>
      </c>
      <c r="G527">
        <v>10</v>
      </c>
      <c r="H527" s="16">
        <v>0.88402777777777775</v>
      </c>
      <c r="I527" t="s">
        <v>450</v>
      </c>
    </row>
    <row r="528" spans="1:9">
      <c r="A528" t="s">
        <v>199</v>
      </c>
      <c r="B528">
        <v>1</v>
      </c>
      <c r="C528" t="s">
        <v>186</v>
      </c>
      <c r="D528" t="s">
        <v>187</v>
      </c>
      <c r="E528">
        <v>9323</v>
      </c>
      <c r="F528" t="s">
        <v>196</v>
      </c>
      <c r="G528">
        <v>10</v>
      </c>
      <c r="H528" s="16">
        <v>0.88402777777777775</v>
      </c>
      <c r="I528" t="s">
        <v>451</v>
      </c>
    </row>
    <row r="529" spans="1:9">
      <c r="A529" t="s">
        <v>199</v>
      </c>
      <c r="B529">
        <v>1</v>
      </c>
      <c r="C529" t="s">
        <v>186</v>
      </c>
      <c r="D529" t="s">
        <v>187</v>
      </c>
      <c r="E529">
        <v>25553</v>
      </c>
      <c r="F529" t="s">
        <v>196</v>
      </c>
      <c r="G529">
        <v>10</v>
      </c>
      <c r="H529" s="16">
        <v>0.88402777777777775</v>
      </c>
      <c r="I529" t="s">
        <v>452</v>
      </c>
    </row>
    <row r="530" spans="1:9">
      <c r="A530" t="s">
        <v>199</v>
      </c>
      <c r="B530">
        <v>1</v>
      </c>
      <c r="C530" t="s">
        <v>186</v>
      </c>
      <c r="D530" t="s">
        <v>187</v>
      </c>
      <c r="E530">
        <v>55192</v>
      </c>
      <c r="F530" t="s">
        <v>196</v>
      </c>
      <c r="G530">
        <v>10</v>
      </c>
      <c r="H530" s="16">
        <v>0.88402777777777775</v>
      </c>
      <c r="I530" t="s">
        <v>453</v>
      </c>
    </row>
    <row r="531" spans="1:9">
      <c r="A531" t="s">
        <v>199</v>
      </c>
      <c r="B531">
        <v>1</v>
      </c>
      <c r="C531" t="s">
        <v>186</v>
      </c>
      <c r="D531" t="s">
        <v>187</v>
      </c>
      <c r="E531">
        <v>10961</v>
      </c>
      <c r="F531" t="s">
        <v>196</v>
      </c>
      <c r="G531">
        <v>10</v>
      </c>
      <c r="H531" s="16">
        <v>0.88402777777777775</v>
      </c>
      <c r="I531" t="s">
        <v>454</v>
      </c>
    </row>
    <row r="532" spans="1:9">
      <c r="A532" t="s">
        <v>191</v>
      </c>
      <c r="B532">
        <v>1</v>
      </c>
      <c r="C532" t="s">
        <v>186</v>
      </c>
      <c r="D532" t="s">
        <v>187</v>
      </c>
      <c r="E532">
        <v>3859</v>
      </c>
      <c r="F532" t="s">
        <v>202</v>
      </c>
      <c r="G532">
        <v>16</v>
      </c>
      <c r="H532">
        <v>2017</v>
      </c>
      <c r="I532" t="s">
        <v>455</v>
      </c>
    </row>
    <row r="534" spans="1:9">
      <c r="A534" t="s">
        <v>152</v>
      </c>
    </row>
    <row r="535" spans="1:9">
      <c r="A535" t="s">
        <v>184</v>
      </c>
      <c r="B535">
        <v>25432</v>
      </c>
    </row>
    <row r="536" spans="1:9">
      <c r="A536" t="s">
        <v>185</v>
      </c>
      <c r="B536">
        <v>10</v>
      </c>
      <c r="C536" t="s">
        <v>186</v>
      </c>
      <c r="D536" t="s">
        <v>187</v>
      </c>
      <c r="E536">
        <v>320</v>
      </c>
      <c r="F536" t="s">
        <v>194</v>
      </c>
      <c r="G536">
        <v>28</v>
      </c>
      <c r="H536">
        <v>2018</v>
      </c>
      <c r="I536" t="s">
        <v>189</v>
      </c>
    </row>
    <row r="537" spans="1:9">
      <c r="A537" t="s">
        <v>185</v>
      </c>
      <c r="B537">
        <v>11</v>
      </c>
      <c r="C537" t="s">
        <v>186</v>
      </c>
      <c r="D537" t="s">
        <v>187</v>
      </c>
      <c r="E537">
        <v>352</v>
      </c>
      <c r="F537" t="s">
        <v>196</v>
      </c>
      <c r="G537">
        <v>18</v>
      </c>
      <c r="H537" s="16">
        <v>0.76041666666666663</v>
      </c>
      <c r="I537" t="s">
        <v>190</v>
      </c>
    </row>
    <row r="538" spans="1:9">
      <c r="A538" t="s">
        <v>199</v>
      </c>
      <c r="B538">
        <v>1</v>
      </c>
      <c r="C538" t="s">
        <v>186</v>
      </c>
      <c r="D538" t="s">
        <v>187</v>
      </c>
      <c r="E538">
        <v>898</v>
      </c>
      <c r="F538" t="s">
        <v>235</v>
      </c>
      <c r="G538">
        <v>9</v>
      </c>
      <c r="H538">
        <v>2017</v>
      </c>
      <c r="I538" t="s">
        <v>456</v>
      </c>
    </row>
    <row r="539" spans="1:9">
      <c r="A539" t="s">
        <v>199</v>
      </c>
      <c r="B539">
        <v>1</v>
      </c>
      <c r="C539" t="s">
        <v>186</v>
      </c>
      <c r="D539" t="s">
        <v>187</v>
      </c>
      <c r="E539">
        <v>2279</v>
      </c>
      <c r="F539" t="s">
        <v>235</v>
      </c>
      <c r="G539">
        <v>9</v>
      </c>
      <c r="H539">
        <v>2017</v>
      </c>
      <c r="I539" t="s">
        <v>457</v>
      </c>
    </row>
    <row r="540" spans="1:9">
      <c r="A540" t="s">
        <v>199</v>
      </c>
      <c r="B540">
        <v>1</v>
      </c>
      <c r="C540" t="s">
        <v>186</v>
      </c>
      <c r="D540" t="s">
        <v>187</v>
      </c>
      <c r="E540">
        <v>5382</v>
      </c>
      <c r="F540" t="s">
        <v>235</v>
      </c>
      <c r="G540">
        <v>9</v>
      </c>
      <c r="H540">
        <v>2017</v>
      </c>
      <c r="I540" t="s">
        <v>458</v>
      </c>
    </row>
    <row r="541" spans="1:9">
      <c r="A541" t="e">
        <f>-rwxr-xr-x</f>
        <v>#NAME?</v>
      </c>
      <c r="B541">
        <v>1</v>
      </c>
      <c r="C541" t="s">
        <v>186</v>
      </c>
      <c r="D541" t="s">
        <v>187</v>
      </c>
      <c r="E541">
        <v>518</v>
      </c>
      <c r="F541" t="s">
        <v>235</v>
      </c>
      <c r="G541">
        <v>9</v>
      </c>
      <c r="H541">
        <v>2017</v>
      </c>
      <c r="I541" t="s">
        <v>459</v>
      </c>
    </row>
    <row r="542" spans="1:9">
      <c r="A542" t="s">
        <v>199</v>
      </c>
      <c r="B542">
        <v>1</v>
      </c>
      <c r="C542" t="s">
        <v>186</v>
      </c>
      <c r="D542" t="s">
        <v>187</v>
      </c>
      <c r="E542">
        <v>21354</v>
      </c>
      <c r="F542" t="s">
        <v>235</v>
      </c>
      <c r="G542">
        <v>9</v>
      </c>
      <c r="H542">
        <v>2017</v>
      </c>
      <c r="I542" t="s">
        <v>460</v>
      </c>
    </row>
    <row r="543" spans="1:9">
      <c r="A543" t="s">
        <v>199</v>
      </c>
      <c r="B543">
        <v>1</v>
      </c>
      <c r="C543" t="s">
        <v>186</v>
      </c>
      <c r="D543" t="s">
        <v>187</v>
      </c>
      <c r="E543">
        <v>6381972</v>
      </c>
      <c r="F543" t="s">
        <v>235</v>
      </c>
      <c r="G543">
        <v>10</v>
      </c>
      <c r="H543">
        <v>2017</v>
      </c>
      <c r="I543" t="s">
        <v>461</v>
      </c>
    </row>
    <row r="544" spans="1:9">
      <c r="A544" t="s">
        <v>191</v>
      </c>
      <c r="B544">
        <v>1</v>
      </c>
      <c r="C544" t="s">
        <v>186</v>
      </c>
      <c r="D544" t="s">
        <v>187</v>
      </c>
      <c r="E544">
        <v>33608</v>
      </c>
      <c r="F544" t="s">
        <v>235</v>
      </c>
      <c r="G544">
        <v>10</v>
      </c>
      <c r="H544">
        <v>2017</v>
      </c>
      <c r="I544" t="s">
        <v>462</v>
      </c>
    </row>
    <row r="545" spans="1:9">
      <c r="A545" t="s">
        <v>199</v>
      </c>
      <c r="B545">
        <v>1</v>
      </c>
      <c r="C545" t="s">
        <v>186</v>
      </c>
      <c r="D545" t="s">
        <v>187</v>
      </c>
      <c r="E545">
        <v>6550204</v>
      </c>
      <c r="F545" t="s">
        <v>235</v>
      </c>
      <c r="G545">
        <v>10</v>
      </c>
      <c r="H545">
        <v>2017</v>
      </c>
      <c r="I545" t="s">
        <v>463</v>
      </c>
    </row>
    <row r="547" spans="1:9">
      <c r="A547" t="s">
        <v>153</v>
      </c>
    </row>
    <row r="548" spans="1:9">
      <c r="A548" t="s">
        <v>184</v>
      </c>
      <c r="B548">
        <v>568</v>
      </c>
    </row>
    <row r="549" spans="1:9">
      <c r="A549" t="s">
        <v>185</v>
      </c>
      <c r="B549">
        <v>8</v>
      </c>
      <c r="C549" t="s">
        <v>186</v>
      </c>
      <c r="D549" t="s">
        <v>187</v>
      </c>
      <c r="E549">
        <v>256</v>
      </c>
      <c r="F549" t="s">
        <v>196</v>
      </c>
      <c r="G549">
        <v>25</v>
      </c>
      <c r="H549" s="16">
        <v>0.44930555555555557</v>
      </c>
      <c r="I549" t="s">
        <v>189</v>
      </c>
    </row>
    <row r="550" spans="1:9">
      <c r="A550" t="s">
        <v>185</v>
      </c>
      <c r="B550">
        <v>24</v>
      </c>
      <c r="C550" t="s">
        <v>186</v>
      </c>
      <c r="D550" t="s">
        <v>187</v>
      </c>
      <c r="E550">
        <v>768</v>
      </c>
      <c r="F550" t="s">
        <v>188</v>
      </c>
      <c r="G550">
        <v>12</v>
      </c>
      <c r="H550" s="16">
        <v>0.4152777777777778</v>
      </c>
      <c r="I550" t="s">
        <v>190</v>
      </c>
    </row>
    <row r="551" spans="1:9">
      <c r="A551" t="s">
        <v>191</v>
      </c>
      <c r="B551">
        <v>1</v>
      </c>
      <c r="C551" t="s">
        <v>186</v>
      </c>
      <c r="D551" t="s">
        <v>187</v>
      </c>
      <c r="E551">
        <v>8196</v>
      </c>
      <c r="F551" t="s">
        <v>197</v>
      </c>
      <c r="G551">
        <v>11</v>
      </c>
      <c r="H551" s="16">
        <v>0.50208333333333333</v>
      </c>
      <c r="I551" t="s">
        <v>192</v>
      </c>
    </row>
    <row r="552" spans="1:9">
      <c r="A552" t="s">
        <v>199</v>
      </c>
      <c r="B552">
        <v>1</v>
      </c>
      <c r="C552" t="s">
        <v>186</v>
      </c>
      <c r="D552" t="s">
        <v>187</v>
      </c>
      <c r="E552">
        <v>261808</v>
      </c>
      <c r="F552" t="s">
        <v>235</v>
      </c>
      <c r="G552">
        <v>26</v>
      </c>
      <c r="H552">
        <v>2018</v>
      </c>
      <c r="I552" t="s">
        <v>464</v>
      </c>
    </row>
    <row r="553" spans="1:9">
      <c r="A553" t="s">
        <v>199</v>
      </c>
      <c r="B553">
        <v>1</v>
      </c>
      <c r="C553" t="s">
        <v>186</v>
      </c>
      <c r="D553" t="s">
        <v>187</v>
      </c>
      <c r="E553">
        <v>13843</v>
      </c>
      <c r="F553" t="s">
        <v>235</v>
      </c>
      <c r="G553">
        <v>26</v>
      </c>
      <c r="H553">
        <v>2018</v>
      </c>
      <c r="I553" t="s">
        <v>465</v>
      </c>
    </row>
    <row r="554" spans="1:9">
      <c r="A554" t="s">
        <v>185</v>
      </c>
      <c r="B554">
        <v>6</v>
      </c>
      <c r="C554" t="s">
        <v>186</v>
      </c>
      <c r="D554" t="s">
        <v>187</v>
      </c>
      <c r="E554">
        <v>192</v>
      </c>
      <c r="F554" t="s">
        <v>197</v>
      </c>
      <c r="G554">
        <v>29</v>
      </c>
      <c r="H554">
        <v>2018</v>
      </c>
      <c r="I554" t="s">
        <v>203</v>
      </c>
    </row>
    <row r="555" spans="1:9">
      <c r="A555" t="s">
        <v>185</v>
      </c>
      <c r="B555">
        <v>8</v>
      </c>
      <c r="C555" t="s">
        <v>186</v>
      </c>
      <c r="D555" t="s">
        <v>187</v>
      </c>
      <c r="E555">
        <v>256</v>
      </c>
      <c r="F555" t="s">
        <v>197</v>
      </c>
      <c r="G555">
        <v>11</v>
      </c>
      <c r="H555" s="16">
        <v>0.44791666666666669</v>
      </c>
      <c r="I555" t="s">
        <v>466</v>
      </c>
    </row>
    <row r="556" spans="1:9">
      <c r="A556" t="s">
        <v>185</v>
      </c>
      <c r="B556">
        <v>4</v>
      </c>
      <c r="C556" t="s">
        <v>186</v>
      </c>
      <c r="D556" t="s">
        <v>187</v>
      </c>
      <c r="E556">
        <v>128</v>
      </c>
      <c r="F556" t="s">
        <v>196</v>
      </c>
      <c r="G556">
        <v>25</v>
      </c>
      <c r="H556" s="16">
        <v>0.4368055555555555</v>
      </c>
      <c r="I556" t="s">
        <v>467</v>
      </c>
    </row>
    <row r="558" spans="1:9">
      <c r="A558" t="s">
        <v>154</v>
      </c>
    </row>
    <row r="559" spans="1:9">
      <c r="A559" t="s">
        <v>184</v>
      </c>
      <c r="B559">
        <v>5312</v>
      </c>
    </row>
    <row r="560" spans="1:9">
      <c r="A560" t="s">
        <v>185</v>
      </c>
      <c r="B560">
        <v>6</v>
      </c>
      <c r="C560" t="s">
        <v>186</v>
      </c>
      <c r="D560" t="s">
        <v>187</v>
      </c>
      <c r="E560">
        <v>192</v>
      </c>
      <c r="F560" t="s">
        <v>197</v>
      </c>
      <c r="G560">
        <v>29</v>
      </c>
      <c r="H560">
        <v>2018</v>
      </c>
      <c r="I560" t="s">
        <v>189</v>
      </c>
    </row>
    <row r="561" spans="1:9">
      <c r="A561" t="s">
        <v>185</v>
      </c>
      <c r="B561">
        <v>8</v>
      </c>
      <c r="C561" t="s">
        <v>186</v>
      </c>
      <c r="D561" t="s">
        <v>187</v>
      </c>
      <c r="E561">
        <v>256</v>
      </c>
      <c r="F561" t="s">
        <v>196</v>
      </c>
      <c r="G561">
        <v>25</v>
      </c>
      <c r="H561" s="16">
        <v>0.44930555555555557</v>
      </c>
      <c r="I561" t="s">
        <v>190</v>
      </c>
    </row>
    <row r="562" spans="1:9">
      <c r="A562" t="s">
        <v>199</v>
      </c>
      <c r="B562">
        <v>1</v>
      </c>
      <c r="C562" t="s">
        <v>186</v>
      </c>
      <c r="D562" t="s">
        <v>187</v>
      </c>
      <c r="E562">
        <v>112860</v>
      </c>
      <c r="F562" t="s">
        <v>202</v>
      </c>
      <c r="G562">
        <v>10</v>
      </c>
      <c r="H562">
        <v>2017</v>
      </c>
      <c r="I562" t="s">
        <v>468</v>
      </c>
    </row>
    <row r="563" spans="1:9">
      <c r="A563" t="s">
        <v>199</v>
      </c>
      <c r="B563">
        <v>1</v>
      </c>
      <c r="C563" t="s">
        <v>186</v>
      </c>
      <c r="D563" t="s">
        <v>187</v>
      </c>
      <c r="E563">
        <v>1491900</v>
      </c>
      <c r="F563" t="s">
        <v>235</v>
      </c>
      <c r="G563">
        <v>30</v>
      </c>
      <c r="H563">
        <v>2018</v>
      </c>
      <c r="I563" t="s">
        <v>469</v>
      </c>
    </row>
    <row r="564" spans="1:9">
      <c r="A564" t="s">
        <v>199</v>
      </c>
      <c r="B564">
        <v>1</v>
      </c>
      <c r="C564" t="s">
        <v>186</v>
      </c>
      <c r="D564" t="s">
        <v>187</v>
      </c>
      <c r="E564">
        <v>312184</v>
      </c>
      <c r="F564" t="s">
        <v>197</v>
      </c>
      <c r="G564">
        <v>29</v>
      </c>
      <c r="H564">
        <v>2018</v>
      </c>
      <c r="I564" t="s">
        <v>470</v>
      </c>
    </row>
    <row r="565" spans="1:9">
      <c r="A565" t="s">
        <v>199</v>
      </c>
      <c r="B565">
        <v>1</v>
      </c>
      <c r="C565" t="s">
        <v>186</v>
      </c>
      <c r="D565" t="s">
        <v>187</v>
      </c>
      <c r="E565">
        <v>126701</v>
      </c>
      <c r="F565" t="s">
        <v>197</v>
      </c>
      <c r="G565">
        <v>29</v>
      </c>
      <c r="H565">
        <v>2018</v>
      </c>
      <c r="I565" t="s">
        <v>471</v>
      </c>
    </row>
    <row r="567" spans="1:9">
      <c r="A567" t="s">
        <v>155</v>
      </c>
    </row>
    <row r="568" spans="1:9">
      <c r="A568" t="s">
        <v>184</v>
      </c>
      <c r="B568">
        <v>5792</v>
      </c>
    </row>
    <row r="569" spans="1:9">
      <c r="A569" t="s">
        <v>185</v>
      </c>
      <c r="B569">
        <v>8</v>
      </c>
      <c r="C569" t="s">
        <v>186</v>
      </c>
      <c r="D569" t="s">
        <v>187</v>
      </c>
      <c r="E569">
        <v>256</v>
      </c>
      <c r="F569" t="s">
        <v>197</v>
      </c>
      <c r="G569">
        <v>11</v>
      </c>
      <c r="H569" s="16">
        <v>0.44791666666666669</v>
      </c>
      <c r="I569" t="s">
        <v>189</v>
      </c>
    </row>
    <row r="570" spans="1:9">
      <c r="A570" t="s">
        <v>185</v>
      </c>
      <c r="B570">
        <v>8</v>
      </c>
      <c r="C570" t="s">
        <v>186</v>
      </c>
      <c r="D570" t="s">
        <v>187</v>
      </c>
      <c r="E570">
        <v>256</v>
      </c>
      <c r="F570" t="s">
        <v>196</v>
      </c>
      <c r="G570">
        <v>25</v>
      </c>
      <c r="H570" s="16">
        <v>0.44930555555555557</v>
      </c>
      <c r="I570" t="s">
        <v>190</v>
      </c>
    </row>
    <row r="571" spans="1:9">
      <c r="A571" t="s">
        <v>191</v>
      </c>
      <c r="B571">
        <v>1</v>
      </c>
      <c r="C571" t="s">
        <v>186</v>
      </c>
      <c r="D571" t="s">
        <v>187</v>
      </c>
      <c r="E571">
        <v>6148</v>
      </c>
      <c r="F571" t="s">
        <v>196</v>
      </c>
      <c r="G571">
        <v>25</v>
      </c>
      <c r="H571" s="16">
        <v>0.47152777777777777</v>
      </c>
      <c r="I571" t="s">
        <v>192</v>
      </c>
    </row>
    <row r="572" spans="1:9">
      <c r="A572" t="s">
        <v>185</v>
      </c>
      <c r="B572">
        <v>5</v>
      </c>
      <c r="C572" t="s">
        <v>186</v>
      </c>
      <c r="D572" t="s">
        <v>187</v>
      </c>
      <c r="E572">
        <v>160</v>
      </c>
      <c r="F572" t="s">
        <v>196</v>
      </c>
      <c r="G572">
        <v>25</v>
      </c>
      <c r="H572" s="16">
        <v>0.45902777777777781</v>
      </c>
      <c r="I572" t="s">
        <v>203</v>
      </c>
    </row>
    <row r="573" spans="1:9">
      <c r="A573" t="s">
        <v>199</v>
      </c>
      <c r="B573">
        <v>1</v>
      </c>
      <c r="C573" t="s">
        <v>186</v>
      </c>
      <c r="D573" t="s">
        <v>187</v>
      </c>
      <c r="E573">
        <v>113214</v>
      </c>
      <c r="F573" t="s">
        <v>196</v>
      </c>
      <c r="G573">
        <v>25</v>
      </c>
      <c r="H573" s="16">
        <v>0.45902777777777781</v>
      </c>
      <c r="I573" t="s">
        <v>472</v>
      </c>
    </row>
    <row r="574" spans="1:9">
      <c r="A574" t="s">
        <v>191</v>
      </c>
      <c r="B574">
        <v>1</v>
      </c>
      <c r="C574" t="s">
        <v>186</v>
      </c>
      <c r="D574" t="s">
        <v>187</v>
      </c>
      <c r="E574">
        <v>1945487</v>
      </c>
      <c r="F574" t="s">
        <v>196</v>
      </c>
      <c r="G574">
        <v>25</v>
      </c>
      <c r="H574" s="16">
        <v>0.47152777777777777</v>
      </c>
      <c r="I574" t="s">
        <v>473</v>
      </c>
    </row>
    <row r="575" spans="1:9">
      <c r="A575" t="s">
        <v>191</v>
      </c>
      <c r="B575">
        <v>1</v>
      </c>
      <c r="C575" t="s">
        <v>186</v>
      </c>
      <c r="D575" t="s">
        <v>187</v>
      </c>
      <c r="E575">
        <v>376932</v>
      </c>
      <c r="F575" t="s">
        <v>196</v>
      </c>
      <c r="G575">
        <v>25</v>
      </c>
      <c r="H575" s="16">
        <v>0.46388888888888885</v>
      </c>
      <c r="I575" t="s">
        <v>474</v>
      </c>
    </row>
    <row r="576" spans="1:9">
      <c r="A576" t="s">
        <v>191</v>
      </c>
      <c r="B576">
        <v>1</v>
      </c>
      <c r="C576" t="s">
        <v>186</v>
      </c>
      <c r="D576" t="s">
        <v>187</v>
      </c>
      <c r="E576">
        <v>513580</v>
      </c>
      <c r="F576" t="s">
        <v>197</v>
      </c>
      <c r="G576">
        <v>11</v>
      </c>
      <c r="H576" s="16">
        <v>0.44722222222222219</v>
      </c>
      <c r="I576" t="s">
        <v>475</v>
      </c>
    </row>
    <row r="578" spans="1:9">
      <c r="A578" t="s">
        <v>156</v>
      </c>
    </row>
    <row r="579" spans="1:9">
      <c r="A579" t="s">
        <v>184</v>
      </c>
      <c r="B579">
        <v>968</v>
      </c>
    </row>
    <row r="580" spans="1:9">
      <c r="A580" t="s">
        <v>185</v>
      </c>
      <c r="B580">
        <v>5</v>
      </c>
      <c r="C580" t="s">
        <v>186</v>
      </c>
      <c r="D580" t="s">
        <v>187</v>
      </c>
      <c r="E580">
        <v>160</v>
      </c>
      <c r="F580" t="s">
        <v>196</v>
      </c>
      <c r="G580">
        <v>25</v>
      </c>
      <c r="H580" s="16">
        <v>0.45902777777777781</v>
      </c>
      <c r="I580" t="s">
        <v>189</v>
      </c>
    </row>
    <row r="581" spans="1:9">
      <c r="A581" t="s">
        <v>185</v>
      </c>
      <c r="B581">
        <v>8</v>
      </c>
      <c r="C581" t="s">
        <v>186</v>
      </c>
      <c r="D581" t="s">
        <v>187</v>
      </c>
      <c r="E581">
        <v>256</v>
      </c>
      <c r="F581" t="s">
        <v>197</v>
      </c>
      <c r="G581">
        <v>11</v>
      </c>
      <c r="H581" s="16">
        <v>0.44791666666666669</v>
      </c>
      <c r="I581" t="s">
        <v>190</v>
      </c>
    </row>
    <row r="582" spans="1:9">
      <c r="A582" t="s">
        <v>199</v>
      </c>
      <c r="B582">
        <v>1</v>
      </c>
      <c r="C582" t="s">
        <v>186</v>
      </c>
      <c r="D582" t="s">
        <v>187</v>
      </c>
      <c r="E582">
        <v>113214</v>
      </c>
      <c r="F582" t="s">
        <v>196</v>
      </c>
      <c r="G582">
        <v>25</v>
      </c>
      <c r="H582" s="16">
        <v>0.45902777777777781</v>
      </c>
      <c r="I582" t="s">
        <v>468</v>
      </c>
    </row>
    <row r="583" spans="1:9">
      <c r="A583" t="s">
        <v>199</v>
      </c>
      <c r="B583">
        <v>1</v>
      </c>
      <c r="C583" t="s">
        <v>186</v>
      </c>
      <c r="D583" t="s">
        <v>187</v>
      </c>
      <c r="E583">
        <v>19378</v>
      </c>
      <c r="F583" t="s">
        <v>196</v>
      </c>
      <c r="G583">
        <v>25</v>
      </c>
      <c r="H583" s="16">
        <v>0.45833333333333331</v>
      </c>
      <c r="I583" t="s">
        <v>469</v>
      </c>
    </row>
    <row r="584" spans="1:9">
      <c r="A584" t="s">
        <v>199</v>
      </c>
      <c r="B584">
        <v>1</v>
      </c>
      <c r="C584" t="s">
        <v>186</v>
      </c>
      <c r="D584" t="s">
        <v>187</v>
      </c>
      <c r="E584">
        <v>341079</v>
      </c>
      <c r="F584" t="s">
        <v>235</v>
      </c>
      <c r="G584">
        <v>16</v>
      </c>
      <c r="H584">
        <v>2018</v>
      </c>
      <c r="I584" t="s">
        <v>470</v>
      </c>
    </row>
    <row r="586" spans="1:9">
      <c r="A586" t="s">
        <v>157</v>
      </c>
    </row>
    <row r="587" spans="1:9">
      <c r="A587" t="s">
        <v>184</v>
      </c>
      <c r="B587">
        <v>16</v>
      </c>
    </row>
    <row r="588" spans="1:9">
      <c r="A588" t="s">
        <v>185</v>
      </c>
      <c r="B588">
        <v>4</v>
      </c>
      <c r="C588" t="s">
        <v>186</v>
      </c>
      <c r="D588" t="s">
        <v>187</v>
      </c>
      <c r="E588">
        <v>128</v>
      </c>
      <c r="F588" t="s">
        <v>196</v>
      </c>
      <c r="G588">
        <v>25</v>
      </c>
      <c r="H588" s="16">
        <v>0.4368055555555555</v>
      </c>
      <c r="I588" t="s">
        <v>189</v>
      </c>
    </row>
    <row r="589" spans="1:9">
      <c r="A589" t="s">
        <v>185</v>
      </c>
      <c r="B589">
        <v>8</v>
      </c>
      <c r="C589" t="s">
        <v>186</v>
      </c>
      <c r="D589" t="s">
        <v>187</v>
      </c>
      <c r="E589">
        <v>256</v>
      </c>
      <c r="F589" t="s">
        <v>196</v>
      </c>
      <c r="G589">
        <v>25</v>
      </c>
      <c r="H589" s="16">
        <v>0.44930555555555557</v>
      </c>
      <c r="I589" t="s">
        <v>190</v>
      </c>
    </row>
    <row r="590" spans="1:9">
      <c r="A590" t="s">
        <v>191</v>
      </c>
      <c r="B590">
        <v>1</v>
      </c>
      <c r="C590" t="s">
        <v>186</v>
      </c>
      <c r="D590" t="s">
        <v>187</v>
      </c>
      <c r="E590">
        <v>3835</v>
      </c>
      <c r="F590" t="s">
        <v>235</v>
      </c>
      <c r="G590">
        <v>26</v>
      </c>
      <c r="H590">
        <v>2018</v>
      </c>
      <c r="I590" t="s">
        <v>387</v>
      </c>
    </row>
    <row r="591" spans="1:9">
      <c r="A591" t="s">
        <v>191</v>
      </c>
      <c r="B591">
        <v>1</v>
      </c>
      <c r="C591" t="s">
        <v>186</v>
      </c>
      <c r="D591" t="s">
        <v>187</v>
      </c>
      <c r="E591">
        <v>864</v>
      </c>
      <c r="F591" t="s">
        <v>202</v>
      </c>
      <c r="G591">
        <v>13</v>
      </c>
      <c r="H591">
        <v>2017</v>
      </c>
      <c r="I591" t="s">
        <v>476</v>
      </c>
    </row>
    <row r="593" spans="1:9">
      <c r="A593" t="s">
        <v>158</v>
      </c>
    </row>
    <row r="594" spans="1:9">
      <c r="A594" t="s">
        <v>184</v>
      </c>
      <c r="B594">
        <v>119920</v>
      </c>
    </row>
    <row r="595" spans="1:9">
      <c r="A595" t="s">
        <v>185</v>
      </c>
      <c r="B595">
        <v>17</v>
      </c>
      <c r="C595" t="s">
        <v>186</v>
      </c>
      <c r="D595" t="s">
        <v>187</v>
      </c>
      <c r="E595">
        <v>544</v>
      </c>
      <c r="F595" t="s">
        <v>197</v>
      </c>
      <c r="G595">
        <v>28</v>
      </c>
      <c r="H595" s="16">
        <v>0.40486111111111112</v>
      </c>
      <c r="I595" t="s">
        <v>189</v>
      </c>
    </row>
    <row r="596" spans="1:9">
      <c r="A596" t="s">
        <v>185</v>
      </c>
      <c r="B596">
        <v>24</v>
      </c>
      <c r="C596" t="s">
        <v>186</v>
      </c>
      <c r="D596" t="s">
        <v>187</v>
      </c>
      <c r="E596">
        <v>768</v>
      </c>
      <c r="F596" t="s">
        <v>188</v>
      </c>
      <c r="G596">
        <v>12</v>
      </c>
      <c r="H596" s="16">
        <v>0.4152777777777778</v>
      </c>
      <c r="I596" t="s">
        <v>190</v>
      </c>
    </row>
    <row r="597" spans="1:9">
      <c r="A597" t="s">
        <v>191</v>
      </c>
      <c r="B597">
        <v>1</v>
      </c>
      <c r="C597" t="s">
        <v>186</v>
      </c>
      <c r="D597" t="s">
        <v>187</v>
      </c>
      <c r="E597">
        <v>6148</v>
      </c>
      <c r="F597" t="s">
        <v>197</v>
      </c>
      <c r="G597">
        <v>11</v>
      </c>
      <c r="H597" s="16">
        <v>0.49513888888888885</v>
      </c>
      <c r="I597" t="s">
        <v>192</v>
      </c>
    </row>
    <row r="598" spans="1:9">
      <c r="A598" t="s">
        <v>185</v>
      </c>
      <c r="B598">
        <v>9</v>
      </c>
      <c r="C598" t="s">
        <v>186</v>
      </c>
      <c r="D598" t="s">
        <v>187</v>
      </c>
      <c r="E598">
        <v>288</v>
      </c>
      <c r="F598" t="s">
        <v>197</v>
      </c>
      <c r="G598">
        <v>28</v>
      </c>
      <c r="H598" s="16">
        <v>0.40486111111111112</v>
      </c>
      <c r="I598" t="s">
        <v>203</v>
      </c>
    </row>
    <row r="599" spans="1:9">
      <c r="A599" t="s">
        <v>199</v>
      </c>
      <c r="B599">
        <v>1</v>
      </c>
      <c r="C599" t="s">
        <v>186</v>
      </c>
      <c r="D599" t="s">
        <v>187</v>
      </c>
      <c r="E599">
        <v>3357</v>
      </c>
      <c r="F599" t="s">
        <v>202</v>
      </c>
      <c r="G599">
        <v>2</v>
      </c>
      <c r="H599">
        <v>2018</v>
      </c>
      <c r="I599" t="s">
        <v>477</v>
      </c>
    </row>
    <row r="600" spans="1:9">
      <c r="A600" t="s">
        <v>191</v>
      </c>
      <c r="B600">
        <v>1</v>
      </c>
      <c r="C600" t="s">
        <v>186</v>
      </c>
      <c r="D600" t="s">
        <v>187</v>
      </c>
      <c r="E600">
        <v>123575</v>
      </c>
      <c r="F600" t="s">
        <v>197</v>
      </c>
      <c r="G600">
        <v>28</v>
      </c>
      <c r="H600" s="16">
        <v>0.40486111111111112</v>
      </c>
      <c r="I600" t="s">
        <v>478</v>
      </c>
    </row>
    <row r="601" spans="1:9">
      <c r="A601" t="s">
        <v>191</v>
      </c>
      <c r="B601">
        <v>1</v>
      </c>
      <c r="C601" t="s">
        <v>186</v>
      </c>
      <c r="D601" t="s">
        <v>187</v>
      </c>
      <c r="E601">
        <v>13260</v>
      </c>
      <c r="F601" t="s">
        <v>197</v>
      </c>
      <c r="G601">
        <v>11</v>
      </c>
      <c r="H601" s="16">
        <v>0.45902777777777781</v>
      </c>
      <c r="I601" t="s">
        <v>479</v>
      </c>
    </row>
    <row r="602" spans="1:9">
      <c r="A602" t="s">
        <v>191</v>
      </c>
      <c r="B602">
        <v>1</v>
      </c>
      <c r="C602" t="s">
        <v>186</v>
      </c>
      <c r="D602" t="s">
        <v>187</v>
      </c>
      <c r="E602">
        <v>14818</v>
      </c>
      <c r="F602" t="s">
        <v>197</v>
      </c>
      <c r="G602">
        <v>11</v>
      </c>
      <c r="H602" s="16">
        <v>0.4916666666666667</v>
      </c>
      <c r="I602" t="s">
        <v>480</v>
      </c>
    </row>
    <row r="603" spans="1:9">
      <c r="A603" t="s">
        <v>191</v>
      </c>
      <c r="B603">
        <v>1</v>
      </c>
      <c r="C603" t="s">
        <v>186</v>
      </c>
      <c r="D603" t="s">
        <v>187</v>
      </c>
      <c r="E603">
        <v>202231</v>
      </c>
      <c r="F603" t="s">
        <v>197</v>
      </c>
      <c r="G603">
        <v>13</v>
      </c>
      <c r="H603" s="16">
        <v>0.85902777777777783</v>
      </c>
      <c r="I603" t="s">
        <v>481</v>
      </c>
    </row>
    <row r="604" spans="1:9">
      <c r="A604" t="s">
        <v>191</v>
      </c>
      <c r="B604">
        <v>1</v>
      </c>
      <c r="C604" t="s">
        <v>186</v>
      </c>
      <c r="D604" t="s">
        <v>187</v>
      </c>
      <c r="E604">
        <v>117868</v>
      </c>
      <c r="F604" t="s">
        <v>197</v>
      </c>
      <c r="G604">
        <v>13</v>
      </c>
      <c r="H604" s="16">
        <v>0.87847222222222221</v>
      </c>
      <c r="I604" t="s">
        <v>482</v>
      </c>
    </row>
    <row r="605" spans="1:9">
      <c r="A605" t="s">
        <v>199</v>
      </c>
      <c r="B605">
        <v>1</v>
      </c>
      <c r="C605" t="s">
        <v>186</v>
      </c>
      <c r="D605" t="s">
        <v>187</v>
      </c>
      <c r="E605">
        <v>4711</v>
      </c>
      <c r="F605" t="s">
        <v>197</v>
      </c>
      <c r="G605">
        <v>14</v>
      </c>
      <c r="H605" s="16">
        <v>0.34722222222222227</v>
      </c>
      <c r="I605" t="s">
        <v>483</v>
      </c>
    </row>
    <row r="606" spans="1:9">
      <c r="A606" t="s">
        <v>199</v>
      </c>
      <c r="B606">
        <v>1</v>
      </c>
      <c r="C606" t="s">
        <v>186</v>
      </c>
      <c r="D606" t="s">
        <v>187</v>
      </c>
      <c r="E606">
        <v>137045</v>
      </c>
      <c r="F606" t="s">
        <v>202</v>
      </c>
      <c r="G606">
        <v>2</v>
      </c>
      <c r="H606">
        <v>2018</v>
      </c>
      <c r="I606" t="s">
        <v>484</v>
      </c>
    </row>
    <row r="607" spans="1:9">
      <c r="A607" t="s">
        <v>199</v>
      </c>
      <c r="B607">
        <v>1</v>
      </c>
      <c r="C607" t="s">
        <v>186</v>
      </c>
      <c r="D607" t="s">
        <v>187</v>
      </c>
      <c r="E607">
        <v>60743304</v>
      </c>
      <c r="F607" t="s">
        <v>202</v>
      </c>
      <c r="G607">
        <v>20</v>
      </c>
      <c r="H607">
        <v>2017</v>
      </c>
      <c r="I607" t="s">
        <v>485</v>
      </c>
    </row>
    <row r="608" spans="1:9">
      <c r="A608" t="s">
        <v>191</v>
      </c>
      <c r="B608">
        <v>1</v>
      </c>
      <c r="C608" t="s">
        <v>186</v>
      </c>
      <c r="D608" t="s">
        <v>187</v>
      </c>
      <c r="E608">
        <v>157</v>
      </c>
      <c r="F608" t="s">
        <v>202</v>
      </c>
      <c r="G608">
        <v>5</v>
      </c>
      <c r="H608">
        <v>2018</v>
      </c>
      <c r="I608" t="s">
        <v>384</v>
      </c>
    </row>
    <row r="609" spans="1:9">
      <c r="A609" t="s">
        <v>185</v>
      </c>
      <c r="B609">
        <v>8</v>
      </c>
      <c r="C609" t="s">
        <v>186</v>
      </c>
      <c r="D609" t="s">
        <v>187</v>
      </c>
      <c r="E609">
        <v>256</v>
      </c>
      <c r="F609" t="s">
        <v>202</v>
      </c>
      <c r="G609">
        <v>5</v>
      </c>
      <c r="H609">
        <v>2018</v>
      </c>
      <c r="I609" t="s">
        <v>486</v>
      </c>
    </row>
    <row r="610" spans="1:9">
      <c r="A610" t="s">
        <v>199</v>
      </c>
      <c r="B610">
        <v>1</v>
      </c>
      <c r="C610" t="s">
        <v>186</v>
      </c>
      <c r="D610" t="s">
        <v>187</v>
      </c>
      <c r="E610">
        <v>2421</v>
      </c>
      <c r="F610" t="s">
        <v>202</v>
      </c>
      <c r="G610">
        <v>2</v>
      </c>
      <c r="H610">
        <v>2018</v>
      </c>
      <c r="I610" t="s">
        <v>487</v>
      </c>
    </row>
    <row r="611" spans="1:9">
      <c r="A611" t="s">
        <v>199</v>
      </c>
      <c r="B611">
        <v>1</v>
      </c>
      <c r="C611" t="s">
        <v>186</v>
      </c>
      <c r="D611" t="s">
        <v>187</v>
      </c>
      <c r="E611">
        <v>1804</v>
      </c>
      <c r="F611" t="s">
        <v>195</v>
      </c>
      <c r="G611">
        <v>28</v>
      </c>
      <c r="H611">
        <v>2018</v>
      </c>
      <c r="I611" t="s">
        <v>488</v>
      </c>
    </row>
    <row r="613" spans="1:9">
      <c r="A613" t="s">
        <v>159</v>
      </c>
    </row>
    <row r="614" spans="1:9">
      <c r="A614" t="s">
        <v>184</v>
      </c>
      <c r="B614">
        <v>400</v>
      </c>
    </row>
    <row r="615" spans="1:9">
      <c r="A615" t="s">
        <v>185</v>
      </c>
      <c r="B615">
        <v>9</v>
      </c>
      <c r="C615" t="s">
        <v>186</v>
      </c>
      <c r="D615" t="s">
        <v>187</v>
      </c>
      <c r="E615">
        <v>288</v>
      </c>
      <c r="F615" t="s">
        <v>197</v>
      </c>
      <c r="G615">
        <v>28</v>
      </c>
      <c r="H615" s="16">
        <v>0.40486111111111112</v>
      </c>
      <c r="I615" t="s">
        <v>189</v>
      </c>
    </row>
    <row r="616" spans="1:9">
      <c r="A616" t="s">
        <v>185</v>
      </c>
      <c r="B616">
        <v>17</v>
      </c>
      <c r="C616" t="s">
        <v>186</v>
      </c>
      <c r="D616" t="s">
        <v>187</v>
      </c>
      <c r="E616">
        <v>544</v>
      </c>
      <c r="F616" t="s">
        <v>197</v>
      </c>
      <c r="G616">
        <v>28</v>
      </c>
      <c r="H616" s="16">
        <v>0.40486111111111112</v>
      </c>
      <c r="I616" t="s">
        <v>190</v>
      </c>
    </row>
    <row r="617" spans="1:9">
      <c r="A617" t="s">
        <v>199</v>
      </c>
      <c r="B617">
        <v>1</v>
      </c>
      <c r="C617" t="s">
        <v>186</v>
      </c>
      <c r="D617" t="s">
        <v>187</v>
      </c>
      <c r="E617">
        <v>3357</v>
      </c>
      <c r="F617" t="s">
        <v>202</v>
      </c>
      <c r="G617">
        <v>2</v>
      </c>
      <c r="H617">
        <v>2018</v>
      </c>
      <c r="I617" t="s">
        <v>489</v>
      </c>
    </row>
    <row r="618" spans="1:9">
      <c r="A618" t="s">
        <v>199</v>
      </c>
      <c r="B618">
        <v>1</v>
      </c>
      <c r="C618" t="s">
        <v>186</v>
      </c>
      <c r="D618" t="s">
        <v>187</v>
      </c>
      <c r="E618">
        <v>123575</v>
      </c>
      <c r="F618" t="s">
        <v>197</v>
      </c>
      <c r="G618">
        <v>28</v>
      </c>
      <c r="H618" s="16">
        <v>0.40486111111111112</v>
      </c>
      <c r="I618" t="s">
        <v>490</v>
      </c>
    </row>
    <row r="619" spans="1:9">
      <c r="A619" t="s">
        <v>199</v>
      </c>
      <c r="B619">
        <v>1</v>
      </c>
      <c r="C619" t="s">
        <v>186</v>
      </c>
      <c r="D619" t="s">
        <v>187</v>
      </c>
      <c r="E619">
        <v>10049</v>
      </c>
      <c r="F619" t="s">
        <v>202</v>
      </c>
      <c r="G619">
        <v>2</v>
      </c>
      <c r="H619">
        <v>2018</v>
      </c>
      <c r="I619" t="s">
        <v>491</v>
      </c>
    </row>
    <row r="620" spans="1:9">
      <c r="A620" t="s">
        <v>199</v>
      </c>
      <c r="B620">
        <v>1</v>
      </c>
      <c r="C620" t="s">
        <v>186</v>
      </c>
      <c r="D620" t="s">
        <v>187</v>
      </c>
      <c r="E620">
        <v>10916</v>
      </c>
      <c r="F620" t="s">
        <v>202</v>
      </c>
      <c r="G620">
        <v>2</v>
      </c>
      <c r="H620">
        <v>2018</v>
      </c>
      <c r="I620" t="s">
        <v>492</v>
      </c>
    </row>
    <row r="621" spans="1:9">
      <c r="A621" t="s">
        <v>199</v>
      </c>
      <c r="B621">
        <v>1</v>
      </c>
      <c r="C621" t="s">
        <v>186</v>
      </c>
      <c r="D621" t="s">
        <v>187</v>
      </c>
      <c r="E621">
        <v>18267</v>
      </c>
      <c r="F621" t="s">
        <v>202</v>
      </c>
      <c r="G621">
        <v>6</v>
      </c>
      <c r="H621">
        <v>2018</v>
      </c>
      <c r="I621" t="s">
        <v>493</v>
      </c>
    </row>
    <row r="622" spans="1:9">
      <c r="A622" t="s">
        <v>199</v>
      </c>
      <c r="B622">
        <v>1</v>
      </c>
      <c r="C622" t="s">
        <v>186</v>
      </c>
      <c r="D622" t="s">
        <v>187</v>
      </c>
      <c r="E622">
        <v>19491</v>
      </c>
      <c r="F622" t="s">
        <v>202</v>
      </c>
      <c r="G622">
        <v>2</v>
      </c>
      <c r="H622">
        <v>2018</v>
      </c>
      <c r="I622" t="s">
        <v>494</v>
      </c>
    </row>
    <row r="623" spans="1:9">
      <c r="A623" t="s">
        <v>199</v>
      </c>
      <c r="B623">
        <v>1</v>
      </c>
      <c r="C623" t="s">
        <v>186</v>
      </c>
      <c r="D623" t="s">
        <v>187</v>
      </c>
      <c r="E623">
        <v>4711</v>
      </c>
      <c r="F623" t="s">
        <v>197</v>
      </c>
      <c r="G623">
        <v>14</v>
      </c>
      <c r="H623" s="16">
        <v>0.34722222222222227</v>
      </c>
      <c r="I623" t="s">
        <v>495</v>
      </c>
    </row>
    <row r="625" spans="1:9">
      <c r="A625" t="s">
        <v>160</v>
      </c>
    </row>
    <row r="626" spans="1:9">
      <c r="A626" t="s">
        <v>184</v>
      </c>
      <c r="B626">
        <v>184</v>
      </c>
    </row>
    <row r="627" spans="1:9">
      <c r="A627" t="s">
        <v>185</v>
      </c>
      <c r="B627">
        <v>8</v>
      </c>
      <c r="C627" t="s">
        <v>186</v>
      </c>
      <c r="D627" t="s">
        <v>187</v>
      </c>
      <c r="E627">
        <v>256</v>
      </c>
      <c r="F627" t="s">
        <v>202</v>
      </c>
      <c r="G627">
        <v>5</v>
      </c>
      <c r="H627">
        <v>2018</v>
      </c>
      <c r="I627" t="s">
        <v>189</v>
      </c>
    </row>
    <row r="628" spans="1:9">
      <c r="A628" t="s">
        <v>185</v>
      </c>
      <c r="B628">
        <v>17</v>
      </c>
      <c r="C628" t="s">
        <v>186</v>
      </c>
      <c r="D628" t="s">
        <v>187</v>
      </c>
      <c r="E628">
        <v>544</v>
      </c>
      <c r="F628" t="s">
        <v>197</v>
      </c>
      <c r="G628">
        <v>28</v>
      </c>
      <c r="H628" s="16">
        <v>0.40486111111111112</v>
      </c>
      <c r="I628" t="s">
        <v>190</v>
      </c>
    </row>
    <row r="629" spans="1:9">
      <c r="A629" t="s">
        <v>191</v>
      </c>
      <c r="B629">
        <v>1</v>
      </c>
      <c r="C629" t="s">
        <v>186</v>
      </c>
      <c r="D629" t="s">
        <v>187</v>
      </c>
      <c r="E629">
        <v>12618</v>
      </c>
      <c r="F629" t="s">
        <v>202</v>
      </c>
      <c r="G629">
        <v>5</v>
      </c>
      <c r="H629">
        <v>2018</v>
      </c>
      <c r="I629" t="s">
        <v>496</v>
      </c>
    </row>
    <row r="630" spans="1:9">
      <c r="A630" t="s">
        <v>191</v>
      </c>
      <c r="B630">
        <v>1</v>
      </c>
      <c r="C630" t="s">
        <v>186</v>
      </c>
      <c r="D630" t="s">
        <v>187</v>
      </c>
      <c r="E630">
        <v>18087</v>
      </c>
      <c r="F630" t="s">
        <v>202</v>
      </c>
      <c r="G630">
        <v>5</v>
      </c>
      <c r="H630">
        <v>2018</v>
      </c>
      <c r="I630" t="s">
        <v>497</v>
      </c>
    </row>
    <row r="631" spans="1:9">
      <c r="A631" t="s">
        <v>191</v>
      </c>
      <c r="B631">
        <v>1</v>
      </c>
      <c r="C631" t="s">
        <v>186</v>
      </c>
      <c r="D631" t="s">
        <v>187</v>
      </c>
      <c r="E631">
        <v>15720</v>
      </c>
      <c r="F631" t="s">
        <v>202</v>
      </c>
      <c r="G631">
        <v>5</v>
      </c>
      <c r="H631">
        <v>2018</v>
      </c>
      <c r="I631" t="s">
        <v>498</v>
      </c>
    </row>
    <row r="632" spans="1:9">
      <c r="A632" t="s">
        <v>191</v>
      </c>
      <c r="B632">
        <v>1</v>
      </c>
      <c r="C632" t="s">
        <v>186</v>
      </c>
      <c r="D632" t="s">
        <v>187</v>
      </c>
      <c r="E632">
        <v>12392</v>
      </c>
      <c r="F632" t="s">
        <v>202</v>
      </c>
      <c r="G632">
        <v>5</v>
      </c>
      <c r="H632">
        <v>2018</v>
      </c>
      <c r="I632" t="s">
        <v>499</v>
      </c>
    </row>
    <row r="633" spans="1:9">
      <c r="A633" t="s">
        <v>191</v>
      </c>
      <c r="B633">
        <v>1</v>
      </c>
      <c r="C633" t="s">
        <v>186</v>
      </c>
      <c r="D633" t="s">
        <v>187</v>
      </c>
      <c r="E633">
        <v>17800</v>
      </c>
      <c r="F633" t="s">
        <v>202</v>
      </c>
      <c r="G633">
        <v>5</v>
      </c>
      <c r="H633">
        <v>2018</v>
      </c>
      <c r="I633" t="s">
        <v>500</v>
      </c>
    </row>
    <row r="634" spans="1:9">
      <c r="A634" t="s">
        <v>199</v>
      </c>
      <c r="B634">
        <v>1</v>
      </c>
      <c r="C634" t="s">
        <v>186</v>
      </c>
      <c r="D634" t="s">
        <v>187</v>
      </c>
      <c r="E634">
        <v>1057</v>
      </c>
      <c r="F634" t="s">
        <v>197</v>
      </c>
      <c r="G634">
        <v>17</v>
      </c>
      <c r="H634">
        <v>2018</v>
      </c>
      <c r="I634" t="s">
        <v>501</v>
      </c>
    </row>
    <row r="636" spans="1:9">
      <c r="A636" t="s">
        <v>161</v>
      </c>
    </row>
    <row r="637" spans="1:9">
      <c r="A637" t="s">
        <v>184</v>
      </c>
      <c r="B637">
        <v>4952</v>
      </c>
    </row>
    <row r="638" spans="1:9">
      <c r="A638" t="s">
        <v>185</v>
      </c>
      <c r="B638">
        <v>6</v>
      </c>
      <c r="C638" t="s">
        <v>186</v>
      </c>
      <c r="D638" t="s">
        <v>187</v>
      </c>
      <c r="E638">
        <v>192</v>
      </c>
      <c r="F638" t="s">
        <v>197</v>
      </c>
      <c r="G638">
        <v>28</v>
      </c>
      <c r="H638" s="16">
        <v>0.40486111111111112</v>
      </c>
      <c r="I638" t="s">
        <v>189</v>
      </c>
    </row>
    <row r="639" spans="1:9">
      <c r="A639" t="s">
        <v>185</v>
      </c>
      <c r="B639">
        <v>24</v>
      </c>
      <c r="C639" t="s">
        <v>186</v>
      </c>
      <c r="D639" t="s">
        <v>187</v>
      </c>
      <c r="E639">
        <v>768</v>
      </c>
      <c r="F639" t="s">
        <v>188</v>
      </c>
      <c r="G639">
        <v>12</v>
      </c>
      <c r="H639" s="16">
        <v>0.4152777777777778</v>
      </c>
      <c r="I639" t="s">
        <v>190</v>
      </c>
    </row>
    <row r="640" spans="1:9">
      <c r="A640" t="s">
        <v>191</v>
      </c>
      <c r="B640">
        <v>1</v>
      </c>
      <c r="C640" t="s">
        <v>186</v>
      </c>
      <c r="D640" t="s">
        <v>187</v>
      </c>
      <c r="E640">
        <v>6148</v>
      </c>
      <c r="F640" t="s">
        <v>197</v>
      </c>
      <c r="G640">
        <v>25</v>
      </c>
      <c r="H640" s="16">
        <v>0.43333333333333335</v>
      </c>
      <c r="I640" t="s">
        <v>192</v>
      </c>
    </row>
    <row r="641" spans="1:9">
      <c r="A641" t="s">
        <v>185</v>
      </c>
      <c r="B641">
        <v>4</v>
      </c>
      <c r="C641" t="s">
        <v>186</v>
      </c>
      <c r="D641" t="s">
        <v>187</v>
      </c>
      <c r="E641">
        <v>128</v>
      </c>
      <c r="F641" t="s">
        <v>197</v>
      </c>
      <c r="G641">
        <v>28</v>
      </c>
      <c r="H641" s="16">
        <v>0.40486111111111112</v>
      </c>
      <c r="I641" t="s">
        <v>203</v>
      </c>
    </row>
    <row r="642" spans="1:9">
      <c r="A642" t="s">
        <v>191</v>
      </c>
      <c r="B642">
        <v>1</v>
      </c>
      <c r="C642" t="s">
        <v>186</v>
      </c>
      <c r="D642" t="s">
        <v>187</v>
      </c>
      <c r="E642">
        <v>659575</v>
      </c>
      <c r="F642" t="s">
        <v>197</v>
      </c>
      <c r="G642">
        <v>21</v>
      </c>
      <c r="H642" s="16">
        <v>0.51736111111111105</v>
      </c>
      <c r="I642" t="s">
        <v>502</v>
      </c>
    </row>
    <row r="643" spans="1:9">
      <c r="A643" t="s">
        <v>191</v>
      </c>
      <c r="B643">
        <v>1</v>
      </c>
      <c r="C643" t="s">
        <v>186</v>
      </c>
      <c r="D643" t="s">
        <v>187</v>
      </c>
      <c r="E643">
        <v>1861680</v>
      </c>
      <c r="F643" t="s">
        <v>197</v>
      </c>
      <c r="G643">
        <v>28</v>
      </c>
      <c r="H643" s="16">
        <v>0.40486111111111112</v>
      </c>
      <c r="I643" t="s">
        <v>503</v>
      </c>
    </row>
    <row r="645" spans="1:9">
      <c r="A645" t="s">
        <v>162</v>
      </c>
    </row>
    <row r="646" spans="1:9">
      <c r="A646" t="s">
        <v>184</v>
      </c>
      <c r="B646">
        <v>4936</v>
      </c>
    </row>
    <row r="647" spans="1:9">
      <c r="A647" t="s">
        <v>185</v>
      </c>
      <c r="B647">
        <v>4</v>
      </c>
      <c r="C647" t="s">
        <v>186</v>
      </c>
      <c r="D647" t="s">
        <v>187</v>
      </c>
      <c r="E647">
        <v>128</v>
      </c>
      <c r="F647" t="s">
        <v>197</v>
      </c>
      <c r="G647">
        <v>28</v>
      </c>
      <c r="H647" s="16">
        <v>0.40486111111111112</v>
      </c>
      <c r="I647" t="s">
        <v>189</v>
      </c>
    </row>
    <row r="648" spans="1:9">
      <c r="A648" t="s">
        <v>185</v>
      </c>
      <c r="B648">
        <v>6</v>
      </c>
      <c r="C648" t="s">
        <v>186</v>
      </c>
      <c r="D648" t="s">
        <v>187</v>
      </c>
      <c r="E648">
        <v>192</v>
      </c>
      <c r="F648" t="s">
        <v>197</v>
      </c>
      <c r="G648">
        <v>28</v>
      </c>
      <c r="H648" s="16">
        <v>0.40486111111111112</v>
      </c>
      <c r="I648" t="s">
        <v>190</v>
      </c>
    </row>
    <row r="649" spans="1:9">
      <c r="A649" t="s">
        <v>199</v>
      </c>
      <c r="B649">
        <v>1</v>
      </c>
      <c r="C649" t="s">
        <v>186</v>
      </c>
      <c r="D649" t="s">
        <v>187</v>
      </c>
      <c r="E649">
        <v>659575</v>
      </c>
      <c r="F649" t="s">
        <v>197</v>
      </c>
      <c r="G649">
        <v>21</v>
      </c>
      <c r="H649" s="16">
        <v>0.51736111111111105</v>
      </c>
      <c r="I649" t="s">
        <v>504</v>
      </c>
    </row>
    <row r="650" spans="1:9">
      <c r="A650" t="s">
        <v>199</v>
      </c>
      <c r="B650">
        <v>1</v>
      </c>
      <c r="C650" t="s">
        <v>186</v>
      </c>
      <c r="D650" t="s">
        <v>187</v>
      </c>
      <c r="E650">
        <v>1861680</v>
      </c>
      <c r="F650" t="s">
        <v>197</v>
      </c>
      <c r="G650">
        <v>28</v>
      </c>
      <c r="H650" s="16">
        <v>0.40486111111111112</v>
      </c>
      <c r="I650" t="s">
        <v>505</v>
      </c>
    </row>
    <row r="652" spans="1:9">
      <c r="A652" t="s">
        <v>163</v>
      </c>
    </row>
    <row r="653" spans="1:9">
      <c r="A653" t="s">
        <v>184</v>
      </c>
      <c r="B653">
        <v>216</v>
      </c>
    </row>
    <row r="654" spans="1:9">
      <c r="A654" t="s">
        <v>185</v>
      </c>
      <c r="B654">
        <v>10</v>
      </c>
      <c r="C654" t="s">
        <v>186</v>
      </c>
      <c r="D654" t="s">
        <v>187</v>
      </c>
      <c r="E654">
        <v>320</v>
      </c>
      <c r="F654" t="s">
        <v>193</v>
      </c>
      <c r="G654">
        <v>2</v>
      </c>
      <c r="H654" s="16">
        <v>0.85277777777777775</v>
      </c>
      <c r="I654" t="s">
        <v>189</v>
      </c>
    </row>
    <row r="655" spans="1:9">
      <c r="A655" t="s">
        <v>185</v>
      </c>
      <c r="B655">
        <v>24</v>
      </c>
      <c r="C655" t="s">
        <v>186</v>
      </c>
      <c r="D655" t="s">
        <v>187</v>
      </c>
      <c r="E655">
        <v>768</v>
      </c>
      <c r="F655" t="s">
        <v>188</v>
      </c>
      <c r="G655">
        <v>12</v>
      </c>
      <c r="H655" s="16">
        <v>0.4152777777777778</v>
      </c>
      <c r="I655" t="s">
        <v>190</v>
      </c>
    </row>
    <row r="656" spans="1:9">
      <c r="A656" t="s">
        <v>191</v>
      </c>
      <c r="B656">
        <v>1</v>
      </c>
      <c r="C656" t="s">
        <v>186</v>
      </c>
      <c r="D656" t="s">
        <v>187</v>
      </c>
      <c r="E656">
        <v>6148</v>
      </c>
      <c r="F656" t="s">
        <v>193</v>
      </c>
      <c r="G656">
        <v>2</v>
      </c>
      <c r="H656" s="16">
        <v>0.85277777777777775</v>
      </c>
      <c r="I656" t="s">
        <v>192</v>
      </c>
    </row>
    <row r="657" spans="1:9">
      <c r="A657" t="s">
        <v>185</v>
      </c>
      <c r="B657">
        <v>6</v>
      </c>
      <c r="C657" t="s">
        <v>186</v>
      </c>
      <c r="D657" t="s">
        <v>187</v>
      </c>
      <c r="E657">
        <v>192</v>
      </c>
      <c r="F657" t="s">
        <v>197</v>
      </c>
      <c r="G657">
        <v>28</v>
      </c>
      <c r="H657" s="16">
        <v>0.47013888888888888</v>
      </c>
      <c r="I657" t="s">
        <v>203</v>
      </c>
    </row>
    <row r="658" spans="1:9">
      <c r="A658" t="s">
        <v>199</v>
      </c>
      <c r="B658">
        <v>1</v>
      </c>
      <c r="C658" t="s">
        <v>186</v>
      </c>
      <c r="D658" t="s">
        <v>187</v>
      </c>
      <c r="E658">
        <v>35088</v>
      </c>
      <c r="F658" t="s">
        <v>197</v>
      </c>
      <c r="G658">
        <v>28</v>
      </c>
      <c r="H658" s="16">
        <v>0.46875</v>
      </c>
      <c r="I658" t="s">
        <v>506</v>
      </c>
    </row>
    <row r="659" spans="1:9">
      <c r="A659" t="s">
        <v>199</v>
      </c>
      <c r="B659">
        <v>1</v>
      </c>
      <c r="C659" t="s">
        <v>186</v>
      </c>
      <c r="D659" t="s">
        <v>187</v>
      </c>
      <c r="E659">
        <v>18319</v>
      </c>
      <c r="F659" t="s">
        <v>197</v>
      </c>
      <c r="G659">
        <v>28</v>
      </c>
      <c r="H659" s="16">
        <v>0.46875</v>
      </c>
      <c r="I659" t="s">
        <v>507</v>
      </c>
    </row>
    <row r="660" spans="1:9">
      <c r="A660" t="s">
        <v>199</v>
      </c>
      <c r="B660">
        <v>1</v>
      </c>
      <c r="C660" t="s">
        <v>186</v>
      </c>
      <c r="D660" t="s">
        <v>187</v>
      </c>
      <c r="E660">
        <v>1157</v>
      </c>
      <c r="F660" t="s">
        <v>197</v>
      </c>
      <c r="G660">
        <v>28</v>
      </c>
      <c r="H660" s="16">
        <v>0.47500000000000003</v>
      </c>
      <c r="I660" t="s">
        <v>508</v>
      </c>
    </row>
    <row r="661" spans="1:9">
      <c r="A661" t="s">
        <v>199</v>
      </c>
      <c r="B661">
        <v>1</v>
      </c>
      <c r="C661" t="s">
        <v>186</v>
      </c>
      <c r="D661" t="s">
        <v>187</v>
      </c>
      <c r="E661">
        <v>15465</v>
      </c>
      <c r="F661" t="s">
        <v>193</v>
      </c>
      <c r="G661">
        <v>2</v>
      </c>
      <c r="H661" s="16">
        <v>0.85069444444444453</v>
      </c>
      <c r="I661" t="s">
        <v>509</v>
      </c>
    </row>
    <row r="662" spans="1:9">
      <c r="A662" t="s">
        <v>199</v>
      </c>
      <c r="B662">
        <v>1</v>
      </c>
      <c r="C662" t="s">
        <v>186</v>
      </c>
      <c r="D662" t="s">
        <v>187</v>
      </c>
      <c r="E662">
        <v>1232</v>
      </c>
      <c r="F662" t="s">
        <v>202</v>
      </c>
      <c r="G662">
        <v>9</v>
      </c>
      <c r="H662">
        <v>2018</v>
      </c>
      <c r="I662" t="s">
        <v>201</v>
      </c>
    </row>
    <row r="663" spans="1:9">
      <c r="A663" t="s">
        <v>191</v>
      </c>
      <c r="B663">
        <v>1</v>
      </c>
      <c r="C663" t="s">
        <v>186</v>
      </c>
      <c r="D663" t="s">
        <v>187</v>
      </c>
      <c r="E663">
        <v>19972</v>
      </c>
      <c r="F663" t="s">
        <v>193</v>
      </c>
      <c r="G663">
        <v>2</v>
      </c>
      <c r="H663" s="16">
        <v>0.85138888888888886</v>
      </c>
      <c r="I663" t="s">
        <v>510</v>
      </c>
    </row>
    <row r="665" spans="1:9">
      <c r="A665" t="s">
        <v>164</v>
      </c>
    </row>
    <row r="666" spans="1:9">
      <c r="A666" t="s">
        <v>184</v>
      </c>
      <c r="B666">
        <v>152</v>
      </c>
    </row>
    <row r="667" spans="1:9">
      <c r="A667" t="s">
        <v>185</v>
      </c>
      <c r="B667">
        <v>6</v>
      </c>
      <c r="C667" t="s">
        <v>186</v>
      </c>
      <c r="D667" t="s">
        <v>187</v>
      </c>
      <c r="E667">
        <v>192</v>
      </c>
      <c r="F667" t="s">
        <v>197</v>
      </c>
      <c r="G667">
        <v>28</v>
      </c>
      <c r="H667" s="16">
        <v>0.47013888888888888</v>
      </c>
      <c r="I667" t="s">
        <v>189</v>
      </c>
    </row>
    <row r="668" spans="1:9">
      <c r="A668" t="s">
        <v>185</v>
      </c>
      <c r="B668">
        <v>10</v>
      </c>
      <c r="C668" t="s">
        <v>186</v>
      </c>
      <c r="D668" t="s">
        <v>187</v>
      </c>
      <c r="E668">
        <v>320</v>
      </c>
      <c r="F668" t="s">
        <v>193</v>
      </c>
      <c r="G668">
        <v>2</v>
      </c>
      <c r="H668" s="16">
        <v>0.85277777777777775</v>
      </c>
      <c r="I668" t="s">
        <v>190</v>
      </c>
    </row>
    <row r="669" spans="1:9">
      <c r="A669" t="s">
        <v>199</v>
      </c>
      <c r="B669">
        <v>1</v>
      </c>
      <c r="C669" t="s">
        <v>186</v>
      </c>
      <c r="D669" t="s">
        <v>187</v>
      </c>
      <c r="E669">
        <v>35088</v>
      </c>
      <c r="F669" t="s">
        <v>197</v>
      </c>
      <c r="G669">
        <v>28</v>
      </c>
      <c r="H669" s="16">
        <v>0.46875</v>
      </c>
      <c r="I669" t="s">
        <v>511</v>
      </c>
    </row>
    <row r="670" spans="1:9">
      <c r="A670" t="s">
        <v>199</v>
      </c>
      <c r="B670">
        <v>1</v>
      </c>
      <c r="C670" t="s">
        <v>186</v>
      </c>
      <c r="D670" t="s">
        <v>187</v>
      </c>
      <c r="E670">
        <v>18319</v>
      </c>
      <c r="F670" t="s">
        <v>197</v>
      </c>
      <c r="G670">
        <v>28</v>
      </c>
      <c r="H670" s="16">
        <v>0.46875</v>
      </c>
      <c r="I670" t="s">
        <v>512</v>
      </c>
    </row>
    <row r="671" spans="1:9">
      <c r="A671" t="s">
        <v>199</v>
      </c>
      <c r="B671">
        <v>1</v>
      </c>
      <c r="C671" t="s">
        <v>186</v>
      </c>
      <c r="D671" t="s">
        <v>187</v>
      </c>
      <c r="E671">
        <v>1157</v>
      </c>
      <c r="F671" t="s">
        <v>197</v>
      </c>
      <c r="G671">
        <v>28</v>
      </c>
      <c r="H671" s="16">
        <v>0.47500000000000003</v>
      </c>
      <c r="I671" t="s">
        <v>513</v>
      </c>
    </row>
    <row r="672" spans="1:9">
      <c r="A672" t="s">
        <v>199</v>
      </c>
      <c r="B672">
        <v>1</v>
      </c>
      <c r="C672" t="s">
        <v>186</v>
      </c>
      <c r="D672" t="s">
        <v>187</v>
      </c>
      <c r="E672">
        <v>15465</v>
      </c>
      <c r="F672" t="s">
        <v>193</v>
      </c>
      <c r="G672">
        <v>2</v>
      </c>
      <c r="H672" s="16">
        <v>0.85069444444444453</v>
      </c>
      <c r="I672" t="s">
        <v>514</v>
      </c>
    </row>
    <row r="674" spans="1:9">
      <c r="A674" t="s">
        <v>165</v>
      </c>
    </row>
    <row r="675" spans="1:9">
      <c r="A675" t="s">
        <v>184</v>
      </c>
      <c r="B675">
        <v>592</v>
      </c>
    </row>
    <row r="676" spans="1:9">
      <c r="A676" t="s">
        <v>185</v>
      </c>
      <c r="B676">
        <v>15</v>
      </c>
      <c r="C676" t="s">
        <v>186</v>
      </c>
      <c r="D676" t="s">
        <v>187</v>
      </c>
      <c r="E676">
        <v>480</v>
      </c>
      <c r="F676" t="s">
        <v>193</v>
      </c>
      <c r="G676">
        <v>8</v>
      </c>
      <c r="H676" s="16">
        <v>0.50138888888888888</v>
      </c>
      <c r="I676" t="s">
        <v>189</v>
      </c>
    </row>
    <row r="677" spans="1:9">
      <c r="A677" t="s">
        <v>185</v>
      </c>
      <c r="B677">
        <v>24</v>
      </c>
      <c r="C677" t="s">
        <v>186</v>
      </c>
      <c r="D677" t="s">
        <v>187</v>
      </c>
      <c r="E677">
        <v>768</v>
      </c>
      <c r="F677" t="s">
        <v>188</v>
      </c>
      <c r="G677">
        <v>12</v>
      </c>
      <c r="H677" s="16">
        <v>0.4152777777777778</v>
      </c>
      <c r="I677" t="s">
        <v>190</v>
      </c>
    </row>
    <row r="678" spans="1:9">
      <c r="A678" t="s">
        <v>191</v>
      </c>
      <c r="B678">
        <v>1</v>
      </c>
      <c r="C678" t="s">
        <v>186</v>
      </c>
      <c r="D678" t="s">
        <v>187</v>
      </c>
      <c r="E678">
        <v>8196</v>
      </c>
      <c r="F678" t="s">
        <v>193</v>
      </c>
      <c r="G678">
        <v>8</v>
      </c>
      <c r="H678" s="16">
        <v>0.47638888888888892</v>
      </c>
      <c r="I678" t="s">
        <v>192</v>
      </c>
    </row>
    <row r="679" spans="1:9">
      <c r="A679" t="s">
        <v>185</v>
      </c>
      <c r="B679">
        <v>4</v>
      </c>
      <c r="C679" t="s">
        <v>186</v>
      </c>
      <c r="D679" t="s">
        <v>187</v>
      </c>
      <c r="E679">
        <v>128</v>
      </c>
      <c r="F679" t="s">
        <v>202</v>
      </c>
      <c r="G679">
        <v>19</v>
      </c>
      <c r="H679">
        <v>2018</v>
      </c>
      <c r="I679" t="s">
        <v>203</v>
      </c>
    </row>
    <row r="680" spans="1:9">
      <c r="A680" t="s">
        <v>199</v>
      </c>
      <c r="B680">
        <v>1</v>
      </c>
      <c r="C680" t="s">
        <v>186</v>
      </c>
      <c r="D680" t="s">
        <v>187</v>
      </c>
      <c r="E680">
        <v>22464</v>
      </c>
      <c r="F680" t="s">
        <v>193</v>
      </c>
      <c r="G680">
        <v>16</v>
      </c>
      <c r="H680">
        <v>2018</v>
      </c>
      <c r="I680" t="s">
        <v>515</v>
      </c>
    </row>
    <row r="681" spans="1:9">
      <c r="A681" t="s">
        <v>191</v>
      </c>
      <c r="B681">
        <v>1</v>
      </c>
      <c r="C681" t="s">
        <v>186</v>
      </c>
      <c r="D681" t="s">
        <v>187</v>
      </c>
      <c r="E681">
        <v>14432</v>
      </c>
      <c r="F681" t="s">
        <v>235</v>
      </c>
      <c r="G681">
        <v>26</v>
      </c>
      <c r="H681">
        <v>2018</v>
      </c>
      <c r="I681" t="s">
        <v>516</v>
      </c>
    </row>
    <row r="682" spans="1:9">
      <c r="A682" t="s">
        <v>191</v>
      </c>
      <c r="B682">
        <v>1</v>
      </c>
      <c r="C682" t="s">
        <v>186</v>
      </c>
      <c r="D682" t="s">
        <v>187</v>
      </c>
      <c r="E682">
        <v>63032</v>
      </c>
      <c r="F682" t="s">
        <v>235</v>
      </c>
      <c r="G682">
        <v>26</v>
      </c>
      <c r="H682">
        <v>2018</v>
      </c>
      <c r="I682" t="s">
        <v>517</v>
      </c>
    </row>
    <row r="683" spans="1:9">
      <c r="A683" t="s">
        <v>191</v>
      </c>
      <c r="B683">
        <v>1</v>
      </c>
      <c r="C683" t="s">
        <v>186</v>
      </c>
      <c r="D683" t="s">
        <v>187</v>
      </c>
      <c r="E683">
        <v>86787</v>
      </c>
      <c r="F683" t="s">
        <v>193</v>
      </c>
      <c r="G683">
        <v>8</v>
      </c>
      <c r="H683" s="16">
        <v>0.50069444444444444</v>
      </c>
      <c r="I683" t="s">
        <v>518</v>
      </c>
    </row>
    <row r="684" spans="1:9">
      <c r="A684" t="s">
        <v>199</v>
      </c>
      <c r="B684">
        <v>1</v>
      </c>
      <c r="C684" t="s">
        <v>186</v>
      </c>
      <c r="D684" t="s">
        <v>187</v>
      </c>
      <c r="E684">
        <v>15704</v>
      </c>
      <c r="F684" t="s">
        <v>519</v>
      </c>
      <c r="G684">
        <v>6</v>
      </c>
      <c r="H684">
        <v>2018</v>
      </c>
      <c r="I684" t="s">
        <v>520</v>
      </c>
    </row>
    <row r="685" spans="1:9">
      <c r="A685" t="s">
        <v>199</v>
      </c>
      <c r="B685">
        <v>1</v>
      </c>
      <c r="C685" t="s">
        <v>186</v>
      </c>
      <c r="D685" t="s">
        <v>187</v>
      </c>
      <c r="E685">
        <v>13332</v>
      </c>
      <c r="F685" t="s">
        <v>202</v>
      </c>
      <c r="G685">
        <v>19</v>
      </c>
      <c r="H685">
        <v>2018</v>
      </c>
      <c r="I685" t="s">
        <v>521</v>
      </c>
    </row>
    <row r="686" spans="1:9">
      <c r="A686" t="s">
        <v>199</v>
      </c>
      <c r="B686">
        <v>1</v>
      </c>
      <c r="C686" t="s">
        <v>186</v>
      </c>
      <c r="D686" t="s">
        <v>187</v>
      </c>
      <c r="E686">
        <v>57254</v>
      </c>
      <c r="F686" t="s">
        <v>202</v>
      </c>
      <c r="G686">
        <v>19</v>
      </c>
      <c r="H686">
        <v>2018</v>
      </c>
      <c r="I686" t="s">
        <v>522</v>
      </c>
    </row>
    <row r="687" spans="1:9">
      <c r="A687" t="s">
        <v>185</v>
      </c>
      <c r="B687">
        <v>7</v>
      </c>
      <c r="C687" t="s">
        <v>186</v>
      </c>
      <c r="D687" t="s">
        <v>187</v>
      </c>
      <c r="E687">
        <v>224</v>
      </c>
      <c r="F687" t="s">
        <v>202</v>
      </c>
      <c r="G687">
        <v>19</v>
      </c>
      <c r="H687">
        <v>2018</v>
      </c>
      <c r="I687" t="s">
        <v>351</v>
      </c>
    </row>
    <row r="688" spans="1:9">
      <c r="A688" t="s">
        <v>185</v>
      </c>
      <c r="B688">
        <v>10</v>
      </c>
      <c r="C688" t="s">
        <v>186</v>
      </c>
      <c r="D688" t="s">
        <v>187</v>
      </c>
      <c r="E688">
        <v>320</v>
      </c>
      <c r="F688" t="s">
        <v>202</v>
      </c>
      <c r="G688">
        <v>19</v>
      </c>
      <c r="H688">
        <v>2018</v>
      </c>
      <c r="I688" t="s">
        <v>523</v>
      </c>
    </row>
    <row r="689" spans="1:9">
      <c r="A689" t="s">
        <v>185</v>
      </c>
      <c r="B689">
        <v>9</v>
      </c>
      <c r="C689" t="s">
        <v>186</v>
      </c>
      <c r="D689" t="s">
        <v>187</v>
      </c>
      <c r="E689">
        <v>288</v>
      </c>
      <c r="F689" t="s">
        <v>202</v>
      </c>
      <c r="G689">
        <v>19</v>
      </c>
      <c r="H689">
        <v>2018</v>
      </c>
      <c r="I689" t="s">
        <v>486</v>
      </c>
    </row>
    <row r="690" spans="1:9">
      <c r="A690" t="s">
        <v>191</v>
      </c>
      <c r="B690">
        <v>1</v>
      </c>
      <c r="C690" t="s">
        <v>186</v>
      </c>
      <c r="D690" t="s">
        <v>187</v>
      </c>
      <c r="E690">
        <v>1657</v>
      </c>
      <c r="F690" t="s">
        <v>202</v>
      </c>
      <c r="G690">
        <v>20</v>
      </c>
      <c r="H690">
        <v>2018</v>
      </c>
      <c r="I690" t="s">
        <v>201</v>
      </c>
    </row>
    <row r="692" spans="1:9">
      <c r="A692" t="s">
        <v>166</v>
      </c>
    </row>
    <row r="693" spans="1:9">
      <c r="A693" t="s">
        <v>184</v>
      </c>
      <c r="B693">
        <v>144</v>
      </c>
    </row>
    <row r="694" spans="1:9">
      <c r="A694" t="s">
        <v>185</v>
      </c>
      <c r="B694">
        <v>4</v>
      </c>
      <c r="C694" t="s">
        <v>186</v>
      </c>
      <c r="D694" t="s">
        <v>187</v>
      </c>
      <c r="E694">
        <v>128</v>
      </c>
      <c r="F694" t="s">
        <v>202</v>
      </c>
      <c r="G694">
        <v>19</v>
      </c>
      <c r="H694">
        <v>2018</v>
      </c>
      <c r="I694" t="s">
        <v>189</v>
      </c>
    </row>
    <row r="695" spans="1:9">
      <c r="A695" t="s">
        <v>185</v>
      </c>
      <c r="B695">
        <v>15</v>
      </c>
      <c r="C695" t="s">
        <v>186</v>
      </c>
      <c r="D695" t="s">
        <v>187</v>
      </c>
      <c r="E695">
        <v>480</v>
      </c>
      <c r="F695" t="s">
        <v>193</v>
      </c>
      <c r="G695">
        <v>8</v>
      </c>
      <c r="H695" s="16">
        <v>0.50138888888888888</v>
      </c>
      <c r="I695" t="s">
        <v>190</v>
      </c>
    </row>
    <row r="696" spans="1:9">
      <c r="A696" t="s">
        <v>199</v>
      </c>
      <c r="B696">
        <v>1</v>
      </c>
      <c r="C696" t="s">
        <v>186</v>
      </c>
      <c r="D696" t="s">
        <v>187</v>
      </c>
      <c r="E696">
        <v>15704</v>
      </c>
      <c r="F696" t="s">
        <v>202</v>
      </c>
      <c r="G696">
        <v>19</v>
      </c>
      <c r="H696">
        <v>2018</v>
      </c>
      <c r="I696" t="s">
        <v>524</v>
      </c>
    </row>
    <row r="697" spans="1:9">
      <c r="A697" t="s">
        <v>199</v>
      </c>
      <c r="B697">
        <v>1</v>
      </c>
      <c r="C697" t="s">
        <v>186</v>
      </c>
      <c r="D697" t="s">
        <v>187</v>
      </c>
      <c r="E697">
        <v>57254</v>
      </c>
      <c r="F697" t="s">
        <v>202</v>
      </c>
      <c r="G697">
        <v>19</v>
      </c>
      <c r="H697">
        <v>2018</v>
      </c>
      <c r="I697" t="s">
        <v>525</v>
      </c>
    </row>
    <row r="699" spans="1:9">
      <c r="A699" t="s">
        <v>167</v>
      </c>
    </row>
    <row r="700" spans="1:9">
      <c r="A700" t="s">
        <v>184</v>
      </c>
      <c r="B700">
        <v>335160</v>
      </c>
    </row>
    <row r="701" spans="1:9">
      <c r="A701" t="s">
        <v>185</v>
      </c>
      <c r="B701">
        <v>7</v>
      </c>
      <c r="C701" t="s">
        <v>186</v>
      </c>
      <c r="D701" t="s">
        <v>187</v>
      </c>
      <c r="E701">
        <v>224</v>
      </c>
      <c r="F701" t="s">
        <v>202</v>
      </c>
      <c r="G701">
        <v>19</v>
      </c>
      <c r="H701">
        <v>2018</v>
      </c>
      <c r="I701" t="s">
        <v>189</v>
      </c>
    </row>
    <row r="702" spans="1:9">
      <c r="A702" t="s">
        <v>185</v>
      </c>
      <c r="B702">
        <v>15</v>
      </c>
      <c r="C702" t="s">
        <v>186</v>
      </c>
      <c r="D702" t="s">
        <v>187</v>
      </c>
      <c r="E702">
        <v>480</v>
      </c>
      <c r="F702" t="s">
        <v>193</v>
      </c>
      <c r="G702">
        <v>8</v>
      </c>
      <c r="H702" s="16">
        <v>0.50138888888888888</v>
      </c>
      <c r="I702" t="s">
        <v>190</v>
      </c>
    </row>
    <row r="703" spans="1:9">
      <c r="A703" t="s">
        <v>185</v>
      </c>
      <c r="B703">
        <v>10</v>
      </c>
      <c r="C703" t="s">
        <v>186</v>
      </c>
      <c r="D703" t="s">
        <v>187</v>
      </c>
      <c r="E703">
        <v>320</v>
      </c>
      <c r="F703" t="s">
        <v>526</v>
      </c>
      <c r="G703">
        <v>4</v>
      </c>
      <c r="H703">
        <v>2009</v>
      </c>
      <c r="I703" t="s">
        <v>527</v>
      </c>
    </row>
    <row r="704" spans="1:9">
      <c r="A704" t="s">
        <v>199</v>
      </c>
      <c r="B704">
        <v>1</v>
      </c>
      <c r="C704" t="s">
        <v>186</v>
      </c>
      <c r="D704" t="s">
        <v>187</v>
      </c>
      <c r="E704">
        <v>170498071</v>
      </c>
      <c r="F704" t="s">
        <v>235</v>
      </c>
      <c r="G704">
        <v>26</v>
      </c>
      <c r="H704">
        <v>2018</v>
      </c>
      <c r="I704" t="s">
        <v>528</v>
      </c>
    </row>
    <row r="705" spans="1:9">
      <c r="A705" t="s">
        <v>185</v>
      </c>
      <c r="B705">
        <v>4</v>
      </c>
      <c r="C705" t="s">
        <v>186</v>
      </c>
      <c r="D705" t="s">
        <v>187</v>
      </c>
      <c r="E705">
        <v>128</v>
      </c>
      <c r="F705" t="s">
        <v>202</v>
      </c>
      <c r="G705">
        <v>19</v>
      </c>
      <c r="H705">
        <v>2018</v>
      </c>
      <c r="I705" t="s">
        <v>529</v>
      </c>
    </row>
    <row r="706" spans="1:9">
      <c r="A706" t="s">
        <v>185</v>
      </c>
      <c r="B706">
        <v>6</v>
      </c>
      <c r="C706" t="s">
        <v>186</v>
      </c>
      <c r="D706" t="s">
        <v>187</v>
      </c>
      <c r="E706">
        <v>192</v>
      </c>
      <c r="F706" t="s">
        <v>202</v>
      </c>
      <c r="G706">
        <v>19</v>
      </c>
      <c r="H706">
        <v>2018</v>
      </c>
      <c r="I706" t="s">
        <v>530</v>
      </c>
    </row>
    <row r="707" spans="1:9">
      <c r="A707" t="s">
        <v>191</v>
      </c>
      <c r="B707">
        <v>1</v>
      </c>
      <c r="C707" t="s">
        <v>186</v>
      </c>
      <c r="D707" t="s">
        <v>187</v>
      </c>
      <c r="E707">
        <v>113</v>
      </c>
      <c r="F707" t="s">
        <v>235</v>
      </c>
      <c r="G707">
        <v>25</v>
      </c>
      <c r="H707">
        <v>2018</v>
      </c>
      <c r="I707" t="s">
        <v>201</v>
      </c>
    </row>
    <row r="709" spans="1:9">
      <c r="A709" t="s">
        <v>168</v>
      </c>
    </row>
    <row r="710" spans="1:9">
      <c r="A710" t="s">
        <v>184</v>
      </c>
      <c r="B710">
        <v>368800</v>
      </c>
    </row>
    <row r="711" spans="1:9">
      <c r="A711" t="s">
        <v>185</v>
      </c>
      <c r="B711">
        <v>10</v>
      </c>
      <c r="C711" t="s">
        <v>186</v>
      </c>
      <c r="D711" t="s">
        <v>187</v>
      </c>
      <c r="E711">
        <v>320</v>
      </c>
      <c r="F711" t="s">
        <v>526</v>
      </c>
      <c r="G711">
        <v>4</v>
      </c>
      <c r="H711">
        <v>2009</v>
      </c>
      <c r="I711" t="s">
        <v>189</v>
      </c>
    </row>
    <row r="712" spans="1:9">
      <c r="A712" t="s">
        <v>185</v>
      </c>
      <c r="B712">
        <v>7</v>
      </c>
      <c r="C712" t="s">
        <v>186</v>
      </c>
      <c r="D712" t="s">
        <v>187</v>
      </c>
      <c r="E712">
        <v>224</v>
      </c>
      <c r="F712" t="s">
        <v>202</v>
      </c>
      <c r="G712">
        <v>19</v>
      </c>
      <c r="H712">
        <v>2018</v>
      </c>
      <c r="I712" t="s">
        <v>190</v>
      </c>
    </row>
    <row r="713" spans="1:9">
      <c r="A713" t="s">
        <v>199</v>
      </c>
      <c r="B713">
        <v>1</v>
      </c>
      <c r="C713" t="s">
        <v>186</v>
      </c>
      <c r="D713" t="s">
        <v>187</v>
      </c>
      <c r="E713">
        <v>158</v>
      </c>
      <c r="F713" t="s">
        <v>197</v>
      </c>
      <c r="G713">
        <v>31</v>
      </c>
      <c r="H713">
        <v>2009</v>
      </c>
      <c r="I713" t="s">
        <v>531</v>
      </c>
    </row>
    <row r="714" spans="1:9">
      <c r="A714" t="s">
        <v>199</v>
      </c>
      <c r="B714">
        <v>1</v>
      </c>
      <c r="C714" t="s">
        <v>186</v>
      </c>
      <c r="D714" t="s">
        <v>187</v>
      </c>
      <c r="E714">
        <v>31035704</v>
      </c>
      <c r="F714" t="s">
        <v>197</v>
      </c>
      <c r="G714">
        <v>31</v>
      </c>
      <c r="H714">
        <v>2009</v>
      </c>
      <c r="I714" t="s">
        <v>532</v>
      </c>
    </row>
    <row r="715" spans="1:9">
      <c r="A715" t="s">
        <v>199</v>
      </c>
      <c r="B715">
        <v>1</v>
      </c>
      <c r="C715" t="s">
        <v>186</v>
      </c>
      <c r="D715" t="s">
        <v>187</v>
      </c>
      <c r="E715">
        <v>31035320</v>
      </c>
      <c r="F715" t="s">
        <v>197</v>
      </c>
      <c r="G715">
        <v>31</v>
      </c>
      <c r="H715">
        <v>2009</v>
      </c>
      <c r="I715" t="s">
        <v>533</v>
      </c>
    </row>
    <row r="716" spans="1:9">
      <c r="A716" t="s">
        <v>199</v>
      </c>
      <c r="B716">
        <v>1</v>
      </c>
      <c r="C716" t="s">
        <v>186</v>
      </c>
      <c r="D716" t="s">
        <v>187</v>
      </c>
      <c r="E716">
        <v>31035999</v>
      </c>
      <c r="F716" t="s">
        <v>197</v>
      </c>
      <c r="G716">
        <v>31</v>
      </c>
      <c r="H716">
        <v>2009</v>
      </c>
      <c r="I716" t="s">
        <v>534</v>
      </c>
    </row>
    <row r="717" spans="1:9">
      <c r="A717" t="s">
        <v>199</v>
      </c>
      <c r="B717">
        <v>1</v>
      </c>
      <c r="C717" t="s">
        <v>186</v>
      </c>
      <c r="D717" t="s">
        <v>187</v>
      </c>
      <c r="E717">
        <v>31035696</v>
      </c>
      <c r="F717" t="s">
        <v>197</v>
      </c>
      <c r="G717">
        <v>31</v>
      </c>
      <c r="H717">
        <v>2009</v>
      </c>
      <c r="I717" t="s">
        <v>535</v>
      </c>
    </row>
    <row r="718" spans="1:9">
      <c r="A718" t="s">
        <v>199</v>
      </c>
      <c r="B718">
        <v>1</v>
      </c>
      <c r="C718" t="s">
        <v>186</v>
      </c>
      <c r="D718" t="s">
        <v>187</v>
      </c>
      <c r="E718">
        <v>31035623</v>
      </c>
      <c r="F718" t="s">
        <v>197</v>
      </c>
      <c r="G718">
        <v>31</v>
      </c>
      <c r="H718">
        <v>2009</v>
      </c>
      <c r="I718" t="s">
        <v>536</v>
      </c>
    </row>
    <row r="719" spans="1:9">
      <c r="A719" t="s">
        <v>199</v>
      </c>
      <c r="B719">
        <v>1</v>
      </c>
      <c r="C719" t="s">
        <v>186</v>
      </c>
      <c r="D719" t="s">
        <v>187</v>
      </c>
      <c r="E719">
        <v>88</v>
      </c>
      <c r="F719" t="s">
        <v>526</v>
      </c>
      <c r="G719">
        <v>4</v>
      </c>
      <c r="H719">
        <v>2009</v>
      </c>
      <c r="I719" t="s">
        <v>537</v>
      </c>
    </row>
    <row r="720" spans="1:9">
      <c r="A720" t="s">
        <v>199</v>
      </c>
      <c r="B720">
        <v>1</v>
      </c>
      <c r="C720" t="s">
        <v>186</v>
      </c>
      <c r="D720" t="s">
        <v>187</v>
      </c>
      <c r="E720">
        <v>31035526</v>
      </c>
      <c r="F720" t="s">
        <v>197</v>
      </c>
      <c r="G720">
        <v>31</v>
      </c>
      <c r="H720">
        <v>2009</v>
      </c>
      <c r="I720" t="s">
        <v>538</v>
      </c>
    </row>
    <row r="722" spans="1:9">
      <c r="A722" t="s">
        <v>169</v>
      </c>
    </row>
    <row r="723" spans="1:9">
      <c r="A723" t="s">
        <v>184</v>
      </c>
      <c r="B723">
        <v>108288</v>
      </c>
    </row>
    <row r="724" spans="1:9">
      <c r="A724" t="s">
        <v>185</v>
      </c>
      <c r="B724">
        <v>4</v>
      </c>
      <c r="C724" t="s">
        <v>186</v>
      </c>
      <c r="D724" t="s">
        <v>187</v>
      </c>
      <c r="E724">
        <v>128</v>
      </c>
      <c r="F724" t="s">
        <v>202</v>
      </c>
      <c r="G724">
        <v>19</v>
      </c>
      <c r="H724">
        <v>2018</v>
      </c>
      <c r="I724" t="s">
        <v>189</v>
      </c>
    </row>
    <row r="725" spans="1:9">
      <c r="A725" t="s">
        <v>185</v>
      </c>
      <c r="B725">
        <v>7</v>
      </c>
      <c r="C725" t="s">
        <v>186</v>
      </c>
      <c r="D725" t="s">
        <v>187</v>
      </c>
      <c r="E725">
        <v>224</v>
      </c>
      <c r="F725" t="s">
        <v>202</v>
      </c>
      <c r="G725">
        <v>19</v>
      </c>
      <c r="H725">
        <v>2018</v>
      </c>
      <c r="I725" t="s">
        <v>190</v>
      </c>
    </row>
    <row r="726" spans="1:9">
      <c r="A726" t="s">
        <v>199</v>
      </c>
      <c r="B726">
        <v>1</v>
      </c>
      <c r="C726" t="s">
        <v>186</v>
      </c>
      <c r="D726" t="s">
        <v>187</v>
      </c>
      <c r="E726">
        <v>7920435</v>
      </c>
      <c r="F726" t="s">
        <v>202</v>
      </c>
      <c r="G726">
        <v>19</v>
      </c>
      <c r="H726">
        <v>2018</v>
      </c>
      <c r="I726" t="s">
        <v>539</v>
      </c>
    </row>
    <row r="727" spans="1:9">
      <c r="A727" t="s">
        <v>199</v>
      </c>
      <c r="B727">
        <v>1</v>
      </c>
      <c r="C727" t="s">
        <v>186</v>
      </c>
      <c r="D727" t="s">
        <v>187</v>
      </c>
      <c r="E727">
        <v>47520435</v>
      </c>
      <c r="F727" t="s">
        <v>202</v>
      </c>
      <c r="G727">
        <v>19</v>
      </c>
      <c r="H727">
        <v>2018</v>
      </c>
      <c r="I727" t="s">
        <v>540</v>
      </c>
    </row>
    <row r="729" spans="1:9">
      <c r="A729" t="s">
        <v>170</v>
      </c>
    </row>
    <row r="730" spans="1:9">
      <c r="A730" t="s">
        <v>184</v>
      </c>
      <c r="B730">
        <v>107344</v>
      </c>
    </row>
    <row r="731" spans="1:9">
      <c r="A731" t="s">
        <v>185</v>
      </c>
      <c r="B731">
        <v>6</v>
      </c>
      <c r="C731" t="s">
        <v>186</v>
      </c>
      <c r="D731" t="s">
        <v>187</v>
      </c>
      <c r="E731">
        <v>192</v>
      </c>
      <c r="F731" t="s">
        <v>202</v>
      </c>
      <c r="G731">
        <v>19</v>
      </c>
      <c r="H731">
        <v>2018</v>
      </c>
      <c r="I731" t="s">
        <v>189</v>
      </c>
    </row>
    <row r="732" spans="1:9">
      <c r="A732" t="s">
        <v>185</v>
      </c>
      <c r="B732">
        <v>7</v>
      </c>
      <c r="C732" t="s">
        <v>186</v>
      </c>
      <c r="D732" t="s">
        <v>187</v>
      </c>
      <c r="E732">
        <v>224</v>
      </c>
      <c r="F732" t="s">
        <v>202</v>
      </c>
      <c r="G732">
        <v>19</v>
      </c>
      <c r="H732">
        <v>2018</v>
      </c>
      <c r="I732" t="s">
        <v>190</v>
      </c>
    </row>
    <row r="733" spans="1:9">
      <c r="A733" t="s">
        <v>199</v>
      </c>
      <c r="B733">
        <v>1</v>
      </c>
      <c r="C733" t="s">
        <v>186</v>
      </c>
      <c r="D733" t="s">
        <v>187</v>
      </c>
      <c r="E733">
        <v>7840016</v>
      </c>
      <c r="F733" t="s">
        <v>202</v>
      </c>
      <c r="G733">
        <v>19</v>
      </c>
      <c r="H733">
        <v>2018</v>
      </c>
      <c r="I733" t="s">
        <v>541</v>
      </c>
    </row>
    <row r="734" spans="1:9">
      <c r="A734" t="s">
        <v>199</v>
      </c>
      <c r="B734">
        <v>1</v>
      </c>
      <c r="C734" t="s">
        <v>186</v>
      </c>
      <c r="D734" t="s">
        <v>187</v>
      </c>
      <c r="E734">
        <v>10008</v>
      </c>
      <c r="F734" t="s">
        <v>202</v>
      </c>
      <c r="G734">
        <v>19</v>
      </c>
      <c r="H734">
        <v>2018</v>
      </c>
      <c r="I734" t="s">
        <v>542</v>
      </c>
    </row>
    <row r="735" spans="1:9">
      <c r="A735" t="s">
        <v>199</v>
      </c>
      <c r="B735">
        <v>1</v>
      </c>
      <c r="C735" t="s">
        <v>186</v>
      </c>
      <c r="D735" t="s">
        <v>187</v>
      </c>
      <c r="E735">
        <v>47040016</v>
      </c>
      <c r="F735" t="s">
        <v>202</v>
      </c>
      <c r="G735">
        <v>19</v>
      </c>
      <c r="H735">
        <v>2018</v>
      </c>
      <c r="I735" t="s">
        <v>543</v>
      </c>
    </row>
    <row r="736" spans="1:9">
      <c r="A736" t="s">
        <v>199</v>
      </c>
      <c r="B736">
        <v>1</v>
      </c>
      <c r="C736" t="s">
        <v>186</v>
      </c>
      <c r="D736" t="s">
        <v>187</v>
      </c>
      <c r="E736">
        <v>60008</v>
      </c>
      <c r="F736" t="s">
        <v>202</v>
      </c>
      <c r="G736">
        <v>19</v>
      </c>
      <c r="H736">
        <v>2018</v>
      </c>
      <c r="I736" t="s">
        <v>544</v>
      </c>
    </row>
    <row r="738" spans="1:9">
      <c r="A738" t="s">
        <v>171</v>
      </c>
    </row>
    <row r="739" spans="1:9">
      <c r="A739" t="s">
        <v>184</v>
      </c>
      <c r="B739">
        <v>12664</v>
      </c>
    </row>
    <row r="740" spans="1:9">
      <c r="A740" t="s">
        <v>185</v>
      </c>
      <c r="B740">
        <v>10</v>
      </c>
      <c r="C740" t="s">
        <v>186</v>
      </c>
      <c r="D740" t="s">
        <v>187</v>
      </c>
      <c r="E740">
        <v>320</v>
      </c>
      <c r="F740" t="s">
        <v>202</v>
      </c>
      <c r="G740">
        <v>19</v>
      </c>
      <c r="H740">
        <v>2018</v>
      </c>
      <c r="I740" t="s">
        <v>189</v>
      </c>
    </row>
    <row r="741" spans="1:9">
      <c r="A741" t="s">
        <v>185</v>
      </c>
      <c r="B741">
        <v>15</v>
      </c>
      <c r="C741" t="s">
        <v>186</v>
      </c>
      <c r="D741" t="s">
        <v>187</v>
      </c>
      <c r="E741">
        <v>480</v>
      </c>
      <c r="F741" t="s">
        <v>193</v>
      </c>
      <c r="G741">
        <v>8</v>
      </c>
      <c r="H741" s="16">
        <v>0.50138888888888888</v>
      </c>
      <c r="I741" t="s">
        <v>190</v>
      </c>
    </row>
    <row r="742" spans="1:9">
      <c r="A742" t="s">
        <v>185</v>
      </c>
      <c r="B742">
        <v>3</v>
      </c>
      <c r="C742" t="s">
        <v>186</v>
      </c>
      <c r="D742" t="s">
        <v>187</v>
      </c>
      <c r="E742">
        <v>96</v>
      </c>
      <c r="F742" t="s">
        <v>202</v>
      </c>
      <c r="G742">
        <v>19</v>
      </c>
      <c r="H742">
        <v>2018</v>
      </c>
      <c r="I742" t="s">
        <v>203</v>
      </c>
    </row>
    <row r="743" spans="1:9">
      <c r="A743" t="s">
        <v>199</v>
      </c>
      <c r="B743">
        <v>1</v>
      </c>
      <c r="C743" t="s">
        <v>186</v>
      </c>
      <c r="D743" t="s">
        <v>187</v>
      </c>
      <c r="E743">
        <v>22490</v>
      </c>
      <c r="F743" t="s">
        <v>202</v>
      </c>
      <c r="G743">
        <v>13</v>
      </c>
      <c r="H743">
        <v>2018</v>
      </c>
      <c r="I743" t="s">
        <v>388</v>
      </c>
    </row>
    <row r="744" spans="1:9">
      <c r="A744" t="s">
        <v>199</v>
      </c>
      <c r="B744">
        <v>1</v>
      </c>
      <c r="C744" t="s">
        <v>186</v>
      </c>
      <c r="D744" t="s">
        <v>187</v>
      </c>
      <c r="E744">
        <v>13332</v>
      </c>
      <c r="F744" t="s">
        <v>235</v>
      </c>
      <c r="G744">
        <v>16</v>
      </c>
      <c r="H744">
        <v>2018</v>
      </c>
      <c r="I744" t="s">
        <v>545</v>
      </c>
    </row>
    <row r="745" spans="1:9">
      <c r="A745" t="s">
        <v>199</v>
      </c>
      <c r="B745">
        <v>1</v>
      </c>
      <c r="C745" t="s">
        <v>186</v>
      </c>
      <c r="D745" t="s">
        <v>187</v>
      </c>
      <c r="E745">
        <v>57011</v>
      </c>
      <c r="F745" t="s">
        <v>235</v>
      </c>
      <c r="G745">
        <v>16</v>
      </c>
      <c r="H745">
        <v>2018</v>
      </c>
      <c r="I745" t="s">
        <v>546</v>
      </c>
    </row>
    <row r="746" spans="1:9">
      <c r="A746" t="s">
        <v>199</v>
      </c>
      <c r="B746">
        <v>1</v>
      </c>
      <c r="C746" t="s">
        <v>186</v>
      </c>
      <c r="D746" t="s">
        <v>187</v>
      </c>
      <c r="E746">
        <v>15714</v>
      </c>
      <c r="F746" t="s">
        <v>202</v>
      </c>
      <c r="G746">
        <v>19</v>
      </c>
      <c r="H746">
        <v>2018</v>
      </c>
      <c r="I746" t="s">
        <v>547</v>
      </c>
    </row>
    <row r="747" spans="1:9">
      <c r="A747" t="s">
        <v>199</v>
      </c>
      <c r="B747">
        <v>1</v>
      </c>
      <c r="C747" t="s">
        <v>186</v>
      </c>
      <c r="D747" t="s">
        <v>187</v>
      </c>
      <c r="E747">
        <v>517425</v>
      </c>
      <c r="F747" t="s">
        <v>235</v>
      </c>
      <c r="G747">
        <v>16</v>
      </c>
      <c r="H747">
        <v>2018</v>
      </c>
      <c r="I747" t="s">
        <v>548</v>
      </c>
    </row>
    <row r="748" spans="1:9">
      <c r="A748" t="s">
        <v>199</v>
      </c>
      <c r="B748">
        <v>1</v>
      </c>
      <c r="C748" t="s">
        <v>186</v>
      </c>
      <c r="D748" t="s">
        <v>187</v>
      </c>
      <c r="E748">
        <v>5187970</v>
      </c>
      <c r="F748" t="s">
        <v>207</v>
      </c>
      <c r="G748">
        <v>12</v>
      </c>
      <c r="H748">
        <v>2017</v>
      </c>
      <c r="I748" t="s">
        <v>549</v>
      </c>
    </row>
    <row r="749" spans="1:9">
      <c r="A749" t="s">
        <v>199</v>
      </c>
      <c r="B749">
        <v>1</v>
      </c>
      <c r="C749" t="s">
        <v>186</v>
      </c>
      <c r="D749" t="s">
        <v>187</v>
      </c>
      <c r="E749">
        <v>654761</v>
      </c>
      <c r="F749" t="s">
        <v>207</v>
      </c>
      <c r="G749">
        <v>12</v>
      </c>
      <c r="H749">
        <v>2017</v>
      </c>
      <c r="I749" t="s">
        <v>550</v>
      </c>
    </row>
    <row r="751" spans="1:9">
      <c r="A751" t="s">
        <v>172</v>
      </c>
    </row>
    <row r="752" spans="1:9">
      <c r="A752" t="s">
        <v>184</v>
      </c>
      <c r="B752">
        <v>32</v>
      </c>
    </row>
    <row r="753" spans="1:9">
      <c r="A753" t="s">
        <v>185</v>
      </c>
      <c r="B753">
        <v>3</v>
      </c>
      <c r="C753" t="s">
        <v>186</v>
      </c>
      <c r="D753" t="s">
        <v>187</v>
      </c>
      <c r="E753">
        <v>96</v>
      </c>
      <c r="F753" t="s">
        <v>202</v>
      </c>
      <c r="G753">
        <v>19</v>
      </c>
      <c r="H753">
        <v>2018</v>
      </c>
      <c r="I753" t="s">
        <v>189</v>
      </c>
    </row>
    <row r="754" spans="1:9">
      <c r="A754" t="s">
        <v>185</v>
      </c>
      <c r="B754">
        <v>10</v>
      </c>
      <c r="C754" t="s">
        <v>186</v>
      </c>
      <c r="D754" t="s">
        <v>187</v>
      </c>
      <c r="E754">
        <v>320</v>
      </c>
      <c r="F754" t="s">
        <v>202</v>
      </c>
      <c r="G754">
        <v>19</v>
      </c>
      <c r="H754">
        <v>2018</v>
      </c>
      <c r="I754" t="s">
        <v>190</v>
      </c>
    </row>
    <row r="755" spans="1:9">
      <c r="A755" t="s">
        <v>199</v>
      </c>
      <c r="B755">
        <v>1</v>
      </c>
      <c r="C755" t="s">
        <v>186</v>
      </c>
      <c r="D755" t="s">
        <v>187</v>
      </c>
      <c r="E755">
        <v>15474</v>
      </c>
      <c r="F755" t="s">
        <v>202</v>
      </c>
      <c r="G755">
        <v>19</v>
      </c>
      <c r="H755">
        <v>2018</v>
      </c>
      <c r="I755" t="s">
        <v>524</v>
      </c>
    </row>
    <row r="757" spans="1:9">
      <c r="A757" t="s">
        <v>173</v>
      </c>
    </row>
    <row r="758" spans="1:9">
      <c r="A758" t="s">
        <v>184</v>
      </c>
      <c r="B758">
        <v>200</v>
      </c>
    </row>
    <row r="759" spans="1:9">
      <c r="A759" t="s">
        <v>185</v>
      </c>
      <c r="B759">
        <v>9</v>
      </c>
      <c r="C759" t="s">
        <v>186</v>
      </c>
      <c r="D759" t="s">
        <v>187</v>
      </c>
      <c r="E759">
        <v>288</v>
      </c>
      <c r="F759" t="s">
        <v>202</v>
      </c>
      <c r="G759">
        <v>19</v>
      </c>
      <c r="H759">
        <v>2018</v>
      </c>
      <c r="I759" t="s">
        <v>189</v>
      </c>
    </row>
    <row r="760" spans="1:9">
      <c r="A760" t="s">
        <v>185</v>
      </c>
      <c r="B760">
        <v>15</v>
      </c>
      <c r="C760" t="s">
        <v>186</v>
      </c>
      <c r="D760" t="s">
        <v>187</v>
      </c>
      <c r="E760">
        <v>480</v>
      </c>
      <c r="F760" t="s">
        <v>193</v>
      </c>
      <c r="G760">
        <v>8</v>
      </c>
      <c r="H760" s="16">
        <v>0.50138888888888888</v>
      </c>
      <c r="I760" t="s">
        <v>190</v>
      </c>
    </row>
    <row r="761" spans="1:9">
      <c r="A761" t="s">
        <v>185</v>
      </c>
      <c r="B761">
        <v>5</v>
      </c>
      <c r="C761" t="s">
        <v>186</v>
      </c>
      <c r="D761" t="s">
        <v>187</v>
      </c>
      <c r="E761">
        <v>160</v>
      </c>
      <c r="F761" t="s">
        <v>202</v>
      </c>
      <c r="G761">
        <v>19</v>
      </c>
      <c r="H761">
        <v>2018</v>
      </c>
      <c r="I761" t="s">
        <v>203</v>
      </c>
    </row>
    <row r="762" spans="1:9">
      <c r="A762" t="s">
        <v>191</v>
      </c>
      <c r="B762">
        <v>1</v>
      </c>
      <c r="C762" t="s">
        <v>186</v>
      </c>
      <c r="D762" t="s">
        <v>187</v>
      </c>
      <c r="E762">
        <v>13248</v>
      </c>
      <c r="F762" t="s">
        <v>202</v>
      </c>
      <c r="G762">
        <v>19</v>
      </c>
      <c r="H762">
        <v>2018</v>
      </c>
      <c r="I762" t="s">
        <v>496</v>
      </c>
    </row>
    <row r="763" spans="1:9">
      <c r="A763" t="s">
        <v>191</v>
      </c>
      <c r="B763">
        <v>1</v>
      </c>
      <c r="C763" t="s">
        <v>186</v>
      </c>
      <c r="D763" t="s">
        <v>187</v>
      </c>
      <c r="E763">
        <v>22662</v>
      </c>
      <c r="F763" t="s">
        <v>202</v>
      </c>
      <c r="G763">
        <v>19</v>
      </c>
      <c r="H763">
        <v>2018</v>
      </c>
      <c r="I763" t="s">
        <v>497</v>
      </c>
    </row>
    <row r="764" spans="1:9">
      <c r="A764" t="s">
        <v>191</v>
      </c>
      <c r="B764">
        <v>1</v>
      </c>
      <c r="C764" t="s">
        <v>186</v>
      </c>
      <c r="D764" t="s">
        <v>187</v>
      </c>
      <c r="E764">
        <v>17850</v>
      </c>
      <c r="F764" t="s">
        <v>202</v>
      </c>
      <c r="G764">
        <v>19</v>
      </c>
      <c r="H764">
        <v>2018</v>
      </c>
      <c r="I764" t="s">
        <v>498</v>
      </c>
    </row>
    <row r="765" spans="1:9">
      <c r="A765" t="s">
        <v>191</v>
      </c>
      <c r="B765">
        <v>1</v>
      </c>
      <c r="C765" t="s">
        <v>186</v>
      </c>
      <c r="D765" t="s">
        <v>187</v>
      </c>
      <c r="E765">
        <v>12392</v>
      </c>
      <c r="F765" t="s">
        <v>202</v>
      </c>
      <c r="G765">
        <v>5</v>
      </c>
      <c r="H765">
        <v>2018</v>
      </c>
      <c r="I765" t="s">
        <v>499</v>
      </c>
    </row>
    <row r="766" spans="1:9">
      <c r="A766" t="s">
        <v>191</v>
      </c>
      <c r="B766">
        <v>1</v>
      </c>
      <c r="C766" t="s">
        <v>186</v>
      </c>
      <c r="D766" t="s">
        <v>187</v>
      </c>
      <c r="E766">
        <v>17800</v>
      </c>
      <c r="F766" t="s">
        <v>202</v>
      </c>
      <c r="G766">
        <v>5</v>
      </c>
      <c r="H766">
        <v>2018</v>
      </c>
      <c r="I766" t="s">
        <v>500</v>
      </c>
    </row>
    <row r="767" spans="1:9">
      <c r="A767" t="s">
        <v>199</v>
      </c>
      <c r="B767">
        <v>1</v>
      </c>
      <c r="C767" t="s">
        <v>186</v>
      </c>
      <c r="D767" t="s">
        <v>187</v>
      </c>
      <c r="E767">
        <v>1057</v>
      </c>
      <c r="F767" t="s">
        <v>197</v>
      </c>
      <c r="G767">
        <v>17</v>
      </c>
      <c r="H767">
        <v>2018</v>
      </c>
      <c r="I767" t="s">
        <v>501</v>
      </c>
    </row>
    <row r="769" spans="1:9">
      <c r="A769" t="s">
        <v>174</v>
      </c>
    </row>
    <row r="770" spans="1:9">
      <c r="A770" t="s">
        <v>184</v>
      </c>
      <c r="B770">
        <v>120</v>
      </c>
    </row>
    <row r="771" spans="1:9">
      <c r="A771" t="s">
        <v>185</v>
      </c>
      <c r="B771">
        <v>5</v>
      </c>
      <c r="C771" t="s">
        <v>186</v>
      </c>
      <c r="D771" t="s">
        <v>187</v>
      </c>
      <c r="E771">
        <v>160</v>
      </c>
      <c r="F771" t="s">
        <v>202</v>
      </c>
      <c r="G771">
        <v>19</v>
      </c>
      <c r="H771">
        <v>2018</v>
      </c>
      <c r="I771" t="s">
        <v>189</v>
      </c>
    </row>
    <row r="772" spans="1:9">
      <c r="A772" t="s">
        <v>185</v>
      </c>
      <c r="B772">
        <v>9</v>
      </c>
      <c r="C772" t="s">
        <v>186</v>
      </c>
      <c r="D772" t="s">
        <v>187</v>
      </c>
      <c r="E772">
        <v>288</v>
      </c>
      <c r="F772" t="s">
        <v>202</v>
      </c>
      <c r="G772">
        <v>19</v>
      </c>
      <c r="H772">
        <v>2018</v>
      </c>
      <c r="I772" t="s">
        <v>190</v>
      </c>
    </row>
    <row r="773" spans="1:9">
      <c r="A773" t="s">
        <v>199</v>
      </c>
      <c r="B773">
        <v>1</v>
      </c>
      <c r="C773" t="s">
        <v>186</v>
      </c>
      <c r="D773" t="s">
        <v>187</v>
      </c>
      <c r="E773">
        <v>13248</v>
      </c>
      <c r="F773" t="s">
        <v>202</v>
      </c>
      <c r="G773">
        <v>19</v>
      </c>
      <c r="H773">
        <v>2018</v>
      </c>
      <c r="I773" t="s">
        <v>551</v>
      </c>
    </row>
    <row r="774" spans="1:9">
      <c r="A774" t="s">
        <v>199</v>
      </c>
      <c r="B774">
        <v>1</v>
      </c>
      <c r="C774" t="s">
        <v>186</v>
      </c>
      <c r="D774" t="s">
        <v>187</v>
      </c>
      <c r="E774">
        <v>22662</v>
      </c>
      <c r="F774" t="s">
        <v>202</v>
      </c>
      <c r="G774">
        <v>19</v>
      </c>
      <c r="H774">
        <v>2018</v>
      </c>
      <c r="I774" t="s">
        <v>552</v>
      </c>
    </row>
    <row r="775" spans="1:9">
      <c r="A775" t="s">
        <v>199</v>
      </c>
      <c r="B775">
        <v>1</v>
      </c>
      <c r="C775" t="s">
        <v>186</v>
      </c>
      <c r="D775" t="s">
        <v>187</v>
      </c>
      <c r="E775">
        <v>17850</v>
      </c>
      <c r="F775" t="s">
        <v>202</v>
      </c>
      <c r="G775">
        <v>19</v>
      </c>
      <c r="H775">
        <v>2018</v>
      </c>
      <c r="I775" t="s">
        <v>553</v>
      </c>
    </row>
    <row r="777" spans="1:9">
      <c r="A777" t="s">
        <v>175</v>
      </c>
    </row>
    <row r="778" spans="1:9">
      <c r="A778" t="s">
        <v>184</v>
      </c>
      <c r="B778">
        <v>112</v>
      </c>
    </row>
    <row r="779" spans="1:9">
      <c r="A779" t="s">
        <v>185</v>
      </c>
      <c r="B779">
        <v>8</v>
      </c>
      <c r="C779" t="s">
        <v>186</v>
      </c>
      <c r="D779" t="s">
        <v>187</v>
      </c>
      <c r="E779">
        <v>256</v>
      </c>
      <c r="F779" t="s">
        <v>193</v>
      </c>
      <c r="G779">
        <v>11</v>
      </c>
      <c r="H779" s="16">
        <v>0.3840277777777778</v>
      </c>
      <c r="I779" t="s">
        <v>189</v>
      </c>
    </row>
    <row r="780" spans="1:9">
      <c r="A780" t="s">
        <v>185</v>
      </c>
      <c r="B780">
        <v>24</v>
      </c>
      <c r="C780" t="s">
        <v>186</v>
      </c>
      <c r="D780" t="s">
        <v>187</v>
      </c>
      <c r="E780">
        <v>768</v>
      </c>
      <c r="F780" t="s">
        <v>188</v>
      </c>
      <c r="G780">
        <v>12</v>
      </c>
      <c r="H780" s="16">
        <v>0.4152777777777778</v>
      </c>
      <c r="I780" t="s">
        <v>190</v>
      </c>
    </row>
    <row r="781" spans="1:9">
      <c r="A781" t="s">
        <v>191</v>
      </c>
      <c r="B781">
        <v>1</v>
      </c>
      <c r="C781" t="s">
        <v>186</v>
      </c>
      <c r="D781" t="s">
        <v>187</v>
      </c>
      <c r="E781">
        <v>6148</v>
      </c>
      <c r="F781" t="s">
        <v>202</v>
      </c>
      <c r="G781">
        <v>26</v>
      </c>
      <c r="H781">
        <v>2018</v>
      </c>
      <c r="I781" t="s">
        <v>192</v>
      </c>
    </row>
    <row r="782" spans="1:9">
      <c r="A782" t="s">
        <v>185</v>
      </c>
      <c r="B782">
        <v>6</v>
      </c>
      <c r="C782" t="s">
        <v>186</v>
      </c>
      <c r="D782" t="s">
        <v>187</v>
      </c>
      <c r="E782">
        <v>192</v>
      </c>
      <c r="F782" t="s">
        <v>202</v>
      </c>
      <c r="G782">
        <v>26</v>
      </c>
      <c r="H782">
        <v>2018</v>
      </c>
      <c r="I782" t="s">
        <v>203</v>
      </c>
    </row>
    <row r="783" spans="1:9">
      <c r="A783" t="s">
        <v>344</v>
      </c>
      <c r="B783">
        <v>1</v>
      </c>
      <c r="C783" t="s">
        <v>186</v>
      </c>
      <c r="D783" t="s">
        <v>187</v>
      </c>
      <c r="E783">
        <v>10196</v>
      </c>
      <c r="F783" t="s">
        <v>202</v>
      </c>
      <c r="G783">
        <v>26</v>
      </c>
      <c r="H783">
        <v>2018</v>
      </c>
      <c r="I783" t="s">
        <v>554</v>
      </c>
    </row>
    <row r="784" spans="1:9">
      <c r="A784" t="s">
        <v>344</v>
      </c>
      <c r="B784">
        <v>1</v>
      </c>
      <c r="C784" t="s">
        <v>186</v>
      </c>
      <c r="D784" t="s">
        <v>187</v>
      </c>
      <c r="E784">
        <v>14828</v>
      </c>
      <c r="F784" t="s">
        <v>202</v>
      </c>
      <c r="G784">
        <v>26</v>
      </c>
      <c r="H784">
        <v>2018</v>
      </c>
      <c r="I784" t="s">
        <v>555</v>
      </c>
    </row>
    <row r="785" spans="1:9">
      <c r="A785" t="s">
        <v>344</v>
      </c>
      <c r="B785">
        <v>1</v>
      </c>
      <c r="C785" t="s">
        <v>186</v>
      </c>
      <c r="D785" t="s">
        <v>187</v>
      </c>
      <c r="E785">
        <v>12875</v>
      </c>
      <c r="F785" t="s">
        <v>202</v>
      </c>
      <c r="G785">
        <v>26</v>
      </c>
      <c r="H785">
        <v>2018</v>
      </c>
      <c r="I785" t="s">
        <v>556</v>
      </c>
    </row>
    <row r="786" spans="1:9">
      <c r="A786" t="s">
        <v>199</v>
      </c>
      <c r="B786">
        <v>1</v>
      </c>
      <c r="C786" t="s">
        <v>186</v>
      </c>
      <c r="D786" t="s">
        <v>187</v>
      </c>
      <c r="E786">
        <v>2421</v>
      </c>
      <c r="F786" t="s">
        <v>202</v>
      </c>
      <c r="G786">
        <v>26</v>
      </c>
      <c r="H786">
        <v>2018</v>
      </c>
      <c r="I786" t="s">
        <v>487</v>
      </c>
    </row>
    <row r="788" spans="1:9">
      <c r="A788" t="s">
        <v>176</v>
      </c>
    </row>
    <row r="789" spans="1:9">
      <c r="A789" t="s">
        <v>184</v>
      </c>
      <c r="B789">
        <v>192</v>
      </c>
    </row>
    <row r="790" spans="1:9">
      <c r="A790" t="s">
        <v>185</v>
      </c>
      <c r="B790">
        <v>6</v>
      </c>
      <c r="C790" t="s">
        <v>186</v>
      </c>
      <c r="D790" t="s">
        <v>187</v>
      </c>
      <c r="E790">
        <v>192</v>
      </c>
      <c r="F790" t="s">
        <v>202</v>
      </c>
      <c r="G790">
        <v>26</v>
      </c>
      <c r="H790">
        <v>2018</v>
      </c>
      <c r="I790" t="s">
        <v>189</v>
      </c>
    </row>
    <row r="791" spans="1:9">
      <c r="A791" t="s">
        <v>185</v>
      </c>
      <c r="B791">
        <v>8</v>
      </c>
      <c r="C791" t="s">
        <v>186</v>
      </c>
      <c r="D791" t="s">
        <v>187</v>
      </c>
      <c r="E791">
        <v>256</v>
      </c>
      <c r="F791" t="s">
        <v>193</v>
      </c>
      <c r="G791">
        <v>11</v>
      </c>
      <c r="H791" s="16">
        <v>0.3840277777777778</v>
      </c>
      <c r="I791" t="s">
        <v>190</v>
      </c>
    </row>
    <row r="792" spans="1:9">
      <c r="A792" t="s">
        <v>344</v>
      </c>
      <c r="B792">
        <v>1</v>
      </c>
      <c r="C792" t="s">
        <v>186</v>
      </c>
      <c r="D792" t="s">
        <v>187</v>
      </c>
      <c r="E792">
        <v>16763</v>
      </c>
      <c r="F792" t="s">
        <v>202</v>
      </c>
      <c r="G792">
        <v>26</v>
      </c>
      <c r="H792">
        <v>2018</v>
      </c>
      <c r="I792" t="s">
        <v>557</v>
      </c>
    </row>
    <row r="793" spans="1:9">
      <c r="A793" t="s">
        <v>199</v>
      </c>
      <c r="B793">
        <v>1</v>
      </c>
      <c r="C793" t="s">
        <v>186</v>
      </c>
      <c r="D793" t="s">
        <v>187</v>
      </c>
      <c r="E793">
        <v>32027</v>
      </c>
      <c r="F793" t="s">
        <v>202</v>
      </c>
      <c r="G793">
        <v>26</v>
      </c>
      <c r="H793">
        <v>2018</v>
      </c>
      <c r="I793" t="s">
        <v>401</v>
      </c>
    </row>
    <row r="794" spans="1:9">
      <c r="A794" t="s">
        <v>199</v>
      </c>
      <c r="B794">
        <v>1</v>
      </c>
      <c r="C794" t="s">
        <v>186</v>
      </c>
      <c r="D794" t="s">
        <v>187</v>
      </c>
      <c r="E794">
        <v>18631</v>
      </c>
      <c r="F794" t="s">
        <v>202</v>
      </c>
      <c r="G794">
        <v>26</v>
      </c>
      <c r="H794">
        <v>2018</v>
      </c>
      <c r="I794" t="s">
        <v>315</v>
      </c>
    </row>
    <row r="795" spans="1:9">
      <c r="A795" t="s">
        <v>199</v>
      </c>
      <c r="B795">
        <v>1</v>
      </c>
      <c r="C795" t="s">
        <v>186</v>
      </c>
      <c r="D795" t="s">
        <v>187</v>
      </c>
      <c r="E795">
        <v>23985</v>
      </c>
      <c r="F795" t="s">
        <v>202</v>
      </c>
      <c r="G795">
        <v>26</v>
      </c>
      <c r="H795">
        <v>2018</v>
      </c>
      <c r="I795" t="s">
        <v>558</v>
      </c>
    </row>
    <row r="797" spans="1:9">
      <c r="A797" t="s">
        <v>177</v>
      </c>
    </row>
    <row r="798" spans="1:9">
      <c r="A798" t="s">
        <v>184</v>
      </c>
      <c r="B798">
        <v>536</v>
      </c>
    </row>
    <row r="799" spans="1:9">
      <c r="A799" t="s">
        <v>185</v>
      </c>
      <c r="B799">
        <v>8</v>
      </c>
      <c r="C799" t="s">
        <v>186</v>
      </c>
      <c r="D799" t="s">
        <v>187</v>
      </c>
      <c r="E799">
        <v>256</v>
      </c>
      <c r="F799" t="s">
        <v>193</v>
      </c>
      <c r="G799">
        <v>15</v>
      </c>
      <c r="H799" s="16">
        <v>0.46527777777777773</v>
      </c>
      <c r="I799" t="s">
        <v>189</v>
      </c>
    </row>
    <row r="800" spans="1:9">
      <c r="A800" t="s">
        <v>185</v>
      </c>
      <c r="B800">
        <v>24</v>
      </c>
      <c r="C800" t="s">
        <v>186</v>
      </c>
      <c r="D800" t="s">
        <v>187</v>
      </c>
      <c r="E800">
        <v>768</v>
      </c>
      <c r="F800" t="s">
        <v>188</v>
      </c>
      <c r="G800">
        <v>12</v>
      </c>
      <c r="H800" s="16">
        <v>0.4152777777777778</v>
      </c>
      <c r="I800" t="s">
        <v>190</v>
      </c>
    </row>
    <row r="801" spans="1:9">
      <c r="A801" t="s">
        <v>191</v>
      </c>
      <c r="B801">
        <v>1</v>
      </c>
      <c r="C801" t="s">
        <v>186</v>
      </c>
      <c r="D801" t="s">
        <v>187</v>
      </c>
      <c r="E801">
        <v>6148</v>
      </c>
      <c r="F801" t="s">
        <v>193</v>
      </c>
      <c r="G801">
        <v>16</v>
      </c>
      <c r="H801" s="16">
        <v>0.54722222222222217</v>
      </c>
      <c r="I801" t="s">
        <v>192</v>
      </c>
    </row>
    <row r="802" spans="1:9">
      <c r="A802" t="s">
        <v>185</v>
      </c>
      <c r="B802">
        <v>7</v>
      </c>
      <c r="C802" t="s">
        <v>186</v>
      </c>
      <c r="D802" t="s">
        <v>187</v>
      </c>
      <c r="E802">
        <v>224</v>
      </c>
      <c r="F802" t="s">
        <v>519</v>
      </c>
      <c r="G802">
        <v>12</v>
      </c>
      <c r="H802">
        <v>2018</v>
      </c>
      <c r="I802" t="s">
        <v>203</v>
      </c>
    </row>
    <row r="803" spans="1:9">
      <c r="A803" t="s">
        <v>191</v>
      </c>
      <c r="B803">
        <v>1</v>
      </c>
      <c r="C803" t="s">
        <v>186</v>
      </c>
      <c r="D803" t="s">
        <v>187</v>
      </c>
      <c r="E803">
        <v>43762</v>
      </c>
      <c r="F803" t="s">
        <v>193</v>
      </c>
      <c r="G803">
        <v>15</v>
      </c>
      <c r="H803" s="16">
        <v>0.41736111111111113</v>
      </c>
      <c r="I803" t="s">
        <v>559</v>
      </c>
    </row>
    <row r="804" spans="1:9">
      <c r="A804" t="s">
        <v>191</v>
      </c>
      <c r="B804">
        <v>1</v>
      </c>
      <c r="C804" t="s">
        <v>186</v>
      </c>
      <c r="D804" t="s">
        <v>187</v>
      </c>
      <c r="E804">
        <v>213455</v>
      </c>
      <c r="F804" t="s">
        <v>193</v>
      </c>
      <c r="G804">
        <v>15</v>
      </c>
      <c r="H804" s="16">
        <v>0.46111111111111108</v>
      </c>
      <c r="I804" t="s">
        <v>560</v>
      </c>
    </row>
    <row r="805" spans="1:9">
      <c r="A805" t="s">
        <v>185</v>
      </c>
      <c r="B805">
        <v>6</v>
      </c>
      <c r="C805" t="s">
        <v>186</v>
      </c>
      <c r="D805" t="s">
        <v>187</v>
      </c>
      <c r="E805">
        <v>192</v>
      </c>
      <c r="F805" t="s">
        <v>193</v>
      </c>
      <c r="G805">
        <v>15</v>
      </c>
      <c r="H805" s="16">
        <v>0.49583333333333335</v>
      </c>
      <c r="I805" t="s">
        <v>561</v>
      </c>
    </row>
    <row r="806" spans="1:9">
      <c r="A806" t="s">
        <v>191</v>
      </c>
      <c r="B806">
        <v>1</v>
      </c>
      <c r="C806" t="s">
        <v>186</v>
      </c>
      <c r="D806" t="s">
        <v>187</v>
      </c>
      <c r="E806">
        <v>524</v>
      </c>
      <c r="F806" t="s">
        <v>193</v>
      </c>
      <c r="G806">
        <v>15</v>
      </c>
      <c r="H806" s="16">
        <v>0.44166666666666665</v>
      </c>
      <c r="I806" t="s">
        <v>562</v>
      </c>
    </row>
    <row r="808" spans="1:9">
      <c r="A808" t="s">
        <v>178</v>
      </c>
    </row>
    <row r="809" spans="1:9">
      <c r="A809" t="s">
        <v>184</v>
      </c>
      <c r="B809">
        <v>248</v>
      </c>
    </row>
    <row r="810" spans="1:9">
      <c r="A810" t="s">
        <v>185</v>
      </c>
      <c r="B810">
        <v>7</v>
      </c>
      <c r="C810" t="s">
        <v>186</v>
      </c>
      <c r="D810" t="s">
        <v>187</v>
      </c>
      <c r="E810">
        <v>224</v>
      </c>
      <c r="F810" t="s">
        <v>519</v>
      </c>
      <c r="G810">
        <v>12</v>
      </c>
      <c r="H810">
        <v>2018</v>
      </c>
      <c r="I810" t="s">
        <v>189</v>
      </c>
    </row>
    <row r="811" spans="1:9">
      <c r="A811" t="s">
        <v>185</v>
      </c>
      <c r="B811">
        <v>8</v>
      </c>
      <c r="C811" t="s">
        <v>186</v>
      </c>
      <c r="D811" t="s">
        <v>187</v>
      </c>
      <c r="E811">
        <v>256</v>
      </c>
      <c r="F811" t="s">
        <v>193</v>
      </c>
      <c r="G811">
        <v>15</v>
      </c>
      <c r="H811" s="16">
        <v>0.46527777777777773</v>
      </c>
      <c r="I811" t="s">
        <v>190</v>
      </c>
    </row>
    <row r="812" spans="1:9">
      <c r="A812" t="s">
        <v>344</v>
      </c>
      <c r="B812">
        <v>1</v>
      </c>
      <c r="C812" t="s">
        <v>186</v>
      </c>
      <c r="D812" t="s">
        <v>187</v>
      </c>
      <c r="E812">
        <v>16763</v>
      </c>
      <c r="F812" t="s">
        <v>202</v>
      </c>
      <c r="G812">
        <v>26</v>
      </c>
      <c r="H812">
        <v>2018</v>
      </c>
      <c r="I812" t="s">
        <v>557</v>
      </c>
    </row>
    <row r="813" spans="1:9">
      <c r="A813" t="s">
        <v>199</v>
      </c>
      <c r="B813">
        <v>1</v>
      </c>
      <c r="C813" t="s">
        <v>186</v>
      </c>
      <c r="D813" t="s">
        <v>187</v>
      </c>
      <c r="E813">
        <v>26638</v>
      </c>
      <c r="F813" t="s">
        <v>519</v>
      </c>
      <c r="G813">
        <v>12</v>
      </c>
      <c r="H813">
        <v>2018</v>
      </c>
      <c r="I813" t="s">
        <v>563</v>
      </c>
    </row>
    <row r="814" spans="1:9">
      <c r="A814" t="s">
        <v>199</v>
      </c>
      <c r="B814">
        <v>1</v>
      </c>
      <c r="C814" t="s">
        <v>186</v>
      </c>
      <c r="D814" t="s">
        <v>187</v>
      </c>
      <c r="E814">
        <v>32027</v>
      </c>
      <c r="F814" t="s">
        <v>202</v>
      </c>
      <c r="G814">
        <v>26</v>
      </c>
      <c r="H814">
        <v>2018</v>
      </c>
      <c r="I814" t="s">
        <v>401</v>
      </c>
    </row>
    <row r="815" spans="1:9">
      <c r="A815" t="s">
        <v>199</v>
      </c>
      <c r="B815">
        <v>1</v>
      </c>
      <c r="C815" t="s">
        <v>186</v>
      </c>
      <c r="D815" t="s">
        <v>187</v>
      </c>
      <c r="E815">
        <v>18631</v>
      </c>
      <c r="F815" t="s">
        <v>202</v>
      </c>
      <c r="G815">
        <v>26</v>
      </c>
      <c r="H815">
        <v>2018</v>
      </c>
      <c r="I815" t="s">
        <v>315</v>
      </c>
    </row>
    <row r="816" spans="1:9">
      <c r="A816" t="s">
        <v>199</v>
      </c>
      <c r="B816">
        <v>1</v>
      </c>
      <c r="C816" t="s">
        <v>186</v>
      </c>
      <c r="D816" t="s">
        <v>187</v>
      </c>
      <c r="E816">
        <v>23985</v>
      </c>
      <c r="F816" t="s">
        <v>202</v>
      </c>
      <c r="G816">
        <v>26</v>
      </c>
      <c r="H816">
        <v>2018</v>
      </c>
      <c r="I816" t="s">
        <v>558</v>
      </c>
    </row>
    <row r="818" spans="1:9">
      <c r="A818" t="s">
        <v>179</v>
      </c>
    </row>
    <row r="819" spans="1:9">
      <c r="A819" t="s">
        <v>184</v>
      </c>
      <c r="B819">
        <v>2416</v>
      </c>
    </row>
    <row r="820" spans="1:9">
      <c r="A820" t="s">
        <v>185</v>
      </c>
      <c r="B820">
        <v>6</v>
      </c>
      <c r="C820" t="s">
        <v>186</v>
      </c>
      <c r="D820" t="s">
        <v>187</v>
      </c>
      <c r="E820">
        <v>192</v>
      </c>
      <c r="F820" t="s">
        <v>193</v>
      </c>
      <c r="G820">
        <v>15</v>
      </c>
      <c r="H820" s="16">
        <v>0.49583333333333335</v>
      </c>
      <c r="I820" t="s">
        <v>189</v>
      </c>
    </row>
    <row r="821" spans="1:9">
      <c r="A821" t="s">
        <v>185</v>
      </c>
      <c r="B821">
        <v>8</v>
      </c>
      <c r="C821" t="s">
        <v>186</v>
      </c>
      <c r="D821" t="s">
        <v>187</v>
      </c>
      <c r="E821">
        <v>256</v>
      </c>
      <c r="F821" t="s">
        <v>193</v>
      </c>
      <c r="G821">
        <v>15</v>
      </c>
      <c r="H821" s="16">
        <v>0.46527777777777773</v>
      </c>
      <c r="I821" t="s">
        <v>190</v>
      </c>
    </row>
    <row r="822" spans="1:9">
      <c r="A822" t="s">
        <v>191</v>
      </c>
      <c r="B822">
        <v>1</v>
      </c>
      <c r="C822" t="s">
        <v>186</v>
      </c>
      <c r="D822" t="s">
        <v>187</v>
      </c>
      <c r="E822">
        <v>6148</v>
      </c>
      <c r="F822" t="s">
        <v>193</v>
      </c>
      <c r="G822">
        <v>15</v>
      </c>
      <c r="H822" s="16">
        <v>0.49583333333333335</v>
      </c>
      <c r="I822" t="s">
        <v>192</v>
      </c>
    </row>
    <row r="823" spans="1:9">
      <c r="A823" t="s">
        <v>199</v>
      </c>
      <c r="B823">
        <v>1</v>
      </c>
      <c r="C823" t="s">
        <v>186</v>
      </c>
      <c r="D823" t="s">
        <v>187</v>
      </c>
      <c r="E823">
        <v>11357</v>
      </c>
      <c r="F823" t="s">
        <v>193</v>
      </c>
      <c r="G823">
        <v>15</v>
      </c>
      <c r="H823" s="16">
        <v>0.375</v>
      </c>
      <c r="I823" t="s">
        <v>501</v>
      </c>
    </row>
    <row r="824" spans="1:9">
      <c r="A824" t="s">
        <v>191</v>
      </c>
      <c r="B824">
        <v>1</v>
      </c>
      <c r="C824" t="s">
        <v>186</v>
      </c>
      <c r="D824" t="s">
        <v>187</v>
      </c>
      <c r="E824">
        <v>1201067</v>
      </c>
      <c r="F824" t="s">
        <v>193</v>
      </c>
      <c r="G824">
        <v>15</v>
      </c>
      <c r="H824" s="16">
        <v>0.41875000000000001</v>
      </c>
      <c r="I824" t="s">
        <v>564</v>
      </c>
    </row>
    <row r="825" spans="1:9">
      <c r="A825" t="s">
        <v>199</v>
      </c>
      <c r="B825">
        <v>1</v>
      </c>
      <c r="C825" t="s">
        <v>186</v>
      </c>
      <c r="D825" t="s">
        <v>187</v>
      </c>
      <c r="E825">
        <v>8684</v>
      </c>
      <c r="F825" t="s">
        <v>193</v>
      </c>
      <c r="G825">
        <v>15</v>
      </c>
      <c r="H825" s="16">
        <v>0.375</v>
      </c>
      <c r="I825" t="s">
        <v>565</v>
      </c>
    </row>
    <row r="827" spans="1:9">
      <c r="A827" t="s">
        <v>180</v>
      </c>
    </row>
    <row r="828" spans="1:9">
      <c r="A828" t="s">
        <v>184</v>
      </c>
      <c r="B828">
        <v>112</v>
      </c>
    </row>
    <row r="829" spans="1:9">
      <c r="A829" t="s">
        <v>185</v>
      </c>
      <c r="B829">
        <v>5</v>
      </c>
      <c r="C829" t="s">
        <v>186</v>
      </c>
      <c r="D829" t="s">
        <v>187</v>
      </c>
      <c r="E829">
        <v>160</v>
      </c>
      <c r="F829" t="s">
        <v>193</v>
      </c>
      <c r="G829">
        <v>15</v>
      </c>
      <c r="H829" s="16">
        <v>0.46736111111111112</v>
      </c>
      <c r="I829" t="s">
        <v>189</v>
      </c>
    </row>
    <row r="830" spans="1:9">
      <c r="A830" t="s">
        <v>185</v>
      </c>
      <c r="B830">
        <v>24</v>
      </c>
      <c r="C830" t="s">
        <v>186</v>
      </c>
      <c r="D830" t="s">
        <v>187</v>
      </c>
      <c r="E830">
        <v>768</v>
      </c>
      <c r="F830" t="s">
        <v>188</v>
      </c>
      <c r="G830">
        <v>12</v>
      </c>
      <c r="H830" s="16">
        <v>0.4152777777777778</v>
      </c>
      <c r="I830" t="s">
        <v>190</v>
      </c>
    </row>
    <row r="831" spans="1:9">
      <c r="A831" t="s">
        <v>191</v>
      </c>
      <c r="B831">
        <v>1</v>
      </c>
      <c r="C831" t="s">
        <v>186</v>
      </c>
      <c r="D831" t="s">
        <v>187</v>
      </c>
      <c r="E831">
        <v>8196</v>
      </c>
      <c r="F831" t="s">
        <v>193</v>
      </c>
      <c r="G831">
        <v>15</v>
      </c>
      <c r="H831" s="16">
        <v>0.49027777777777781</v>
      </c>
      <c r="I831" t="s">
        <v>192</v>
      </c>
    </row>
    <row r="832" spans="1:9">
      <c r="A832" t="s">
        <v>185</v>
      </c>
      <c r="B832">
        <v>7</v>
      </c>
      <c r="C832" t="s">
        <v>186</v>
      </c>
      <c r="D832" t="s">
        <v>187</v>
      </c>
      <c r="E832">
        <v>224</v>
      </c>
      <c r="F832" t="s">
        <v>519</v>
      </c>
      <c r="G832">
        <v>12</v>
      </c>
      <c r="H832">
        <v>2018</v>
      </c>
      <c r="I832" t="s">
        <v>203</v>
      </c>
    </row>
    <row r="833" spans="1:9">
      <c r="A833" t="s">
        <v>191</v>
      </c>
      <c r="B833">
        <v>1</v>
      </c>
      <c r="C833" t="s">
        <v>186</v>
      </c>
      <c r="D833" t="s">
        <v>187</v>
      </c>
      <c r="E833">
        <v>44650</v>
      </c>
      <c r="F833" t="s">
        <v>193</v>
      </c>
      <c r="G833">
        <v>15</v>
      </c>
      <c r="H833" s="16">
        <v>0.46458333333333335</v>
      </c>
      <c r="I833" t="s">
        <v>566</v>
      </c>
    </row>
    <row r="835" spans="1:9">
      <c r="A835" t="s">
        <v>181</v>
      </c>
    </row>
    <row r="836" spans="1:9">
      <c r="A836" t="s">
        <v>184</v>
      </c>
      <c r="B836">
        <v>248</v>
      </c>
    </row>
    <row r="837" spans="1:9">
      <c r="A837" t="s">
        <v>185</v>
      </c>
      <c r="B837">
        <v>7</v>
      </c>
      <c r="C837" t="s">
        <v>186</v>
      </c>
      <c r="D837" t="s">
        <v>187</v>
      </c>
      <c r="E837">
        <v>224</v>
      </c>
      <c r="F837" t="s">
        <v>519</v>
      </c>
      <c r="G837">
        <v>12</v>
      </c>
      <c r="H837">
        <v>2018</v>
      </c>
      <c r="I837" t="s">
        <v>189</v>
      </c>
    </row>
    <row r="838" spans="1:9">
      <c r="A838" t="s">
        <v>185</v>
      </c>
      <c r="B838">
        <v>5</v>
      </c>
      <c r="C838" t="s">
        <v>186</v>
      </c>
      <c r="D838" t="s">
        <v>187</v>
      </c>
      <c r="E838">
        <v>160</v>
      </c>
      <c r="F838" t="s">
        <v>193</v>
      </c>
      <c r="G838">
        <v>15</v>
      </c>
      <c r="H838" s="16">
        <v>0.46736111111111112</v>
      </c>
      <c r="I838" t="s">
        <v>190</v>
      </c>
    </row>
    <row r="839" spans="1:9">
      <c r="A839" t="s">
        <v>344</v>
      </c>
      <c r="B839">
        <v>1</v>
      </c>
      <c r="C839" t="s">
        <v>186</v>
      </c>
      <c r="D839" t="s">
        <v>187</v>
      </c>
      <c r="E839">
        <v>16763</v>
      </c>
      <c r="F839" t="s">
        <v>202</v>
      </c>
      <c r="G839">
        <v>26</v>
      </c>
      <c r="H839">
        <v>2018</v>
      </c>
      <c r="I839" t="s">
        <v>557</v>
      </c>
    </row>
    <row r="840" spans="1:9">
      <c r="A840" t="s">
        <v>199</v>
      </c>
      <c r="B840">
        <v>1</v>
      </c>
      <c r="C840" t="s">
        <v>186</v>
      </c>
      <c r="D840" t="s">
        <v>187</v>
      </c>
      <c r="E840">
        <v>26638</v>
      </c>
      <c r="F840" t="s">
        <v>519</v>
      </c>
      <c r="G840">
        <v>12</v>
      </c>
      <c r="H840">
        <v>2018</v>
      </c>
      <c r="I840" t="s">
        <v>563</v>
      </c>
    </row>
    <row r="841" spans="1:9">
      <c r="A841" t="s">
        <v>199</v>
      </c>
      <c r="B841">
        <v>1</v>
      </c>
      <c r="C841" t="s">
        <v>186</v>
      </c>
      <c r="D841" t="s">
        <v>187</v>
      </c>
      <c r="E841">
        <v>32027</v>
      </c>
      <c r="F841" t="s">
        <v>202</v>
      </c>
      <c r="G841">
        <v>26</v>
      </c>
      <c r="H841">
        <v>2018</v>
      </c>
      <c r="I841" t="s">
        <v>401</v>
      </c>
    </row>
    <row r="842" spans="1:9">
      <c r="A842" t="s">
        <v>199</v>
      </c>
      <c r="B842">
        <v>1</v>
      </c>
      <c r="C842" t="s">
        <v>186</v>
      </c>
      <c r="D842" t="s">
        <v>187</v>
      </c>
      <c r="E842">
        <v>18631</v>
      </c>
      <c r="F842" t="s">
        <v>202</v>
      </c>
      <c r="G842">
        <v>26</v>
      </c>
      <c r="H842">
        <v>2018</v>
      </c>
      <c r="I842" t="s">
        <v>315</v>
      </c>
    </row>
    <row r="843" spans="1:9">
      <c r="A843" t="s">
        <v>199</v>
      </c>
      <c r="B843">
        <v>1</v>
      </c>
      <c r="C843" t="s">
        <v>186</v>
      </c>
      <c r="D843" t="s">
        <v>187</v>
      </c>
      <c r="E843">
        <v>23985</v>
      </c>
      <c r="F843" t="s">
        <v>202</v>
      </c>
      <c r="G843">
        <v>26</v>
      </c>
      <c r="H843">
        <v>2018</v>
      </c>
      <c r="I843" t="s">
        <v>558</v>
      </c>
    </row>
    <row r="845" spans="1:9">
      <c r="A845" t="s">
        <v>182</v>
      </c>
    </row>
    <row r="846" spans="1:9">
      <c r="A846" t="s">
        <v>184</v>
      </c>
      <c r="B846">
        <v>15336</v>
      </c>
    </row>
    <row r="847" spans="1:9">
      <c r="A847" t="s">
        <v>185</v>
      </c>
      <c r="B847">
        <v>57</v>
      </c>
      <c r="C847" t="s">
        <v>186</v>
      </c>
      <c r="D847" t="s">
        <v>187</v>
      </c>
      <c r="E847">
        <v>1824</v>
      </c>
      <c r="F847" t="s">
        <v>194</v>
      </c>
      <c r="G847">
        <v>11</v>
      </c>
      <c r="H847">
        <v>2018</v>
      </c>
      <c r="I847" t="s">
        <v>189</v>
      </c>
    </row>
    <row r="848" spans="1:9">
      <c r="A848" t="s">
        <v>185</v>
      </c>
      <c r="B848">
        <v>24</v>
      </c>
      <c r="C848" t="s">
        <v>186</v>
      </c>
      <c r="D848" t="s">
        <v>187</v>
      </c>
      <c r="E848">
        <v>768</v>
      </c>
      <c r="F848" t="s">
        <v>188</v>
      </c>
      <c r="G848">
        <v>12</v>
      </c>
      <c r="H848" s="16">
        <v>0.4152777777777778</v>
      </c>
      <c r="I848" t="s">
        <v>190</v>
      </c>
    </row>
    <row r="849" spans="1:9">
      <c r="A849" t="s">
        <v>191</v>
      </c>
      <c r="B849">
        <v>1</v>
      </c>
      <c r="C849" t="s">
        <v>186</v>
      </c>
      <c r="D849" t="s">
        <v>187</v>
      </c>
      <c r="E849">
        <v>10244</v>
      </c>
      <c r="F849" t="s">
        <v>194</v>
      </c>
      <c r="G849">
        <v>11</v>
      </c>
      <c r="H849">
        <v>2018</v>
      </c>
      <c r="I849" t="s">
        <v>192</v>
      </c>
    </row>
    <row r="850" spans="1:9">
      <c r="A850" t="s">
        <v>199</v>
      </c>
      <c r="B850">
        <v>1</v>
      </c>
      <c r="C850" t="s">
        <v>186</v>
      </c>
      <c r="D850" t="s">
        <v>187</v>
      </c>
      <c r="E850">
        <v>0</v>
      </c>
      <c r="F850" t="s">
        <v>194</v>
      </c>
      <c r="G850">
        <v>7</v>
      </c>
      <c r="H850">
        <v>2017</v>
      </c>
      <c r="I850" t="s">
        <v>567</v>
      </c>
    </row>
    <row r="851" spans="1:9">
      <c r="A851" t="s">
        <v>199</v>
      </c>
      <c r="B851">
        <v>1</v>
      </c>
      <c r="C851" t="s">
        <v>186</v>
      </c>
      <c r="D851" t="s">
        <v>187</v>
      </c>
      <c r="E851">
        <v>10176</v>
      </c>
      <c r="F851" t="s">
        <v>194</v>
      </c>
      <c r="G851">
        <v>7</v>
      </c>
      <c r="H851">
        <v>2017</v>
      </c>
      <c r="I851" t="s">
        <v>568</v>
      </c>
    </row>
    <row r="852" spans="1:9">
      <c r="A852" t="s">
        <v>199</v>
      </c>
      <c r="B852">
        <v>1</v>
      </c>
      <c r="C852" t="s">
        <v>186</v>
      </c>
      <c r="D852" t="s">
        <v>187</v>
      </c>
      <c r="E852">
        <v>114840</v>
      </c>
      <c r="F852" t="s">
        <v>194</v>
      </c>
      <c r="G852">
        <v>7</v>
      </c>
      <c r="H852">
        <v>2017</v>
      </c>
      <c r="I852" t="s">
        <v>569</v>
      </c>
    </row>
    <row r="853" spans="1:9">
      <c r="A853" t="s">
        <v>199</v>
      </c>
      <c r="B853">
        <v>1</v>
      </c>
      <c r="C853" t="s">
        <v>186</v>
      </c>
      <c r="D853" t="s">
        <v>187</v>
      </c>
      <c r="E853">
        <v>154635</v>
      </c>
      <c r="F853" t="s">
        <v>194</v>
      </c>
      <c r="G853">
        <v>7</v>
      </c>
      <c r="H853">
        <v>2017</v>
      </c>
      <c r="I853" t="s">
        <v>570</v>
      </c>
    </row>
    <row r="854" spans="1:9">
      <c r="A854" t="s">
        <v>199</v>
      </c>
      <c r="B854">
        <v>1</v>
      </c>
      <c r="C854" t="s">
        <v>186</v>
      </c>
      <c r="D854" t="s">
        <v>187</v>
      </c>
      <c r="E854">
        <v>127793</v>
      </c>
      <c r="F854" t="s">
        <v>194</v>
      </c>
      <c r="G854">
        <v>7</v>
      </c>
      <c r="H854">
        <v>2017</v>
      </c>
      <c r="I854" t="s">
        <v>571</v>
      </c>
    </row>
    <row r="855" spans="1:9">
      <c r="A855" t="s">
        <v>199</v>
      </c>
      <c r="B855">
        <v>1</v>
      </c>
      <c r="C855" t="s">
        <v>186</v>
      </c>
      <c r="D855" t="s">
        <v>187</v>
      </c>
      <c r="E855">
        <v>130452</v>
      </c>
      <c r="F855" t="s">
        <v>194</v>
      </c>
      <c r="G855">
        <v>7</v>
      </c>
      <c r="H855">
        <v>2017</v>
      </c>
      <c r="I855" t="s">
        <v>572</v>
      </c>
    </row>
    <row r="856" spans="1:9">
      <c r="A856" t="s">
        <v>199</v>
      </c>
      <c r="B856">
        <v>1</v>
      </c>
      <c r="C856" t="s">
        <v>186</v>
      </c>
      <c r="D856" t="s">
        <v>187</v>
      </c>
      <c r="E856">
        <v>132040</v>
      </c>
      <c r="F856" t="s">
        <v>194</v>
      </c>
      <c r="G856">
        <v>7</v>
      </c>
      <c r="H856">
        <v>2017</v>
      </c>
      <c r="I856" t="s">
        <v>573</v>
      </c>
    </row>
    <row r="857" spans="1:9">
      <c r="A857" t="s">
        <v>199</v>
      </c>
      <c r="B857">
        <v>1</v>
      </c>
      <c r="C857" t="s">
        <v>186</v>
      </c>
      <c r="D857" t="s">
        <v>187</v>
      </c>
      <c r="E857">
        <v>130260</v>
      </c>
      <c r="F857" t="s">
        <v>194</v>
      </c>
      <c r="G857">
        <v>7</v>
      </c>
      <c r="H857">
        <v>2017</v>
      </c>
      <c r="I857" t="s">
        <v>574</v>
      </c>
    </row>
    <row r="858" spans="1:9">
      <c r="A858" t="s">
        <v>199</v>
      </c>
      <c r="B858">
        <v>1</v>
      </c>
      <c r="C858" t="s">
        <v>186</v>
      </c>
      <c r="D858" t="s">
        <v>187</v>
      </c>
      <c r="E858">
        <v>128924</v>
      </c>
      <c r="F858" t="s">
        <v>194</v>
      </c>
      <c r="G858">
        <v>7</v>
      </c>
      <c r="H858">
        <v>2017</v>
      </c>
      <c r="I858" t="s">
        <v>575</v>
      </c>
    </row>
    <row r="859" spans="1:9">
      <c r="A859" t="s">
        <v>199</v>
      </c>
      <c r="B859">
        <v>1</v>
      </c>
      <c r="C859" t="s">
        <v>186</v>
      </c>
      <c r="D859" t="s">
        <v>187</v>
      </c>
      <c r="E859">
        <v>95683</v>
      </c>
      <c r="F859" t="s">
        <v>194</v>
      </c>
      <c r="G859">
        <v>7</v>
      </c>
      <c r="H859">
        <v>2017</v>
      </c>
      <c r="I859" t="s">
        <v>576</v>
      </c>
    </row>
    <row r="860" spans="1:9">
      <c r="A860" t="s">
        <v>199</v>
      </c>
      <c r="B860">
        <v>1</v>
      </c>
      <c r="C860" t="s">
        <v>186</v>
      </c>
      <c r="D860" t="s">
        <v>187</v>
      </c>
      <c r="E860">
        <v>62537</v>
      </c>
      <c r="F860" t="s">
        <v>194</v>
      </c>
      <c r="G860">
        <v>7</v>
      </c>
      <c r="H860">
        <v>2017</v>
      </c>
      <c r="I860" t="s">
        <v>577</v>
      </c>
    </row>
    <row r="861" spans="1:9">
      <c r="A861" t="s">
        <v>199</v>
      </c>
      <c r="B861">
        <v>1</v>
      </c>
      <c r="C861" t="s">
        <v>186</v>
      </c>
      <c r="D861" t="s">
        <v>187</v>
      </c>
      <c r="E861">
        <v>93034</v>
      </c>
      <c r="F861" t="s">
        <v>194</v>
      </c>
      <c r="G861">
        <v>7</v>
      </c>
      <c r="H861">
        <v>2017</v>
      </c>
      <c r="I861" t="s">
        <v>578</v>
      </c>
    </row>
    <row r="862" spans="1:9">
      <c r="A862" t="s">
        <v>191</v>
      </c>
      <c r="B862">
        <v>1</v>
      </c>
      <c r="C862" t="s">
        <v>186</v>
      </c>
      <c r="D862" t="s">
        <v>187</v>
      </c>
      <c r="E862">
        <v>77983</v>
      </c>
      <c r="F862" t="s">
        <v>194</v>
      </c>
      <c r="G862">
        <v>17</v>
      </c>
      <c r="H862">
        <v>2017</v>
      </c>
      <c r="I862" t="s">
        <v>579</v>
      </c>
    </row>
    <row r="863" spans="1:9">
      <c r="A863" t="s">
        <v>199</v>
      </c>
      <c r="B863">
        <v>1</v>
      </c>
      <c r="C863" t="s">
        <v>186</v>
      </c>
      <c r="D863" t="s">
        <v>187</v>
      </c>
      <c r="E863">
        <v>11903</v>
      </c>
      <c r="F863" t="s">
        <v>194</v>
      </c>
      <c r="G863">
        <v>7</v>
      </c>
      <c r="H863">
        <v>2017</v>
      </c>
      <c r="I863" t="s">
        <v>580</v>
      </c>
    </row>
    <row r="864" spans="1:9">
      <c r="A864" t="s">
        <v>199</v>
      </c>
      <c r="B864">
        <v>1</v>
      </c>
      <c r="C864" t="s">
        <v>186</v>
      </c>
      <c r="D864" t="s">
        <v>187</v>
      </c>
      <c r="E864">
        <v>68020</v>
      </c>
      <c r="F864" t="s">
        <v>207</v>
      </c>
      <c r="G864">
        <v>12</v>
      </c>
      <c r="H864">
        <v>2017</v>
      </c>
      <c r="I864" t="s">
        <v>581</v>
      </c>
    </row>
    <row r="865" spans="1:9">
      <c r="A865" t="s">
        <v>199</v>
      </c>
      <c r="B865">
        <v>1</v>
      </c>
      <c r="C865" t="s">
        <v>186</v>
      </c>
      <c r="D865" t="s">
        <v>187</v>
      </c>
      <c r="E865">
        <v>8057</v>
      </c>
      <c r="F865" t="s">
        <v>194</v>
      </c>
      <c r="G865">
        <v>7</v>
      </c>
      <c r="H865">
        <v>2017</v>
      </c>
      <c r="I865" t="s">
        <v>582</v>
      </c>
    </row>
    <row r="866" spans="1:9">
      <c r="A866" t="s">
        <v>199</v>
      </c>
      <c r="B866">
        <v>1</v>
      </c>
      <c r="C866" t="s">
        <v>186</v>
      </c>
      <c r="D866" t="s">
        <v>187</v>
      </c>
      <c r="E866">
        <v>61705</v>
      </c>
      <c r="F866" t="s">
        <v>194</v>
      </c>
      <c r="G866">
        <v>7</v>
      </c>
      <c r="H866">
        <v>2017</v>
      </c>
      <c r="I866" t="s">
        <v>583</v>
      </c>
    </row>
    <row r="867" spans="1:9">
      <c r="A867" t="s">
        <v>199</v>
      </c>
      <c r="B867">
        <v>1</v>
      </c>
      <c r="C867" t="s">
        <v>186</v>
      </c>
      <c r="D867" t="s">
        <v>187</v>
      </c>
      <c r="E867">
        <v>4644</v>
      </c>
      <c r="F867" t="s">
        <v>194</v>
      </c>
      <c r="G867">
        <v>7</v>
      </c>
      <c r="H867">
        <v>2017</v>
      </c>
      <c r="I867" t="s">
        <v>584</v>
      </c>
    </row>
    <row r="868" spans="1:9">
      <c r="A868" t="s">
        <v>199</v>
      </c>
      <c r="B868">
        <v>1</v>
      </c>
      <c r="C868" t="s">
        <v>186</v>
      </c>
      <c r="D868" t="s">
        <v>187</v>
      </c>
      <c r="E868">
        <v>937637</v>
      </c>
      <c r="F868" t="s">
        <v>235</v>
      </c>
      <c r="G868">
        <v>10</v>
      </c>
      <c r="H868">
        <v>2017</v>
      </c>
      <c r="I868" t="s">
        <v>585</v>
      </c>
    </row>
    <row r="869" spans="1:9">
      <c r="A869" t="s">
        <v>199</v>
      </c>
      <c r="B869">
        <v>1</v>
      </c>
      <c r="C869" t="s">
        <v>186</v>
      </c>
      <c r="D869" t="s">
        <v>187</v>
      </c>
      <c r="E869">
        <v>1497577</v>
      </c>
      <c r="F869" t="s">
        <v>235</v>
      </c>
      <c r="G869">
        <v>10</v>
      </c>
      <c r="H869">
        <v>2017</v>
      </c>
      <c r="I869" t="s">
        <v>586</v>
      </c>
    </row>
    <row r="870" spans="1:9">
      <c r="A870" t="s">
        <v>199</v>
      </c>
      <c r="B870">
        <v>1</v>
      </c>
      <c r="C870" t="s">
        <v>186</v>
      </c>
      <c r="D870" t="s">
        <v>187</v>
      </c>
      <c r="E870">
        <v>1715637</v>
      </c>
      <c r="F870" t="s">
        <v>235</v>
      </c>
      <c r="G870">
        <v>10</v>
      </c>
      <c r="H870">
        <v>2017</v>
      </c>
      <c r="I870" t="s">
        <v>587</v>
      </c>
    </row>
    <row r="871" spans="1:9">
      <c r="A871" t="s">
        <v>259</v>
      </c>
      <c r="B871">
        <v>1</v>
      </c>
      <c r="C871" t="s">
        <v>186</v>
      </c>
      <c r="D871" t="s">
        <v>187</v>
      </c>
      <c r="E871">
        <v>12116</v>
      </c>
      <c r="F871" t="s">
        <v>526</v>
      </c>
      <c r="G871">
        <v>24</v>
      </c>
      <c r="H871">
        <v>2012</v>
      </c>
      <c r="I871" t="s">
        <v>588</v>
      </c>
    </row>
    <row r="872" spans="1:9">
      <c r="A872" t="s">
        <v>199</v>
      </c>
      <c r="B872">
        <v>1</v>
      </c>
      <c r="C872" t="s">
        <v>186</v>
      </c>
      <c r="D872" t="s">
        <v>187</v>
      </c>
      <c r="E872">
        <v>7798</v>
      </c>
      <c r="F872" t="s">
        <v>194</v>
      </c>
      <c r="G872">
        <v>7</v>
      </c>
      <c r="H872">
        <v>2017</v>
      </c>
      <c r="I872" t="s">
        <v>589</v>
      </c>
    </row>
    <row r="873" spans="1:9">
      <c r="A873" t="s">
        <v>199</v>
      </c>
      <c r="B873">
        <v>1</v>
      </c>
      <c r="C873" t="s">
        <v>186</v>
      </c>
      <c r="D873" t="s">
        <v>187</v>
      </c>
      <c r="E873">
        <v>13417</v>
      </c>
      <c r="F873" t="s">
        <v>194</v>
      </c>
      <c r="G873">
        <v>7</v>
      </c>
      <c r="H873">
        <v>2017</v>
      </c>
      <c r="I873" t="s">
        <v>590</v>
      </c>
    </row>
    <row r="874" spans="1:9">
      <c r="A874" t="s">
        <v>199</v>
      </c>
      <c r="B874">
        <v>1</v>
      </c>
      <c r="C874" t="s">
        <v>186</v>
      </c>
      <c r="D874" t="s">
        <v>187</v>
      </c>
      <c r="E874">
        <v>12602</v>
      </c>
      <c r="F874" t="s">
        <v>194</v>
      </c>
      <c r="G874">
        <v>7</v>
      </c>
      <c r="H874">
        <v>2017</v>
      </c>
      <c r="I874" t="s">
        <v>591</v>
      </c>
    </row>
    <row r="875" spans="1:9">
      <c r="A875" t="s">
        <v>199</v>
      </c>
      <c r="B875">
        <v>1</v>
      </c>
      <c r="C875" t="s">
        <v>186</v>
      </c>
      <c r="D875" t="s">
        <v>187</v>
      </c>
      <c r="E875">
        <v>5803</v>
      </c>
      <c r="F875" t="s">
        <v>194</v>
      </c>
      <c r="G875">
        <v>7</v>
      </c>
      <c r="H875">
        <v>2017</v>
      </c>
      <c r="I875" t="s">
        <v>592</v>
      </c>
    </row>
    <row r="876" spans="1:9">
      <c r="A876" t="s">
        <v>199</v>
      </c>
      <c r="B876">
        <v>1</v>
      </c>
      <c r="C876" t="s">
        <v>186</v>
      </c>
      <c r="D876" t="s">
        <v>187</v>
      </c>
      <c r="E876">
        <v>16558</v>
      </c>
      <c r="F876" t="s">
        <v>194</v>
      </c>
      <c r="G876">
        <v>7</v>
      </c>
      <c r="H876">
        <v>2017</v>
      </c>
      <c r="I876" t="s">
        <v>593</v>
      </c>
    </row>
    <row r="877" spans="1:9">
      <c r="A877" t="s">
        <v>199</v>
      </c>
      <c r="B877">
        <v>1</v>
      </c>
      <c r="C877" t="s">
        <v>186</v>
      </c>
      <c r="D877" t="s">
        <v>187</v>
      </c>
      <c r="E877">
        <v>53032</v>
      </c>
      <c r="F877" t="s">
        <v>194</v>
      </c>
      <c r="G877">
        <v>7</v>
      </c>
      <c r="H877">
        <v>2017</v>
      </c>
      <c r="I877" t="s">
        <v>594</v>
      </c>
    </row>
    <row r="878" spans="1:9">
      <c r="A878" t="s">
        <v>199</v>
      </c>
      <c r="B878">
        <v>1</v>
      </c>
      <c r="C878" t="s">
        <v>186</v>
      </c>
      <c r="D878" t="s">
        <v>187</v>
      </c>
      <c r="E878">
        <v>40049</v>
      </c>
      <c r="F878" t="s">
        <v>194</v>
      </c>
      <c r="G878">
        <v>7</v>
      </c>
      <c r="H878">
        <v>2017</v>
      </c>
      <c r="I878" t="s">
        <v>595</v>
      </c>
    </row>
    <row r="879" spans="1:9">
      <c r="A879" t="s">
        <v>199</v>
      </c>
      <c r="B879">
        <v>1</v>
      </c>
      <c r="C879" t="s">
        <v>186</v>
      </c>
      <c r="D879" t="s">
        <v>187</v>
      </c>
      <c r="E879">
        <v>31640</v>
      </c>
      <c r="F879" t="s">
        <v>194</v>
      </c>
      <c r="G879">
        <v>7</v>
      </c>
      <c r="H879">
        <v>2017</v>
      </c>
      <c r="I879" t="s">
        <v>596</v>
      </c>
    </row>
    <row r="880" spans="1:9">
      <c r="A880" t="s">
        <v>199</v>
      </c>
      <c r="B880">
        <v>1</v>
      </c>
      <c r="C880" t="s">
        <v>186</v>
      </c>
      <c r="D880" t="s">
        <v>187</v>
      </c>
      <c r="E880">
        <v>33386</v>
      </c>
      <c r="F880" t="s">
        <v>194</v>
      </c>
      <c r="G880">
        <v>7</v>
      </c>
      <c r="H880">
        <v>2017</v>
      </c>
      <c r="I880" t="s">
        <v>597</v>
      </c>
    </row>
    <row r="881" spans="1:9">
      <c r="A881" t="s">
        <v>199</v>
      </c>
      <c r="B881">
        <v>1</v>
      </c>
      <c r="C881" t="s">
        <v>186</v>
      </c>
      <c r="D881" t="s">
        <v>187</v>
      </c>
      <c r="E881">
        <v>102241</v>
      </c>
      <c r="F881" t="s">
        <v>194</v>
      </c>
      <c r="G881">
        <v>7</v>
      </c>
      <c r="H881">
        <v>2017</v>
      </c>
      <c r="I881" t="s">
        <v>598</v>
      </c>
    </row>
    <row r="882" spans="1:9">
      <c r="A882" t="s">
        <v>199</v>
      </c>
      <c r="B882">
        <v>1</v>
      </c>
      <c r="C882" t="s">
        <v>186</v>
      </c>
      <c r="D882" t="s">
        <v>187</v>
      </c>
      <c r="E882">
        <v>144625</v>
      </c>
      <c r="F882" t="s">
        <v>194</v>
      </c>
      <c r="G882">
        <v>7</v>
      </c>
      <c r="H882">
        <v>2017</v>
      </c>
      <c r="I882" t="s">
        <v>599</v>
      </c>
    </row>
    <row r="883" spans="1:9">
      <c r="A883" t="s">
        <v>199</v>
      </c>
      <c r="B883">
        <v>1</v>
      </c>
      <c r="C883" t="s">
        <v>186</v>
      </c>
      <c r="D883" t="s">
        <v>187</v>
      </c>
      <c r="E883">
        <v>43166</v>
      </c>
      <c r="F883" t="s">
        <v>194</v>
      </c>
      <c r="G883">
        <v>7</v>
      </c>
      <c r="H883">
        <v>2017</v>
      </c>
      <c r="I883" t="s">
        <v>600</v>
      </c>
    </row>
    <row r="884" spans="1:9">
      <c r="A884" t="s">
        <v>199</v>
      </c>
      <c r="B884">
        <v>1</v>
      </c>
      <c r="C884" t="s">
        <v>186</v>
      </c>
      <c r="D884" t="s">
        <v>187</v>
      </c>
      <c r="E884">
        <v>20126</v>
      </c>
      <c r="F884" t="s">
        <v>194</v>
      </c>
      <c r="G884">
        <v>7</v>
      </c>
      <c r="H884">
        <v>2017</v>
      </c>
      <c r="I884" t="s">
        <v>601</v>
      </c>
    </row>
    <row r="885" spans="1:9">
      <c r="A885" t="s">
        <v>191</v>
      </c>
      <c r="B885">
        <v>1</v>
      </c>
      <c r="C885" t="s">
        <v>186</v>
      </c>
      <c r="D885" t="s">
        <v>187</v>
      </c>
      <c r="E885">
        <v>155336</v>
      </c>
      <c r="F885" t="s">
        <v>202</v>
      </c>
      <c r="G885">
        <v>6</v>
      </c>
      <c r="H885">
        <v>2017</v>
      </c>
      <c r="I885" t="s">
        <v>602</v>
      </c>
    </row>
    <row r="886" spans="1:9">
      <c r="A886" t="s">
        <v>199</v>
      </c>
      <c r="B886">
        <v>1</v>
      </c>
      <c r="C886" t="s">
        <v>186</v>
      </c>
      <c r="D886" t="s">
        <v>187</v>
      </c>
      <c r="E886">
        <v>61760</v>
      </c>
      <c r="F886" t="s">
        <v>194</v>
      </c>
      <c r="G886">
        <v>7</v>
      </c>
      <c r="H886">
        <v>2017</v>
      </c>
      <c r="I886" t="s">
        <v>603</v>
      </c>
    </row>
    <row r="887" spans="1:9">
      <c r="A887" t="s">
        <v>199</v>
      </c>
      <c r="B887">
        <v>1</v>
      </c>
      <c r="C887" t="s">
        <v>186</v>
      </c>
      <c r="D887" t="s">
        <v>187</v>
      </c>
      <c r="E887">
        <v>118448</v>
      </c>
      <c r="F887" t="s">
        <v>194</v>
      </c>
      <c r="G887">
        <v>7</v>
      </c>
      <c r="H887">
        <v>2017</v>
      </c>
      <c r="I887" t="s">
        <v>604</v>
      </c>
    </row>
    <row r="888" spans="1:9">
      <c r="A888" t="s">
        <v>199</v>
      </c>
      <c r="B888">
        <v>1</v>
      </c>
      <c r="C888" t="s">
        <v>186</v>
      </c>
      <c r="D888" t="s">
        <v>187</v>
      </c>
      <c r="E888">
        <v>9216</v>
      </c>
      <c r="F888" t="s">
        <v>194</v>
      </c>
      <c r="G888">
        <v>7</v>
      </c>
      <c r="H888">
        <v>2017</v>
      </c>
      <c r="I888" t="s">
        <v>605</v>
      </c>
    </row>
    <row r="889" spans="1:9">
      <c r="A889" t="s">
        <v>199</v>
      </c>
      <c r="B889">
        <v>1</v>
      </c>
      <c r="C889" t="s">
        <v>186</v>
      </c>
      <c r="D889" t="s">
        <v>187</v>
      </c>
      <c r="E889">
        <v>25156</v>
      </c>
      <c r="F889" t="s">
        <v>194</v>
      </c>
      <c r="G889">
        <v>7</v>
      </c>
      <c r="H889">
        <v>2017</v>
      </c>
      <c r="I889" t="s">
        <v>606</v>
      </c>
    </row>
    <row r="890" spans="1:9">
      <c r="A890" t="s">
        <v>199</v>
      </c>
      <c r="B890">
        <v>1</v>
      </c>
      <c r="C890" t="s">
        <v>186</v>
      </c>
      <c r="D890" t="s">
        <v>187</v>
      </c>
      <c r="E890">
        <v>2937</v>
      </c>
      <c r="F890" t="s">
        <v>194</v>
      </c>
      <c r="G890">
        <v>7</v>
      </c>
      <c r="H890">
        <v>2017</v>
      </c>
      <c r="I890" t="s">
        <v>607</v>
      </c>
    </row>
    <row r="891" spans="1:9">
      <c r="A891" t="s">
        <v>199</v>
      </c>
      <c r="B891">
        <v>1</v>
      </c>
      <c r="C891" t="s">
        <v>186</v>
      </c>
      <c r="D891" t="s">
        <v>187</v>
      </c>
      <c r="E891">
        <v>13809</v>
      </c>
      <c r="F891" t="s">
        <v>194</v>
      </c>
      <c r="G891">
        <v>7</v>
      </c>
      <c r="H891">
        <v>2017</v>
      </c>
      <c r="I891" t="s">
        <v>608</v>
      </c>
    </row>
    <row r="892" spans="1:9">
      <c r="A892" t="s">
        <v>199</v>
      </c>
      <c r="B892">
        <v>1</v>
      </c>
      <c r="C892" t="s">
        <v>186</v>
      </c>
      <c r="D892" t="s">
        <v>187</v>
      </c>
      <c r="E892">
        <v>50800</v>
      </c>
      <c r="F892" t="s">
        <v>194</v>
      </c>
      <c r="G892">
        <v>7</v>
      </c>
      <c r="H892">
        <v>2017</v>
      </c>
      <c r="I892" t="s">
        <v>609</v>
      </c>
    </row>
    <row r="893" spans="1:9">
      <c r="A893" t="s">
        <v>191</v>
      </c>
      <c r="B893">
        <v>1</v>
      </c>
      <c r="C893" t="s">
        <v>186</v>
      </c>
      <c r="D893" t="s">
        <v>187</v>
      </c>
      <c r="E893">
        <v>43984</v>
      </c>
      <c r="F893" t="s">
        <v>202</v>
      </c>
      <c r="G893">
        <v>6</v>
      </c>
      <c r="H893">
        <v>2017</v>
      </c>
      <c r="I893" t="s">
        <v>610</v>
      </c>
    </row>
    <row r="894" spans="1:9">
      <c r="A894" t="s">
        <v>199</v>
      </c>
      <c r="B894">
        <v>1</v>
      </c>
      <c r="C894" t="s">
        <v>186</v>
      </c>
      <c r="D894" t="s">
        <v>187</v>
      </c>
      <c r="E894">
        <v>83764</v>
      </c>
      <c r="F894" t="s">
        <v>194</v>
      </c>
      <c r="G894">
        <v>7</v>
      </c>
      <c r="H894">
        <v>2017</v>
      </c>
      <c r="I894" t="s">
        <v>611</v>
      </c>
    </row>
    <row r="895" spans="1:9">
      <c r="A895" t="s">
        <v>199</v>
      </c>
      <c r="B895">
        <v>1</v>
      </c>
      <c r="C895" t="s">
        <v>186</v>
      </c>
      <c r="D895" t="s">
        <v>187</v>
      </c>
      <c r="E895">
        <v>5043</v>
      </c>
      <c r="F895" t="s">
        <v>194</v>
      </c>
      <c r="G895">
        <v>7</v>
      </c>
      <c r="H895">
        <v>2017</v>
      </c>
      <c r="I895" t="s">
        <v>612</v>
      </c>
    </row>
    <row r="896" spans="1:9">
      <c r="A896" t="s">
        <v>191</v>
      </c>
      <c r="B896">
        <v>1</v>
      </c>
      <c r="C896" t="s">
        <v>186</v>
      </c>
      <c r="D896" t="s">
        <v>187</v>
      </c>
      <c r="E896">
        <v>178717</v>
      </c>
      <c r="F896" t="s">
        <v>202</v>
      </c>
      <c r="G896">
        <v>6</v>
      </c>
      <c r="H896">
        <v>2017</v>
      </c>
      <c r="I896" t="s">
        <v>613</v>
      </c>
    </row>
    <row r="897" spans="1:9">
      <c r="A897" t="s">
        <v>199</v>
      </c>
      <c r="B897">
        <v>1</v>
      </c>
      <c r="C897" t="s">
        <v>186</v>
      </c>
      <c r="D897" t="s">
        <v>187</v>
      </c>
      <c r="E897">
        <v>46023</v>
      </c>
      <c r="F897" t="s">
        <v>235</v>
      </c>
      <c r="G897">
        <v>10</v>
      </c>
      <c r="H897">
        <v>2017</v>
      </c>
      <c r="I897" t="s">
        <v>614</v>
      </c>
    </row>
    <row r="898" spans="1:9">
      <c r="A898" t="s">
        <v>199</v>
      </c>
      <c r="B898">
        <v>1</v>
      </c>
      <c r="C898" t="s">
        <v>186</v>
      </c>
      <c r="D898" t="s">
        <v>187</v>
      </c>
      <c r="E898">
        <v>44734</v>
      </c>
      <c r="F898" t="s">
        <v>207</v>
      </c>
      <c r="G898">
        <v>12</v>
      </c>
      <c r="H898">
        <v>2017</v>
      </c>
      <c r="I898" t="s">
        <v>615</v>
      </c>
    </row>
    <row r="899" spans="1:9">
      <c r="A899" t="s">
        <v>191</v>
      </c>
      <c r="B899">
        <v>1</v>
      </c>
      <c r="C899" t="s">
        <v>186</v>
      </c>
      <c r="D899" t="s">
        <v>187</v>
      </c>
      <c r="E899">
        <v>92305</v>
      </c>
      <c r="F899" t="s">
        <v>202</v>
      </c>
      <c r="G899">
        <v>6</v>
      </c>
      <c r="H899">
        <v>2017</v>
      </c>
      <c r="I899" t="s">
        <v>616</v>
      </c>
    </row>
    <row r="900" spans="1:9">
      <c r="A900" t="s">
        <v>199</v>
      </c>
      <c r="B900">
        <v>1</v>
      </c>
      <c r="C900" t="s">
        <v>186</v>
      </c>
      <c r="D900" t="s">
        <v>187</v>
      </c>
      <c r="E900">
        <v>57914</v>
      </c>
      <c r="F900" t="s">
        <v>194</v>
      </c>
      <c r="G900">
        <v>7</v>
      </c>
      <c r="H900">
        <v>2017</v>
      </c>
      <c r="I900" t="s">
        <v>617</v>
      </c>
    </row>
    <row r="901" spans="1:9">
      <c r="A901" t="s">
        <v>199</v>
      </c>
      <c r="B901">
        <v>1</v>
      </c>
      <c r="C901" t="s">
        <v>186</v>
      </c>
      <c r="D901" t="s">
        <v>187</v>
      </c>
      <c r="E901">
        <v>550613</v>
      </c>
      <c r="F901" t="s">
        <v>235</v>
      </c>
      <c r="G901">
        <v>10</v>
      </c>
      <c r="H901">
        <v>2017</v>
      </c>
      <c r="I901" t="s">
        <v>618</v>
      </c>
    </row>
    <row r="902" spans="1:9">
      <c r="A902" t="s">
        <v>191</v>
      </c>
      <c r="B902">
        <v>1</v>
      </c>
      <c r="C902" t="s">
        <v>186</v>
      </c>
      <c r="D902" t="s">
        <v>187</v>
      </c>
      <c r="E902">
        <v>87081</v>
      </c>
      <c r="F902" t="s">
        <v>207</v>
      </c>
      <c r="G902">
        <v>12</v>
      </c>
      <c r="H902">
        <v>2017</v>
      </c>
      <c r="I902" t="s">
        <v>619</v>
      </c>
    </row>
    <row r="903" spans="1:9">
      <c r="A903" t="s">
        <v>199</v>
      </c>
      <c r="B903">
        <v>1</v>
      </c>
      <c r="C903" t="s">
        <v>186</v>
      </c>
      <c r="D903" t="s">
        <v>187</v>
      </c>
      <c r="E903">
        <v>7154</v>
      </c>
      <c r="F903" t="s">
        <v>194</v>
      </c>
      <c r="G903">
        <v>7</v>
      </c>
      <c r="H903">
        <v>2017</v>
      </c>
      <c r="I903" t="s">
        <v>620</v>
      </c>
    </row>
    <row r="905" spans="1:9">
      <c r="A905" t="s">
        <v>183</v>
      </c>
    </row>
    <row r="906" spans="1:9">
      <c r="A906" t="s">
        <v>184</v>
      </c>
      <c r="B906">
        <v>308736</v>
      </c>
    </row>
    <row r="907" spans="1:9">
      <c r="A907" t="s">
        <v>185</v>
      </c>
      <c r="B907">
        <v>23</v>
      </c>
      <c r="C907" t="s">
        <v>186</v>
      </c>
      <c r="D907" t="s">
        <v>187</v>
      </c>
      <c r="E907">
        <v>736</v>
      </c>
      <c r="F907" t="s">
        <v>197</v>
      </c>
      <c r="G907">
        <v>11</v>
      </c>
      <c r="H907" s="16">
        <v>0.48958333333333331</v>
      </c>
      <c r="I907" t="s">
        <v>189</v>
      </c>
    </row>
    <row r="908" spans="1:9">
      <c r="A908" t="s">
        <v>185</v>
      </c>
      <c r="B908">
        <v>24</v>
      </c>
      <c r="C908" t="s">
        <v>186</v>
      </c>
      <c r="D908" t="s">
        <v>187</v>
      </c>
      <c r="E908">
        <v>768</v>
      </c>
      <c r="F908" t="s">
        <v>188</v>
      </c>
      <c r="G908">
        <v>12</v>
      </c>
      <c r="H908" s="16">
        <v>0.4152777777777778</v>
      </c>
      <c r="I908" t="s">
        <v>190</v>
      </c>
    </row>
    <row r="909" spans="1:9">
      <c r="A909" t="s">
        <v>191</v>
      </c>
      <c r="B909">
        <v>1</v>
      </c>
      <c r="C909" t="s">
        <v>186</v>
      </c>
      <c r="D909" t="s">
        <v>187</v>
      </c>
      <c r="E909">
        <v>6148</v>
      </c>
      <c r="F909" t="s">
        <v>196</v>
      </c>
      <c r="G909">
        <v>19</v>
      </c>
      <c r="H909" s="16">
        <v>0.49861111111111112</v>
      </c>
      <c r="I909" t="s">
        <v>192</v>
      </c>
    </row>
    <row r="910" spans="1:9">
      <c r="A910" t="s">
        <v>199</v>
      </c>
      <c r="B910">
        <v>1</v>
      </c>
      <c r="C910" t="s">
        <v>186</v>
      </c>
      <c r="D910" t="s">
        <v>187</v>
      </c>
      <c r="E910">
        <v>94992</v>
      </c>
      <c r="F910" t="s">
        <v>194</v>
      </c>
      <c r="G910">
        <v>28</v>
      </c>
      <c r="H910">
        <v>2018</v>
      </c>
      <c r="I910" t="s">
        <v>464</v>
      </c>
    </row>
    <row r="911" spans="1:9">
      <c r="A911" t="s">
        <v>199</v>
      </c>
      <c r="B911">
        <v>1</v>
      </c>
      <c r="C911" t="s">
        <v>186</v>
      </c>
      <c r="D911" t="s">
        <v>187</v>
      </c>
      <c r="E911">
        <v>5844</v>
      </c>
      <c r="F911" t="s">
        <v>194</v>
      </c>
      <c r="G911">
        <v>28</v>
      </c>
      <c r="H911">
        <v>2018</v>
      </c>
      <c r="I911" t="s">
        <v>465</v>
      </c>
    </row>
    <row r="912" spans="1:9">
      <c r="A912" t="s">
        <v>199</v>
      </c>
      <c r="B912">
        <v>1</v>
      </c>
      <c r="C912" t="s">
        <v>186</v>
      </c>
      <c r="D912" t="s">
        <v>187</v>
      </c>
      <c r="E912">
        <v>137045</v>
      </c>
      <c r="F912" t="s">
        <v>202</v>
      </c>
      <c r="G912">
        <v>2</v>
      </c>
      <c r="H912">
        <v>2018</v>
      </c>
      <c r="I912" t="s">
        <v>484</v>
      </c>
    </row>
    <row r="913" spans="1:9">
      <c r="A913" t="s">
        <v>191</v>
      </c>
      <c r="B913">
        <v>1</v>
      </c>
      <c r="C913" t="s">
        <v>186</v>
      </c>
      <c r="D913" t="s">
        <v>187</v>
      </c>
      <c r="E913">
        <v>2127601</v>
      </c>
      <c r="F913" t="s">
        <v>202</v>
      </c>
      <c r="G913">
        <v>27</v>
      </c>
      <c r="H913">
        <v>2017</v>
      </c>
      <c r="I913" t="s">
        <v>621</v>
      </c>
    </row>
    <row r="914" spans="1:9">
      <c r="A914" t="s">
        <v>199</v>
      </c>
      <c r="B914">
        <v>1</v>
      </c>
      <c r="C914" t="s">
        <v>186</v>
      </c>
      <c r="D914" t="s">
        <v>187</v>
      </c>
      <c r="E914">
        <v>38666</v>
      </c>
      <c r="F914" t="s">
        <v>197</v>
      </c>
      <c r="G914">
        <v>29</v>
      </c>
      <c r="H914">
        <v>2018</v>
      </c>
      <c r="I914" t="s">
        <v>622</v>
      </c>
    </row>
    <row r="915" spans="1:9">
      <c r="A915" t="s">
        <v>191</v>
      </c>
      <c r="B915">
        <v>1</v>
      </c>
      <c r="C915" t="s">
        <v>186</v>
      </c>
      <c r="D915" t="s">
        <v>187</v>
      </c>
      <c r="E915">
        <v>451405</v>
      </c>
      <c r="F915" t="s">
        <v>202</v>
      </c>
      <c r="G915">
        <v>10</v>
      </c>
      <c r="H915">
        <v>2017</v>
      </c>
      <c r="I915" t="s">
        <v>623</v>
      </c>
    </row>
    <row r="916" spans="1:9">
      <c r="A916" t="s">
        <v>191</v>
      </c>
      <c r="B916">
        <v>1</v>
      </c>
      <c r="C916" t="s">
        <v>186</v>
      </c>
      <c r="D916" t="s">
        <v>187</v>
      </c>
      <c r="E916">
        <v>460676</v>
      </c>
      <c r="F916" t="s">
        <v>202</v>
      </c>
      <c r="G916">
        <v>10</v>
      </c>
      <c r="H916">
        <v>2017</v>
      </c>
      <c r="I916" t="s">
        <v>624</v>
      </c>
    </row>
    <row r="917" spans="1:9">
      <c r="A917" t="s">
        <v>199</v>
      </c>
      <c r="B917">
        <v>1</v>
      </c>
      <c r="C917" t="s">
        <v>186</v>
      </c>
      <c r="D917" t="s">
        <v>187</v>
      </c>
      <c r="E917">
        <v>81887</v>
      </c>
      <c r="F917" t="s">
        <v>235</v>
      </c>
      <c r="G917">
        <v>10</v>
      </c>
      <c r="H917">
        <v>2017</v>
      </c>
      <c r="I917" t="s">
        <v>625</v>
      </c>
    </row>
    <row r="918" spans="1:9">
      <c r="A918" t="s">
        <v>191</v>
      </c>
      <c r="B918">
        <v>1</v>
      </c>
      <c r="C918" t="s">
        <v>186</v>
      </c>
      <c r="D918" t="s">
        <v>187</v>
      </c>
      <c r="E918">
        <v>3715</v>
      </c>
      <c r="F918" t="s">
        <v>207</v>
      </c>
      <c r="G918">
        <v>5</v>
      </c>
      <c r="H918">
        <v>2017</v>
      </c>
      <c r="I918" t="s">
        <v>321</v>
      </c>
    </row>
    <row r="919" spans="1:9">
      <c r="A919" t="s">
        <v>191</v>
      </c>
      <c r="B919">
        <v>1</v>
      </c>
      <c r="C919" t="s">
        <v>186</v>
      </c>
      <c r="D919" t="s">
        <v>187</v>
      </c>
      <c r="E919">
        <v>33556378</v>
      </c>
      <c r="F919" t="s">
        <v>188</v>
      </c>
      <c r="G919">
        <v>30</v>
      </c>
      <c r="H919">
        <v>2014</v>
      </c>
      <c r="I919" t="s">
        <v>626</v>
      </c>
    </row>
    <row r="920" spans="1:9">
      <c r="A920" t="s">
        <v>199</v>
      </c>
      <c r="B920">
        <v>1</v>
      </c>
      <c r="C920" t="s">
        <v>186</v>
      </c>
      <c r="D920" t="s">
        <v>187</v>
      </c>
      <c r="E920">
        <v>707</v>
      </c>
      <c r="F920" t="s">
        <v>197</v>
      </c>
      <c r="G920">
        <v>26</v>
      </c>
      <c r="H920">
        <v>2018</v>
      </c>
      <c r="I920" t="s">
        <v>627</v>
      </c>
    </row>
    <row r="921" spans="1:9">
      <c r="A921" t="s">
        <v>191</v>
      </c>
      <c r="B921">
        <v>1</v>
      </c>
      <c r="C921" t="s">
        <v>186</v>
      </c>
      <c r="D921" t="s">
        <v>187</v>
      </c>
      <c r="E921">
        <v>5589889</v>
      </c>
      <c r="F921" t="s">
        <v>202</v>
      </c>
      <c r="G921">
        <v>27</v>
      </c>
      <c r="H921">
        <v>2017</v>
      </c>
      <c r="I921" t="s">
        <v>628</v>
      </c>
    </row>
    <row r="922" spans="1:9">
      <c r="A922" t="s">
        <v>191</v>
      </c>
      <c r="B922">
        <v>1</v>
      </c>
      <c r="C922" t="s">
        <v>186</v>
      </c>
      <c r="D922" t="s">
        <v>187</v>
      </c>
      <c r="E922">
        <v>28629</v>
      </c>
      <c r="F922" t="s">
        <v>194</v>
      </c>
      <c r="G922">
        <v>25</v>
      </c>
      <c r="H922">
        <v>2017</v>
      </c>
      <c r="I922" t="s">
        <v>382</v>
      </c>
    </row>
    <row r="923" spans="1:9">
      <c r="A923" t="s">
        <v>629</v>
      </c>
      <c r="B923">
        <v>1</v>
      </c>
      <c r="C923" t="s">
        <v>186</v>
      </c>
      <c r="D923" t="s">
        <v>187</v>
      </c>
      <c r="E923">
        <v>2844086</v>
      </c>
      <c r="F923" t="s">
        <v>207</v>
      </c>
      <c r="G923">
        <v>21</v>
      </c>
      <c r="H923">
        <v>2015</v>
      </c>
      <c r="I923" t="s">
        <v>630</v>
      </c>
    </row>
    <row r="924" spans="1:9">
      <c r="A924" t="s">
        <v>191</v>
      </c>
      <c r="B924">
        <v>1</v>
      </c>
      <c r="C924" t="s">
        <v>186</v>
      </c>
      <c r="D924" t="s">
        <v>187</v>
      </c>
      <c r="E924">
        <v>32724746</v>
      </c>
      <c r="F924" t="s">
        <v>188</v>
      </c>
      <c r="G924">
        <v>30</v>
      </c>
      <c r="H924">
        <v>2014</v>
      </c>
      <c r="I924" t="s">
        <v>631</v>
      </c>
    </row>
    <row r="925" spans="1:9">
      <c r="A925" t="s">
        <v>191</v>
      </c>
      <c r="B925">
        <v>1</v>
      </c>
      <c r="C925" t="s">
        <v>186</v>
      </c>
      <c r="D925" t="s">
        <v>187</v>
      </c>
      <c r="E925">
        <v>37000</v>
      </c>
      <c r="F925" t="s">
        <v>202</v>
      </c>
      <c r="G925">
        <v>15</v>
      </c>
      <c r="H925">
        <v>2017</v>
      </c>
      <c r="I925" t="s">
        <v>408</v>
      </c>
    </row>
    <row r="926" spans="1:9">
      <c r="A926" t="s">
        <v>191</v>
      </c>
      <c r="B926">
        <v>1</v>
      </c>
      <c r="C926" t="s">
        <v>186</v>
      </c>
      <c r="D926" t="s">
        <v>187</v>
      </c>
      <c r="E926">
        <v>61194</v>
      </c>
      <c r="F926" t="s">
        <v>194</v>
      </c>
      <c r="G926">
        <v>25</v>
      </c>
      <c r="H926">
        <v>2017</v>
      </c>
      <c r="I926" t="s">
        <v>383</v>
      </c>
    </row>
    <row r="927" spans="1:9">
      <c r="A927" t="s">
        <v>629</v>
      </c>
      <c r="B927">
        <v>1</v>
      </c>
      <c r="C927" t="s">
        <v>186</v>
      </c>
      <c r="D927" t="s">
        <v>187</v>
      </c>
      <c r="E927">
        <v>12415067</v>
      </c>
      <c r="F927" t="s">
        <v>207</v>
      </c>
      <c r="G927">
        <v>21</v>
      </c>
      <c r="H927">
        <v>2015</v>
      </c>
      <c r="I927" t="s">
        <v>632</v>
      </c>
    </row>
    <row r="928" spans="1:9">
      <c r="A928" t="s">
        <v>199</v>
      </c>
      <c r="B928">
        <v>1</v>
      </c>
      <c r="C928" t="s">
        <v>186</v>
      </c>
      <c r="D928" t="s">
        <v>187</v>
      </c>
      <c r="E928">
        <v>78980</v>
      </c>
      <c r="F928" t="s">
        <v>202</v>
      </c>
      <c r="G928">
        <v>15</v>
      </c>
      <c r="H928">
        <v>2017</v>
      </c>
      <c r="I928" t="s">
        <v>409</v>
      </c>
    </row>
    <row r="929" spans="1:9">
      <c r="A929" t="s">
        <v>191</v>
      </c>
      <c r="B929">
        <v>1</v>
      </c>
      <c r="C929" t="s">
        <v>186</v>
      </c>
      <c r="D929" t="s">
        <v>187</v>
      </c>
      <c r="E929">
        <v>67281491</v>
      </c>
      <c r="F929" t="s">
        <v>188</v>
      </c>
      <c r="G929">
        <v>30</v>
      </c>
      <c r="H929">
        <v>2014</v>
      </c>
      <c r="I929" t="s">
        <v>633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955"/>
  <sheetViews>
    <sheetView zoomScale="90" zoomScaleNormal="90" workbookViewId="0">
      <pane xSplit="5" ySplit="1" topLeftCell="F2" activePane="bottomRight" state="frozen"/>
      <selection pane="topRight" activeCell="F1" sqref="F1"/>
      <selection pane="bottomLeft" activeCell="A3" sqref="A3"/>
      <selection pane="bottomRight" activeCell="H3" sqref="H3"/>
    </sheetView>
  </sheetViews>
  <sheetFormatPr defaultColWidth="11.09765625" defaultRowHeight="15.6"/>
  <cols>
    <col min="1" max="3" width="4" style="33" customWidth="1"/>
    <col min="4" max="4" width="6" style="33" customWidth="1"/>
    <col min="5" max="5" width="24.09765625" style="4" customWidth="1"/>
    <col min="6" max="6" width="38.59765625" customWidth="1"/>
    <col min="7" max="7" width="36.296875" customWidth="1"/>
    <col min="8" max="8" width="41.296875" style="4" customWidth="1"/>
    <col min="9" max="9" width="7.59765625" customWidth="1"/>
    <col min="10" max="12" width="21" customWidth="1"/>
    <col min="13" max="13" width="128.09765625" customWidth="1"/>
    <col min="14" max="22" width="10.5" customWidth="1"/>
  </cols>
  <sheetData>
    <row r="1" spans="1:13" s="61" customFormat="1" ht="18">
      <c r="A1" s="58" t="s">
        <v>1</v>
      </c>
      <c r="B1" s="58" t="s">
        <v>720</v>
      </c>
      <c r="C1" s="58" t="s">
        <v>2</v>
      </c>
      <c r="D1" s="59" t="s">
        <v>3</v>
      </c>
      <c r="E1" s="60" t="s">
        <v>4</v>
      </c>
      <c r="F1" s="60" t="s">
        <v>5</v>
      </c>
      <c r="G1" s="60" t="s">
        <v>6</v>
      </c>
      <c r="H1" s="60" t="s">
        <v>8</v>
      </c>
      <c r="I1" s="61" t="s">
        <v>10</v>
      </c>
      <c r="J1" s="61" t="s">
        <v>9</v>
      </c>
      <c r="K1" s="62" t="s">
        <v>11</v>
      </c>
      <c r="L1" s="62"/>
      <c r="M1" s="61" t="s">
        <v>4</v>
      </c>
    </row>
    <row r="2" spans="1:13" ht="62.4">
      <c r="A2" s="54">
        <v>1</v>
      </c>
      <c r="B2" s="53">
        <v>1</v>
      </c>
      <c r="C2" s="54" t="s">
        <v>12</v>
      </c>
      <c r="D2" s="57">
        <v>43706</v>
      </c>
      <c r="E2" s="56" t="s">
        <v>13</v>
      </c>
      <c r="F2" s="55" t="s">
        <v>103</v>
      </c>
      <c r="G2" s="68" t="s">
        <v>749</v>
      </c>
      <c r="H2" s="56"/>
      <c r="I2" s="52"/>
      <c r="J2" s="52" t="str">
        <f>IF(ISBLANK(I2),"",CONCATENATE("Assignment ",I2," due ", TEXT(D2+configuration!$B$6, "mm/dd")))</f>
        <v/>
      </c>
      <c r="K2" s="52" t="str">
        <f>IF(B2&gt;0,CONCATENATE("[more](",configuration!B$20,configuration!B$19,"/sessions/session",B2,"/)"),"")</f>
        <v>[more](https://rpi-data.github.io/course-intro-ml-app/sessions/session1/)</v>
      </c>
      <c r="L2" s="52" t="str">
        <f>IF(ISBLANK(I2),"",CONCATENATE(" &lt;br&gt; *",J2,"* &lt;br&gt;"))</f>
        <v/>
      </c>
      <c r="M2" s="52" t="str">
        <f>CONCATENATE("**",TRIM(E2),"** &lt;br&gt; ", K2, L2)</f>
        <v>**Course Overview &amp; Introduction to the Data Science Lifecycle** &lt;br&gt; [more](https://rpi-data.github.io/course-intro-ml-app/sessions/session1/)</v>
      </c>
    </row>
    <row r="3" spans="1:13" ht="15.6" customHeight="1">
      <c r="A3" s="49">
        <v>2</v>
      </c>
      <c r="B3" s="49"/>
      <c r="C3" s="49" t="s">
        <v>14</v>
      </c>
      <c r="D3" s="51">
        <f>D2+4</f>
        <v>43710</v>
      </c>
      <c r="E3" s="12" t="s">
        <v>700</v>
      </c>
      <c r="F3" s="50"/>
      <c r="G3" s="50"/>
      <c r="H3" s="50"/>
      <c r="I3" s="48"/>
      <c r="J3" s="48" t="str">
        <f>IF(ISBLANK(I3),"",CONCATENATE("Assignment ",I3," due ", TEXT(D3+configuration!$B$6, "mm/dd")))</f>
        <v/>
      </c>
      <c r="K3" s="48" t="str">
        <f>IF(B3&gt;0,CONCATENATE("[more](",configuration!B$20,configuration!B$19,"/sessions/session",B3,"/)"),"")</f>
        <v/>
      </c>
      <c r="L3" s="48" t="str">
        <f t="shared" ref="L3:L34" si="0">IF(ISBLANK(I3),"",CONCATENATE(" &lt;br&gt; *",J3,"* &lt;br&gt;"))</f>
        <v/>
      </c>
      <c r="M3" s="48" t="str">
        <f>CONCATENATE("**",TRIM(E3),"** &lt;br&gt; ", K3, L3)</f>
        <v xml:space="preserve">**Labor Day - no classes (Tuesday follows Monday schedule)** &lt;br&gt; </v>
      </c>
    </row>
    <row r="4" spans="1:13" ht="124.8">
      <c r="A4" s="34">
        <v>2</v>
      </c>
      <c r="B4" s="34">
        <f>B2+1</f>
        <v>2</v>
      </c>
      <c r="C4" s="34" t="s">
        <v>19</v>
      </c>
      <c r="D4" s="32">
        <v>43711</v>
      </c>
      <c r="E4" s="11" t="s">
        <v>104</v>
      </c>
      <c r="F4" s="11" t="s">
        <v>102</v>
      </c>
      <c r="G4" s="14" t="s">
        <v>748</v>
      </c>
      <c r="H4" s="11" t="s">
        <v>100</v>
      </c>
      <c r="I4">
        <v>1</v>
      </c>
      <c r="J4" s="5" t="str">
        <f>IF(ISBLANK(I4),"",CONCATENATE("Assignment ",I4," due ", TEXT(D4+configuration!$B$6, "mm/dd")))</f>
        <v>Assignment 1 due 09/17</v>
      </c>
      <c r="K4" s="5" t="str">
        <f>IF(B4&gt;0,CONCATENATE("[more](",configuration!B$20,configuration!B$19,"/sessions/session",B4,"/)"),"")</f>
        <v>[more](https://rpi-data.github.io/course-intro-ml-app/sessions/session2/)</v>
      </c>
      <c r="L4" s="5" t="str">
        <f t="shared" si="0"/>
        <v xml:space="preserve"> &lt;br&gt; *Assignment 1 due 09/17* &lt;br&gt;</v>
      </c>
      <c r="M4" t="str">
        <f>CONCATENATE("**",TRIM(E4),"** &lt;br&gt; ", K4, L4)</f>
        <v>**Python Basics** &lt;br&gt; [more](https://rpi-data.github.io/course-intro-ml-app/sessions/session2/) &lt;br&gt; *Assignment 1 due 09/17* &lt;br&gt;</v>
      </c>
    </row>
    <row r="5" spans="1:13">
      <c r="A5" s="33">
        <v>2</v>
      </c>
      <c r="B5" s="33">
        <f t="shared" ref="B5:B28" si="1">B4+1</f>
        <v>3</v>
      </c>
      <c r="C5" s="33" t="s">
        <v>12</v>
      </c>
      <c r="D5" s="32">
        <f>D2+7</f>
        <v>43713</v>
      </c>
      <c r="E5" s="11" t="s">
        <v>104</v>
      </c>
      <c r="F5" s="11" t="s">
        <v>101</v>
      </c>
      <c r="G5" s="4"/>
      <c r="J5" s="5" t="str">
        <f>IF(ISBLANK(I5),"",CONCATENATE("Assignment ",I5," due ", TEXT(D5+configuration!$B$6, "mm/dd")))</f>
        <v/>
      </c>
      <c r="K5" s="5" t="str">
        <f>IF(B5&gt;0,CONCATENATE("[more](",configuration!B$20,configuration!B$19,"/sessions/session",B5,"/)"),"")</f>
        <v>[more](https://rpi-data.github.io/course-intro-ml-app/sessions/session3/)</v>
      </c>
      <c r="L5" s="5" t="str">
        <f t="shared" si="0"/>
        <v/>
      </c>
      <c r="M5" t="str">
        <f>CONCATENATE("**",TRIM(E5),"** &lt;br&gt; ", K5, L5)</f>
        <v>**Python Basics** &lt;br&gt; [more](https://rpi-data.github.io/course-intro-ml-app/sessions/session3/)</v>
      </c>
    </row>
    <row r="6" spans="1:13" ht="140.4">
      <c r="A6" s="33">
        <f>A3+1</f>
        <v>3</v>
      </c>
      <c r="B6" s="33">
        <f t="shared" si="1"/>
        <v>4</v>
      </c>
      <c r="C6" s="33" t="s">
        <v>14</v>
      </c>
      <c r="D6" s="32">
        <f>D3+7</f>
        <v>43717</v>
      </c>
      <c r="E6" s="11" t="s">
        <v>105</v>
      </c>
      <c r="F6" s="15" t="s">
        <v>106</v>
      </c>
      <c r="G6" s="3"/>
      <c r="H6" s="3"/>
      <c r="J6" s="5" t="str">
        <f>IF(ISBLANK(I6),"",CONCATENATE("Assignment ",I6," due ", TEXT(D6+configuration!$B$6, "mm/dd")))</f>
        <v/>
      </c>
      <c r="K6" s="5" t="str">
        <f>IF(B6&gt;0,CONCATENATE("[more](",configuration!B$20,configuration!B$19,"/sessions/session",B6,"/)"),"")</f>
        <v>[more](https://rpi-data.github.io/course-intro-ml-app/sessions/session4/)</v>
      </c>
      <c r="L6" s="5" t="str">
        <f t="shared" si="0"/>
        <v/>
      </c>
      <c r="M6" t="str">
        <f>CONCATENATE("**",TRIM(E6),"** &lt;br&gt; ", K6, L6)</f>
        <v>**Python conditionals, loops, functions, aggregating.** &lt;br&gt; [more](https://rpi-data.github.io/course-intro-ml-app/sessions/session4/)</v>
      </c>
    </row>
    <row r="7" spans="1:13" ht="46.8">
      <c r="A7" s="33">
        <f t="shared" ref="A7:A12" si="2">A5+1</f>
        <v>3</v>
      </c>
      <c r="B7" s="33">
        <f t="shared" si="1"/>
        <v>5</v>
      </c>
      <c r="C7" s="33" t="s">
        <v>12</v>
      </c>
      <c r="D7" s="32">
        <f t="shared" ref="D7:D32" si="3">D5+7</f>
        <v>43720</v>
      </c>
      <c r="E7" s="11" t="s">
        <v>634</v>
      </c>
      <c r="F7" s="11" t="s">
        <v>101</v>
      </c>
      <c r="G7" s="4"/>
      <c r="I7">
        <v>2</v>
      </c>
      <c r="J7" s="5" t="str">
        <f>IF(ISBLANK(I7),"",CONCATENATE("Assignment ",I7," due ", TEXT(D7+configuration!$B$6, "mm/dd")))</f>
        <v>Assignment 2 due 09/26</v>
      </c>
      <c r="K7" s="5" t="str">
        <f>IF(B7&gt;0,CONCATENATE("[more](",configuration!B$20,configuration!B$19,"/sessions/session",B7,"/)"),"")</f>
        <v>[more](https://rpi-data.github.io/course-intro-ml-app/sessions/session5/)</v>
      </c>
      <c r="L7" s="5" t="str">
        <f t="shared" si="0"/>
        <v xml:space="preserve"> &lt;br&gt; *Assignment 2 due 09/26* &lt;br&gt;</v>
      </c>
      <c r="M7" t="str">
        <f>CONCATENATE("**",TRIM(E7),"** &lt;br&gt; ", K7, L7)</f>
        <v>**Python conditionals, loops, functions, aggregating (continued)** &lt;br&gt; [more](https://rpi-data.github.io/course-intro-ml-app/sessions/session5/) &lt;br&gt; *Assignment 2 due 09/26* &lt;br&gt;</v>
      </c>
    </row>
    <row r="8" spans="1:13" ht="93.6">
      <c r="A8" s="33">
        <f t="shared" si="2"/>
        <v>4</v>
      </c>
      <c r="B8" s="33">
        <f t="shared" si="1"/>
        <v>6</v>
      </c>
      <c r="C8" s="33" t="s">
        <v>14</v>
      </c>
      <c r="D8" s="32">
        <f t="shared" si="3"/>
        <v>43724</v>
      </c>
      <c r="E8" s="4" t="s">
        <v>635</v>
      </c>
      <c r="F8" s="11" t="s">
        <v>637</v>
      </c>
      <c r="G8" s="4"/>
      <c r="J8" s="5" t="str">
        <f>IF(ISBLANK(I8),"",CONCATENATE("Assignment ",I8," due ", TEXT(D8+configuration!$B$6, "mm/dd")))</f>
        <v/>
      </c>
      <c r="K8" s="5" t="str">
        <f>IF(B8&gt;0,CONCATENATE("[more](",configuration!B$20,configuration!B$19,"/sessions/session",B8,"/)"),"")</f>
        <v>[more](https://rpi-data.github.io/course-intro-ml-app/sessions/session6/)</v>
      </c>
      <c r="L8" s="5" t="str">
        <f t="shared" si="0"/>
        <v/>
      </c>
      <c r="M8" t="str">
        <f>CONCATENATE("**",TRIM(E8),"** &lt;br&gt; ", K8, L8)</f>
        <v>**Python visualization, data manipulation , and feature creation.** &lt;br&gt; [more](https://rpi-data.github.io/course-intro-ml-app/sessions/session6/)</v>
      </c>
    </row>
    <row r="9" spans="1:13" ht="46.8">
      <c r="A9" s="33">
        <f t="shared" si="2"/>
        <v>4</v>
      </c>
      <c r="B9" s="33">
        <f t="shared" si="1"/>
        <v>7</v>
      </c>
      <c r="C9" s="33" t="s">
        <v>12</v>
      </c>
      <c r="D9" s="32">
        <f t="shared" si="3"/>
        <v>43727</v>
      </c>
      <c r="E9" s="11" t="s">
        <v>636</v>
      </c>
      <c r="F9" s="11" t="s">
        <v>101</v>
      </c>
      <c r="G9" s="4"/>
      <c r="I9">
        <v>3</v>
      </c>
      <c r="J9" s="5" t="str">
        <f>IF(ISBLANK(I9),"",CONCATENATE("Assignment ",I9," due ", TEXT(D9+configuration!$B$6, "mm/dd")))</f>
        <v>Assignment 3 due 10/03</v>
      </c>
      <c r="K9" s="5" t="str">
        <f>IF(B9&gt;0,CONCATENATE("[more](",configuration!B$20,configuration!B$19,"/sessions/session",B9,"/)"),"")</f>
        <v>[more](https://rpi-data.github.io/course-intro-ml-app/sessions/session7/)</v>
      </c>
      <c r="L9" s="5" t="str">
        <f t="shared" si="0"/>
        <v xml:space="preserve"> &lt;br&gt; *Assignment 3 due 10/03* &lt;br&gt;</v>
      </c>
      <c r="M9" t="str">
        <f>CONCATENATE("**",TRIM(E9),"** &lt;br&gt; ", K9, L9)</f>
        <v>**Python visualization, data manipulation , and feature creation (continued)** &lt;br&gt; [more](https://rpi-data.github.io/course-intro-ml-app/sessions/session7/) &lt;br&gt; *Assignment 3 due 10/03* &lt;br&gt;</v>
      </c>
    </row>
    <row r="10" spans="1:13" ht="31.2">
      <c r="A10" s="33">
        <f t="shared" si="2"/>
        <v>5</v>
      </c>
      <c r="B10" s="33">
        <f t="shared" si="1"/>
        <v>8</v>
      </c>
      <c r="C10" s="33" t="s">
        <v>14</v>
      </c>
      <c r="D10" s="32">
        <f t="shared" si="3"/>
        <v>43731</v>
      </c>
      <c r="E10" s="11" t="s">
        <v>638</v>
      </c>
      <c r="F10" s="11" t="s">
        <v>639</v>
      </c>
      <c r="G10" s="4"/>
      <c r="J10" s="5" t="str">
        <f>IF(ISBLANK(I10),"",CONCATENATE("Assignment ",I10," due ", TEXT(D10+configuration!$B$6, "mm/dd")))</f>
        <v/>
      </c>
      <c r="K10" s="5" t="str">
        <f>IF(B10&gt;0,CONCATENATE("[more](",configuration!B$20,configuration!B$19,"/sessions/session",B10,"/)"),"")</f>
        <v>[more](https://rpi-data.github.io/course-intro-ml-app/sessions/session8/)</v>
      </c>
      <c r="L10" s="5" t="str">
        <f t="shared" si="0"/>
        <v/>
      </c>
      <c r="M10" t="str">
        <f>CONCATENATE("**",TRIM(E10),"** &lt;br&gt; ", K10, L10)</f>
        <v>**Visualization with Tableau** &lt;br&gt; [more](https://rpi-data.github.io/course-intro-ml-app/sessions/session8/)</v>
      </c>
    </row>
    <row r="11" spans="1:13">
      <c r="A11" s="33">
        <f t="shared" si="2"/>
        <v>5</v>
      </c>
      <c r="B11" s="33">
        <f t="shared" si="1"/>
        <v>9</v>
      </c>
      <c r="C11" s="33" t="s">
        <v>12</v>
      </c>
      <c r="D11" s="32">
        <f t="shared" si="3"/>
        <v>43734</v>
      </c>
      <c r="E11" s="11" t="s">
        <v>638</v>
      </c>
      <c r="F11" s="11" t="s">
        <v>101</v>
      </c>
      <c r="G11" s="4"/>
      <c r="I11">
        <v>4</v>
      </c>
      <c r="J11" s="5" t="str">
        <f>IF(ISBLANK(I11),"",CONCATENATE("Assignment ",I11," due ", TEXT(D11+configuration!$B$6, "mm/dd")))</f>
        <v>Assignment 4 due 10/10</v>
      </c>
      <c r="K11" s="5" t="str">
        <f>IF(B11&gt;0,CONCATENATE("[more](",configuration!B$20,configuration!B$19,"/sessions/session",B11,"/)"),"")</f>
        <v>[more](https://rpi-data.github.io/course-intro-ml-app/sessions/session9/)</v>
      </c>
      <c r="L11" s="5" t="str">
        <f t="shared" si="0"/>
        <v xml:space="preserve"> &lt;br&gt; *Assignment 4 due 10/10* &lt;br&gt;</v>
      </c>
      <c r="M11" t="str">
        <f>CONCATENATE("**",TRIM(E11),"** &lt;br&gt; ", K11, L11)</f>
        <v>**Visualization with Tableau** &lt;br&gt; [more](https://rpi-data.github.io/course-intro-ml-app/sessions/session9/) &lt;br&gt; *Assignment 4 due 10/10* &lt;br&gt;</v>
      </c>
    </row>
    <row r="12" spans="1:13" ht="93.6">
      <c r="A12" s="33">
        <f t="shared" si="2"/>
        <v>6</v>
      </c>
      <c r="B12" s="33">
        <f t="shared" si="1"/>
        <v>10</v>
      </c>
      <c r="C12" s="33" t="s">
        <v>14</v>
      </c>
      <c r="D12" s="32">
        <f t="shared" si="3"/>
        <v>43738</v>
      </c>
      <c r="E12" s="4" t="s">
        <v>21</v>
      </c>
      <c r="F12" s="11" t="s">
        <v>651</v>
      </c>
      <c r="G12" s="4"/>
      <c r="J12" s="5" t="str">
        <f>IF(ISBLANK(I12),"",CONCATENATE("Assignment ",I12," due ", TEXT(D12+configuration!$B$6, "mm/dd")))</f>
        <v/>
      </c>
      <c r="K12" s="5" t="str">
        <f>IF(B12&gt;0,CONCATENATE("[more](",configuration!B$20,configuration!B$19,"/sessions/session",B12,"/)"),"")</f>
        <v>[more](https://rpi-data.github.io/course-intro-ml-app/sessions/session10/)</v>
      </c>
      <c r="L12" s="5" t="str">
        <f t="shared" si="0"/>
        <v/>
      </c>
      <c r="M12" t="str">
        <f>CONCATENATE("**",TRIM(E12),"** &lt;br&gt; ", K12, L12)</f>
        <v>**Introduction to R** &lt;br&gt; [more](https://rpi-data.github.io/course-intro-ml-app/sessions/session10/)</v>
      </c>
    </row>
    <row r="13" spans="1:13">
      <c r="A13" s="33">
        <v>6</v>
      </c>
      <c r="B13" s="33">
        <f t="shared" si="1"/>
        <v>11</v>
      </c>
      <c r="C13" s="33" t="s">
        <v>12</v>
      </c>
      <c r="D13" s="32">
        <f t="shared" si="3"/>
        <v>43741</v>
      </c>
      <c r="E13" s="4" t="s">
        <v>21</v>
      </c>
      <c r="F13" s="11" t="s">
        <v>101</v>
      </c>
      <c r="G13" s="4"/>
      <c r="I13">
        <v>5</v>
      </c>
      <c r="J13" s="5" t="str">
        <f>IF(ISBLANK(I13),"",CONCATENATE("Assignment ",I13," due ", TEXT(D13+configuration!$B$6, "mm/dd")))</f>
        <v>Assignment 5 due 10/17</v>
      </c>
      <c r="K13" s="5" t="str">
        <f>IF(B13&gt;0,CONCATENATE("[more](",configuration!B$20,configuration!B$19,"/sessions/session",B13,"/)"),"")</f>
        <v>[more](https://rpi-data.github.io/course-intro-ml-app/sessions/session11/)</v>
      </c>
      <c r="L13" s="5" t="str">
        <f t="shared" si="0"/>
        <v xml:space="preserve"> &lt;br&gt; *Assignment 5 due 10/17* &lt;br&gt;</v>
      </c>
      <c r="M13" t="str">
        <f>CONCATENATE("**",TRIM(E13),"** &lt;br&gt; ", K13, L13)</f>
        <v>**Introduction to R** &lt;br&gt; [more](https://rpi-data.github.io/course-intro-ml-app/sessions/session11/) &lt;br&gt; *Assignment 5 due 10/17* &lt;br&gt;</v>
      </c>
    </row>
    <row r="14" spans="1:13" ht="93.6">
      <c r="A14" s="33">
        <f>A12+1</f>
        <v>7</v>
      </c>
      <c r="B14" s="33">
        <f t="shared" si="1"/>
        <v>12</v>
      </c>
      <c r="C14" s="33" t="s">
        <v>14</v>
      </c>
      <c r="D14" s="32">
        <f t="shared" si="3"/>
        <v>43745</v>
      </c>
      <c r="E14" s="11" t="s">
        <v>641</v>
      </c>
      <c r="F14" s="15" t="s">
        <v>640</v>
      </c>
      <c r="G14" s="3"/>
      <c r="H14" s="3"/>
      <c r="J14" s="5" t="str">
        <f>IF(ISBLANK(I14),"",CONCATENATE("Assignment ",I14," due ", TEXT(D14+configuration!$B$6, "mm/dd")))</f>
        <v/>
      </c>
      <c r="K14" s="5" t="str">
        <f>IF(B14&gt;0,CONCATENATE("[more](",configuration!B$20,configuration!B$19,"/sessions/session",B14,"/)"),"")</f>
        <v>[more](https://rpi-data.github.io/course-intro-ml-app/sessions/session12/)</v>
      </c>
      <c r="L14" s="5" t="str">
        <f t="shared" si="0"/>
        <v/>
      </c>
      <c r="M14" t="str">
        <f>CONCATENATE("**",TRIM(E14),"** &lt;br&gt; ", K14, L14)</f>
        <v>**Overview of Modeling** &lt;br&gt; [more](https://rpi-data.github.io/course-intro-ml-app/sessions/session12/)</v>
      </c>
    </row>
    <row r="15" spans="1:13">
      <c r="A15" s="33">
        <v>7</v>
      </c>
      <c r="B15" s="33">
        <f t="shared" si="1"/>
        <v>13</v>
      </c>
      <c r="C15" s="33" t="s">
        <v>12</v>
      </c>
      <c r="D15" s="32">
        <f t="shared" si="3"/>
        <v>43748</v>
      </c>
      <c r="E15" s="11" t="s">
        <v>641</v>
      </c>
      <c r="F15" s="11" t="s">
        <v>101</v>
      </c>
      <c r="G15" s="4"/>
      <c r="I15">
        <v>6</v>
      </c>
      <c r="J15" s="5" t="str">
        <f>IF(ISBLANK(I15),"",CONCATENATE("Assignment ",I15," due ", TEXT(D15+configuration!$B$6, "mm/dd")))</f>
        <v>Assignment 6 due 10/24</v>
      </c>
      <c r="K15" s="5" t="str">
        <f>IF(B15&gt;0,CONCATENATE("[more](",configuration!B$20,configuration!B$19,"/sessions/session",B15,"/)"),"")</f>
        <v>[more](https://rpi-data.github.io/course-intro-ml-app/sessions/session13/)</v>
      </c>
      <c r="L15" s="5" t="str">
        <f t="shared" si="0"/>
        <v xml:space="preserve"> &lt;br&gt; *Assignment 6 due 10/24* &lt;br&gt;</v>
      </c>
      <c r="M15" t="str">
        <f>CONCATENATE("**",TRIM(E15),"** &lt;br&gt; ", K15, L15)</f>
        <v>**Overview of Modeling** &lt;br&gt; [more](https://rpi-data.github.io/course-intro-ml-app/sessions/session13/) &lt;br&gt; *Assignment 6 due 10/24* &lt;br&gt;</v>
      </c>
    </row>
    <row r="16" spans="1:13" ht="31.2">
      <c r="A16" s="33">
        <f>A14+1</f>
        <v>8</v>
      </c>
      <c r="B16" s="33">
        <f t="shared" si="1"/>
        <v>14</v>
      </c>
      <c r="C16" s="33" t="s">
        <v>14</v>
      </c>
      <c r="D16" s="32">
        <f t="shared" si="3"/>
        <v>43752</v>
      </c>
      <c r="E16" s="11" t="s">
        <v>642</v>
      </c>
      <c r="F16" s="4"/>
      <c r="G16" s="4"/>
      <c r="J16" s="5" t="str">
        <f>IF(ISBLANK(I16),"",CONCATENATE("Assignment ",I16," due ", TEXT(D16+configuration!$B$6, "mm/dd")))</f>
        <v/>
      </c>
      <c r="K16" s="5" t="str">
        <f>IF(B16&gt;0,CONCATENATE("[more](",configuration!B$20,configuration!B$19,"/sessions/session",B16,"/)"),"")</f>
        <v>[more](https://rpi-data.github.io/course-intro-ml-app/sessions/session14/)</v>
      </c>
      <c r="L16" s="5" t="str">
        <f t="shared" si="0"/>
        <v/>
      </c>
      <c r="M16" t="str">
        <f>CONCATENATE("**",TRIM(E16),"** &lt;br&gt; ", K16, L16)</f>
        <v>**Review/Kaggle Project Introduction** &lt;br&gt; [more](https://rpi-data.github.io/course-intro-ml-app/sessions/session14/)</v>
      </c>
    </row>
    <row r="17" spans="1:13">
      <c r="A17" s="34">
        <v>8</v>
      </c>
      <c r="B17" s="33">
        <f t="shared" si="1"/>
        <v>15</v>
      </c>
      <c r="C17" s="33" t="s">
        <v>12</v>
      </c>
      <c r="D17" s="32">
        <f t="shared" si="3"/>
        <v>43755</v>
      </c>
      <c r="E17" s="4" t="s">
        <v>23</v>
      </c>
      <c r="G17" s="4"/>
      <c r="I17">
        <v>7</v>
      </c>
      <c r="J17" s="5" t="str">
        <f>IF(ISBLANK(I17),"",CONCATENATE("Assignment ",I17," due ", TEXT(D17+configuration!$B$6, "mm/dd")))</f>
        <v>Assignment 7 due 10/31</v>
      </c>
      <c r="K17" s="5" t="str">
        <f>IF(B17&gt;0,CONCATENATE("[more](",configuration!B$20,configuration!B$19,"/sessions/session",B17,"/)"),"")</f>
        <v>[more](https://rpi-data.github.io/course-intro-ml-app/sessions/session15/)</v>
      </c>
      <c r="L17" s="5" t="str">
        <f t="shared" si="0"/>
        <v xml:space="preserve"> &lt;br&gt; *Assignment 7 due 10/31* &lt;br&gt;</v>
      </c>
      <c r="M17" t="str">
        <f>CONCATENATE("**",TRIM(E17),"** &lt;br&gt; ", K17, L17)</f>
        <v>**Midterm** &lt;br&gt; [more](https://rpi-data.github.io/course-intro-ml-app/sessions/session15/) &lt;br&gt; *Assignment 7 due 10/31* &lt;br&gt;</v>
      </c>
    </row>
    <row r="18" spans="1:13" ht="46.8">
      <c r="A18" s="33">
        <f t="shared" ref="A18:A31" si="4">A16+1</f>
        <v>9</v>
      </c>
      <c r="B18" s="33">
        <f t="shared" si="1"/>
        <v>16</v>
      </c>
      <c r="C18" s="33" t="s">
        <v>14</v>
      </c>
      <c r="D18" s="32">
        <f t="shared" si="3"/>
        <v>43759</v>
      </c>
      <c r="E18" s="11" t="s">
        <v>643</v>
      </c>
      <c r="F18" s="11" t="s">
        <v>656</v>
      </c>
      <c r="G18" s="4"/>
      <c r="J18" s="5" t="str">
        <f>IF(ISBLANK(I18),"",CONCATENATE("Assignment ",I18," due ", TEXT(D18+configuration!$B$6, "mm/dd")))</f>
        <v/>
      </c>
      <c r="K18" s="5" t="str">
        <f>IF(B18&gt;0,CONCATENATE("[more](",configuration!B$20,configuration!B$19,"/sessions/session",B18,"/)"),"")</f>
        <v>[more](https://rpi-data.github.io/course-intro-ml-app/sessions/session16/)</v>
      </c>
      <c r="L18" s="5" t="str">
        <f t="shared" si="0"/>
        <v/>
      </c>
      <c r="M18" t="str">
        <f>CONCATENATE("**",TRIM(E18),"** &lt;br&gt; ", K18, L18)</f>
        <v>**Classification** &lt;br&gt; [more](https://rpi-data.github.io/course-intro-ml-app/sessions/session16/)</v>
      </c>
    </row>
    <row r="19" spans="1:13">
      <c r="A19" s="33">
        <f t="shared" si="4"/>
        <v>9</v>
      </c>
      <c r="B19" s="33">
        <f t="shared" si="1"/>
        <v>17</v>
      </c>
      <c r="C19" s="33" t="s">
        <v>12</v>
      </c>
      <c r="D19" s="32">
        <f t="shared" si="3"/>
        <v>43762</v>
      </c>
      <c r="E19" s="11" t="s">
        <v>643</v>
      </c>
      <c r="F19" s="11" t="s">
        <v>101</v>
      </c>
      <c r="G19" s="3"/>
      <c r="H19" s="3"/>
      <c r="J19" s="5" t="str">
        <f>IF(ISBLANK(I19),"",CONCATENATE("Assignment ",I19," due ", TEXT(D19+configuration!$B$6, "mm/dd")))</f>
        <v/>
      </c>
      <c r="K19" s="5" t="str">
        <f>IF(B19&gt;0,CONCATENATE("[more](",configuration!B$20,configuration!B$19,"/sessions/session",B19,"/)"),"")</f>
        <v>[more](https://rpi-data.github.io/course-intro-ml-app/sessions/session17/)</v>
      </c>
      <c r="L19" s="5" t="str">
        <f t="shared" si="0"/>
        <v/>
      </c>
      <c r="M19" t="str">
        <f>CONCATENATE("**",TRIM(E19),"** &lt;br&gt; ", K19, L19)</f>
        <v>**Classification** &lt;br&gt; [more](https://rpi-data.github.io/course-intro-ml-app/sessions/session17/)</v>
      </c>
    </row>
    <row r="20" spans="1:13" ht="31.2">
      <c r="A20" s="33">
        <f t="shared" si="4"/>
        <v>10</v>
      </c>
      <c r="B20" s="33">
        <f t="shared" si="1"/>
        <v>18</v>
      </c>
      <c r="C20" s="33" t="s">
        <v>14</v>
      </c>
      <c r="D20" s="32">
        <f t="shared" si="3"/>
        <v>43766</v>
      </c>
      <c r="E20" s="11" t="s">
        <v>644</v>
      </c>
      <c r="F20" s="15" t="s">
        <v>657</v>
      </c>
      <c r="G20" s="3"/>
      <c r="H20" s="3"/>
      <c r="J20" s="5" t="str">
        <f>IF(ISBLANK(I20),"",CONCATENATE("Assignment ",I20," due ", TEXT(D20+configuration!$B$6, "mm/dd")))</f>
        <v/>
      </c>
      <c r="K20" s="5" t="str">
        <f>IF(B20&gt;0,CONCATENATE("[more](",configuration!B$20,configuration!B$19,"/sessions/session",B20,"/)"),"")</f>
        <v>[more](https://rpi-data.github.io/course-intro-ml-app/sessions/session18/)</v>
      </c>
      <c r="L20" s="5" t="str">
        <f t="shared" si="0"/>
        <v/>
      </c>
      <c r="M20" t="str">
        <f>CONCATENATE("**",TRIM(E20),"** &lt;br&gt; ", K20, L20)</f>
        <v>**Regression** &lt;br&gt; [more](https://rpi-data.github.io/course-intro-ml-app/sessions/session18/)</v>
      </c>
    </row>
    <row r="21" spans="1:13">
      <c r="A21" s="33">
        <f t="shared" si="4"/>
        <v>10</v>
      </c>
      <c r="B21" s="33">
        <f t="shared" si="1"/>
        <v>19</v>
      </c>
      <c r="C21" s="33" t="s">
        <v>12</v>
      </c>
      <c r="D21" s="32">
        <f t="shared" si="3"/>
        <v>43769</v>
      </c>
      <c r="E21" s="15" t="s">
        <v>644</v>
      </c>
      <c r="F21" s="11" t="s">
        <v>101</v>
      </c>
      <c r="G21" s="4"/>
      <c r="J21" s="5" t="str">
        <f>IF(ISBLANK(I21),"",CONCATENATE("Assignment ",I21," due ", TEXT(D21+configuration!$B$6, "mm/dd")))</f>
        <v/>
      </c>
      <c r="K21" s="5" t="str">
        <f>IF(B21&gt;0,CONCATENATE("[more](",configuration!B$20,configuration!B$19,"/sessions/session",B21,"/)"),"")</f>
        <v>[more](https://rpi-data.github.io/course-intro-ml-app/sessions/session19/)</v>
      </c>
      <c r="L21" s="5" t="str">
        <f t="shared" si="0"/>
        <v/>
      </c>
      <c r="M21" t="str">
        <f>CONCATENATE("**",TRIM(E21),"** &lt;br&gt; ", K21, L21)</f>
        <v>**Regression** &lt;br&gt; [more](https://rpi-data.github.io/course-intro-ml-app/sessions/session19/)</v>
      </c>
    </row>
    <row r="22" spans="1:13" ht="31.2">
      <c r="A22" s="33">
        <f t="shared" si="4"/>
        <v>11</v>
      </c>
      <c r="B22" s="33">
        <f t="shared" si="1"/>
        <v>20</v>
      </c>
      <c r="C22" s="33" t="s">
        <v>14</v>
      </c>
      <c r="D22" s="32">
        <f t="shared" si="3"/>
        <v>43773</v>
      </c>
      <c r="E22" s="15" t="s">
        <v>645</v>
      </c>
      <c r="F22" s="11" t="s">
        <v>652</v>
      </c>
      <c r="G22" s="4"/>
      <c r="J22" s="5" t="str">
        <f>IF(ISBLANK(I22),"",CONCATENATE("Assignment ",I22," due ", TEXT(D22+configuration!$B$6, "mm/dd")))</f>
        <v/>
      </c>
      <c r="K22" s="5" t="str">
        <f>IF(B22&gt;0,CONCATENATE("[more](",configuration!B$20,configuration!B$19,"/sessions/session",B22,"/)"),"")</f>
        <v>[more](https://rpi-data.github.io/course-intro-ml-app/sessions/session20/)</v>
      </c>
      <c r="L22" s="5" t="str">
        <f t="shared" si="0"/>
        <v/>
      </c>
      <c r="M22" t="str">
        <f>CONCATENATE("**",TRIM(E22),"** &lt;br&gt; ", K22, L22)</f>
        <v>**Text and NLP** &lt;br&gt; [more](https://rpi-data.github.io/course-intro-ml-app/sessions/session20/)</v>
      </c>
    </row>
    <row r="23" spans="1:13">
      <c r="A23" s="33">
        <f t="shared" si="4"/>
        <v>11</v>
      </c>
      <c r="B23" s="33">
        <f t="shared" si="1"/>
        <v>21</v>
      </c>
      <c r="C23" s="33" t="s">
        <v>12</v>
      </c>
      <c r="D23" s="32">
        <f t="shared" si="3"/>
        <v>43776</v>
      </c>
      <c r="E23" s="15" t="s">
        <v>645</v>
      </c>
      <c r="F23" s="11" t="s">
        <v>101</v>
      </c>
      <c r="G23" s="4"/>
      <c r="J23" s="5" t="str">
        <f>IF(ISBLANK(I23),"",CONCATENATE("Assignment ",I23," due ", TEXT(D23+configuration!$B$6, "mm/dd")))</f>
        <v/>
      </c>
      <c r="K23" s="5" t="str">
        <f>IF(B23&gt;0,CONCATENATE("[more](",configuration!B$20,configuration!B$19,"/sessions/session",B23,"/)"),"")</f>
        <v>[more](https://rpi-data.github.io/course-intro-ml-app/sessions/session21/)</v>
      </c>
      <c r="L23" s="5" t="str">
        <f t="shared" si="0"/>
        <v/>
      </c>
      <c r="M23" t="str">
        <f>CONCATENATE("**",TRIM(E23),"** &lt;br&gt; ", K23, L23)</f>
        <v>**Text and NLP** &lt;br&gt; [more](https://rpi-data.github.io/course-intro-ml-app/sessions/session21/)</v>
      </c>
    </row>
    <row r="24" spans="1:13" ht="46.8">
      <c r="A24" s="33">
        <f t="shared" si="4"/>
        <v>12</v>
      </c>
      <c r="B24" s="33">
        <f t="shared" si="1"/>
        <v>22</v>
      </c>
      <c r="C24" s="33" t="s">
        <v>14</v>
      </c>
      <c r="D24" s="32">
        <f t="shared" si="3"/>
        <v>43780</v>
      </c>
      <c r="E24" s="4" t="s">
        <v>26</v>
      </c>
      <c r="F24" s="15" t="s">
        <v>653</v>
      </c>
      <c r="G24" s="3"/>
      <c r="H24" s="3"/>
      <c r="I24">
        <v>8</v>
      </c>
      <c r="J24" s="5" t="str">
        <f>IF(ISBLANK(I24),"",CONCATENATE("Assignment ",I24," due ", TEXT(D24+configuration!$B$6, "mm/dd")))</f>
        <v>Assignment 8 due 11/25</v>
      </c>
      <c r="K24" s="5" t="str">
        <f>IF(B24&gt;0,CONCATENATE("[more](",configuration!B$20,configuration!B$19,"/sessions/session",B24,"/)"),"")</f>
        <v>[more](https://rpi-data.github.io/course-intro-ml-app/sessions/session22/)</v>
      </c>
      <c r="L24" s="5" t="str">
        <f t="shared" si="0"/>
        <v xml:space="preserve"> &lt;br&gt; *Assignment 8 due 11/25* &lt;br&gt;</v>
      </c>
      <c r="M24" t="str">
        <f>CONCATENATE("**",TRIM(E24),"** &lt;br&gt; ", K24, L24)</f>
        <v>**Introduction to Big Data** &lt;br&gt; [more](https://rpi-data.github.io/course-intro-ml-app/sessions/session22/) &lt;br&gt; *Assignment 8 due 11/25* &lt;br&gt;</v>
      </c>
    </row>
    <row r="25" spans="1:13" ht="46.8">
      <c r="A25" s="33">
        <f t="shared" si="4"/>
        <v>12</v>
      </c>
      <c r="B25" s="33">
        <f t="shared" si="1"/>
        <v>23</v>
      </c>
      <c r="C25" s="33" t="s">
        <v>12</v>
      </c>
      <c r="D25" s="32">
        <f t="shared" si="3"/>
        <v>43783</v>
      </c>
      <c r="E25" s="11" t="s">
        <v>648</v>
      </c>
      <c r="F25" s="15" t="s">
        <v>654</v>
      </c>
      <c r="G25" s="17"/>
      <c r="H25" s="3"/>
      <c r="J25" s="5" t="str">
        <f>IF(ISBLANK(I25),"",CONCATENATE("Assignment ",I25," due ", TEXT(D25+configuration!$B$6, "mm/dd")))</f>
        <v/>
      </c>
      <c r="K25" s="5" t="str">
        <f>IF(B25&gt;0,CONCATENATE("[more](",configuration!B$20,configuration!B$19,"/sessions/session",B25,"/)"),"")</f>
        <v>[more](https://rpi-data.github.io/course-intro-ml-app/sessions/session23/)</v>
      </c>
      <c r="L25" s="5" t="str">
        <f t="shared" si="0"/>
        <v/>
      </c>
      <c r="M25" t="str">
        <f>CONCATENATE("**",TRIM(E25),"** &lt;br&gt; ", K25, L25)</f>
        <v>**Time Series Analysis** &lt;br&gt; [more](https://rpi-data.github.io/course-intro-ml-app/sessions/session23/)</v>
      </c>
    </row>
    <row r="26" spans="1:13" ht="78">
      <c r="A26" s="33">
        <f t="shared" si="4"/>
        <v>13</v>
      </c>
      <c r="B26" s="33">
        <f t="shared" si="1"/>
        <v>24</v>
      </c>
      <c r="C26" s="33" t="s">
        <v>14</v>
      </c>
      <c r="D26" s="32">
        <f t="shared" si="3"/>
        <v>43787</v>
      </c>
      <c r="E26" s="11" t="s">
        <v>646</v>
      </c>
      <c r="F26" s="15" t="s">
        <v>655</v>
      </c>
      <c r="G26" s="3"/>
      <c r="H26" s="3"/>
      <c r="J26" s="5" t="str">
        <f>IF(ISBLANK(I26),"",CONCATENATE("Assignment ",I26," due ", TEXT(D26+configuration!$B$6, "mm/dd")))</f>
        <v/>
      </c>
      <c r="K26" s="5" t="str">
        <f>IF(B26&gt;0,CONCATENATE("[more](",configuration!B$20,configuration!B$19,"/sessions/session",B26,"/)"),"")</f>
        <v>[more](https://rpi-data.github.io/course-intro-ml-app/sessions/session24/)</v>
      </c>
      <c r="L26" s="5" t="str">
        <f t="shared" si="0"/>
        <v/>
      </c>
      <c r="M26" t="str">
        <f>CONCATENATE("**",TRIM(E26),"** &lt;br&gt; ", K26, L26)</f>
        <v>**Image Data and Deep Learning** &lt;br&gt; [more](https://rpi-data.github.io/course-intro-ml-app/sessions/session24/)</v>
      </c>
    </row>
    <row r="27" spans="1:13" ht="31.2">
      <c r="A27" s="33">
        <f t="shared" si="4"/>
        <v>13</v>
      </c>
      <c r="B27" s="33">
        <f t="shared" si="1"/>
        <v>25</v>
      </c>
      <c r="C27" s="33" t="s">
        <v>12</v>
      </c>
      <c r="D27" s="32">
        <f t="shared" si="3"/>
        <v>43790</v>
      </c>
      <c r="E27" s="11" t="s">
        <v>646</v>
      </c>
      <c r="F27" s="11" t="s">
        <v>101</v>
      </c>
      <c r="G27" s="4"/>
      <c r="J27" s="5" t="str">
        <f>IF(ISBLANK(I27),"",CONCATENATE("Assignment ",I27," due ", TEXT(D27+configuration!$B$6, "mm/dd")))</f>
        <v/>
      </c>
      <c r="K27" s="5" t="str">
        <f>IF(B27&gt;0,CONCATENATE("[more](",configuration!B$20,configuration!B$19,"/sessions/session",B27,"/)"),"")</f>
        <v>[more](https://rpi-data.github.io/course-intro-ml-app/sessions/session25/)</v>
      </c>
      <c r="L27" s="5" t="str">
        <f t="shared" si="0"/>
        <v/>
      </c>
      <c r="M27" t="str">
        <f>CONCATENATE("**",TRIM(E27),"** &lt;br&gt; ", K27, L27)</f>
        <v>**Image Data and Deep Learning** &lt;br&gt; [more](https://rpi-data.github.io/course-intro-ml-app/sessions/session25/)</v>
      </c>
    </row>
    <row r="28" spans="1:13" ht="31.2">
      <c r="A28" s="33">
        <f t="shared" si="4"/>
        <v>14</v>
      </c>
      <c r="B28" s="33">
        <f t="shared" si="1"/>
        <v>26</v>
      </c>
      <c r="C28" s="33" t="s">
        <v>14</v>
      </c>
      <c r="D28" s="32">
        <f t="shared" si="3"/>
        <v>43794</v>
      </c>
      <c r="E28" s="11" t="s">
        <v>649</v>
      </c>
      <c r="F28" s="11" t="s">
        <v>650</v>
      </c>
      <c r="G28" s="4"/>
      <c r="J28" s="5" t="str">
        <f>IF(ISBLANK(I28),"",CONCATENATE("Assignment ",I28," due ", TEXT(D28+configuration!$B$6, "mm/dd")))</f>
        <v/>
      </c>
      <c r="K28" s="5" t="str">
        <f>IF(B28&gt;0,CONCATENATE("[more](",configuration!B$20,configuration!B$19,"/sessions/session",B28,"/)"),"")</f>
        <v>[more](https://rpi-data.github.io/course-intro-ml-app/sessions/session26/)</v>
      </c>
      <c r="L28" s="5" t="str">
        <f t="shared" si="0"/>
        <v/>
      </c>
      <c r="M28" t="str">
        <f>CONCATENATE("**",TRIM(E28),"** &lt;br&gt; ", K28, L28)</f>
        <v>**Automl and Modeling Packages** &lt;br&gt; [more](https://rpi-data.github.io/course-intro-ml-app/sessions/session26/)</v>
      </c>
    </row>
    <row r="29" spans="1:13">
      <c r="A29" s="33">
        <f t="shared" si="4"/>
        <v>14</v>
      </c>
      <c r="C29" s="33" t="s">
        <v>12</v>
      </c>
      <c r="D29" s="32">
        <f t="shared" si="3"/>
        <v>43797</v>
      </c>
      <c r="E29" s="12" t="s">
        <v>29</v>
      </c>
      <c r="F29" s="4"/>
      <c r="G29" s="4"/>
      <c r="J29" s="5" t="str">
        <f>IF(ISBLANK(I29),"",CONCATENATE("Assignment ",I29," due ", TEXT(D29+configuration!$B$6, "mm/dd")))</f>
        <v/>
      </c>
      <c r="K29" s="5" t="str">
        <f>IF(B29&gt;0,CONCATENATE("[more](",configuration!B$20,configuration!B$19,"/sessions/session",B29,"/)"),"")</f>
        <v/>
      </c>
      <c r="L29" s="5" t="str">
        <f t="shared" si="0"/>
        <v/>
      </c>
      <c r="M29" t="str">
        <f>CONCATENATE("**",TRIM(E29),"** &lt;br&gt; ", K29, L29)</f>
        <v xml:space="preserve">**Thanksgiving** &lt;br&gt; </v>
      </c>
    </row>
    <row r="30" spans="1:13">
      <c r="A30" s="33">
        <f t="shared" si="4"/>
        <v>15</v>
      </c>
      <c r="B30" s="34">
        <v>27</v>
      </c>
      <c r="C30" s="33" t="s">
        <v>14</v>
      </c>
      <c r="D30" s="32">
        <f t="shared" si="3"/>
        <v>43801</v>
      </c>
      <c r="E30" s="11" t="s">
        <v>647</v>
      </c>
      <c r="F30" s="11" t="s">
        <v>101</v>
      </c>
      <c r="G30" s="4"/>
      <c r="J30" s="5" t="str">
        <f>IF(ISBLANK(I30),"",CONCATENATE("Assignment ",I30," due ", TEXT(D30+configuration!$B$6, "mm/dd")))</f>
        <v/>
      </c>
      <c r="K30" s="5" t="str">
        <f>IF(B30&gt;0,CONCATENATE("[more](",configuration!B$20,configuration!B$19,"/sessions/session",B30,"/)"),"")</f>
        <v>[more](https://rpi-data.github.io/course-intro-ml-app/sessions/session27/)</v>
      </c>
      <c r="L30" s="5" t="str">
        <f t="shared" si="0"/>
        <v/>
      </c>
      <c r="M30" t="str">
        <f>CONCATENATE("**",TRIM(E30),"** &lt;br&gt; ", K30, L30)</f>
        <v>**Automl and Model Search** &lt;br&gt; [more](https://rpi-data.github.io/course-intro-ml-app/sessions/session27/)</v>
      </c>
    </row>
    <row r="31" spans="1:13">
      <c r="A31" s="33">
        <f t="shared" si="4"/>
        <v>15</v>
      </c>
      <c r="B31" s="33">
        <f>B30+1</f>
        <v>28</v>
      </c>
      <c r="C31" s="33" t="s">
        <v>12</v>
      </c>
      <c r="D31" s="32">
        <f t="shared" si="3"/>
        <v>43804</v>
      </c>
      <c r="E31" s="4" t="s">
        <v>31</v>
      </c>
      <c r="F31" s="4"/>
      <c r="G31" s="4"/>
      <c r="J31" s="5" t="str">
        <f>IF(ISBLANK(I31),"",CONCATENATE("Assignment ",I31," due ", TEXT(D31+configuration!$B$6, "mm/dd")))</f>
        <v/>
      </c>
      <c r="K31" s="5" t="str">
        <f>IF(B31&gt;0,CONCATENATE("[more](",configuration!B$20,configuration!B$19,"/sessions/session",B31,"/)"),"")</f>
        <v>[more](https://rpi-data.github.io/course-intro-ml-app/sessions/session28/)</v>
      </c>
      <c r="L31" s="5" t="str">
        <f t="shared" si="0"/>
        <v/>
      </c>
      <c r="M31" t="str">
        <f>CONCATENATE("**",TRIM(E31),"** &lt;br&gt; ", K31, L31)</f>
        <v>**Final Presentations** &lt;br&gt; [more](https://rpi-data.github.io/course-intro-ml-app/sessions/session28/)</v>
      </c>
    </row>
    <row r="32" spans="1:13">
      <c r="A32" s="34">
        <v>16</v>
      </c>
      <c r="B32" s="33">
        <f>B31+1</f>
        <v>29</v>
      </c>
      <c r="C32" s="33" t="s">
        <v>14</v>
      </c>
      <c r="D32" s="32">
        <f t="shared" si="3"/>
        <v>43808</v>
      </c>
      <c r="E32" s="4" t="s">
        <v>31</v>
      </c>
      <c r="F32" s="4"/>
      <c r="G32" s="4"/>
      <c r="J32" s="5" t="str">
        <f>IF(ISBLANK(I32),"",CONCATENATE("Assignment ",I32," due ", TEXT(D32+configuration!$B$6, "mm/dd")))</f>
        <v/>
      </c>
      <c r="K32" s="5" t="str">
        <f>IF(B32&gt;0,CONCATENATE("[more](",configuration!B$20,configuration!B$19,"/sessions/session",B32,"/)"),"")</f>
        <v>[more](https://rpi-data.github.io/course-intro-ml-app/sessions/session29/)</v>
      </c>
      <c r="L32" s="5" t="str">
        <f t="shared" si="0"/>
        <v/>
      </c>
      <c r="M32" t="str">
        <f>CONCATENATE("**",TRIM(E32),"** &lt;br&gt; ", K32, L32)</f>
        <v>**Final Presentations** &lt;br&gt; [more](https://rpi-data.github.io/course-intro-ml-app/sessions/session29/)</v>
      </c>
    </row>
    <row r="33" spans="1:13">
      <c r="A33" s="33">
        <v>17</v>
      </c>
      <c r="C33" s="34" t="s">
        <v>32</v>
      </c>
      <c r="D33" s="33" t="s">
        <v>32</v>
      </c>
      <c r="E33" s="4" t="s">
        <v>33</v>
      </c>
      <c r="F33" s="4"/>
      <c r="G33" s="4"/>
      <c r="J33" s="5" t="str">
        <f>IF(ISBLANK(I33),"",CONCATENATE("Assignment ",I33," due ", TEXT(D33+configuration!$B$6, "mm/dd")))</f>
        <v/>
      </c>
      <c r="K33" s="5" t="str">
        <f>IF(B33&gt;0,CONCATENATE("[more](",configuration!B$20,configuration!B$19,"/sessions/session",B33,"/)"),"")</f>
        <v/>
      </c>
      <c r="L33" s="5" t="str">
        <f t="shared" si="0"/>
        <v/>
      </c>
      <c r="M33" t="str">
        <f>CONCATENATE("**",TRIM(E33),"** &lt;br&gt; ", K33, L33)</f>
        <v xml:space="preserve">**Final Exam** &lt;br&gt; </v>
      </c>
    </row>
    <row r="34" spans="1:13">
      <c r="D34" s="32"/>
      <c r="E34" s="3"/>
      <c r="F34" s="4"/>
      <c r="G34" s="4"/>
      <c r="K34" s="5" t="str">
        <f>IF(B34&gt;0,CONCATENATE("[more](",configuration!B$20,configuration!B$19,"/sessions/session",B34,"/)"),"")</f>
        <v/>
      </c>
      <c r="L34" s="5" t="str">
        <f t="shared" si="0"/>
        <v/>
      </c>
    </row>
    <row r="35" spans="1:13">
      <c r="D35" s="32"/>
      <c r="E35" s="3"/>
      <c r="F35" s="4"/>
      <c r="G35" s="4"/>
      <c r="I35" s="2"/>
      <c r="J35" s="2"/>
      <c r="K35" s="5" t="str">
        <f>IF(B35&gt;0,CONCATENATE("[more](",configuration!B$20,configuration!B$19,"/sessions/session",B35,"/)"),"")</f>
        <v/>
      </c>
    </row>
    <row r="36" spans="1:13">
      <c r="D36" s="32"/>
      <c r="E36" s="3"/>
      <c r="F36" s="3"/>
      <c r="G36" s="3"/>
      <c r="H36" s="3"/>
      <c r="I36" s="2"/>
      <c r="J36" s="2"/>
      <c r="K36" s="2"/>
      <c r="L36" s="2"/>
    </row>
    <row r="37" spans="1:13">
      <c r="D37" s="32"/>
      <c r="E37" s="3"/>
      <c r="F37" s="3"/>
      <c r="G37" s="3"/>
      <c r="H37" s="3"/>
      <c r="I37" s="2"/>
      <c r="J37" s="2"/>
      <c r="K37" s="2"/>
      <c r="L37" s="2"/>
    </row>
    <row r="38" spans="1:13">
      <c r="D38" s="32"/>
      <c r="E38" s="3"/>
      <c r="F38" s="3"/>
      <c r="G38" s="3"/>
      <c r="H38" s="3"/>
      <c r="I38" s="2"/>
      <c r="J38" s="2"/>
      <c r="K38" s="2"/>
      <c r="L38" s="2"/>
    </row>
    <row r="39" spans="1:13">
      <c r="D39" s="32"/>
      <c r="E39" s="3"/>
      <c r="F39" s="3"/>
      <c r="G39" s="3"/>
      <c r="H39" s="3"/>
      <c r="I39" s="2"/>
      <c r="J39" s="2"/>
      <c r="K39" s="2"/>
      <c r="L39" s="2"/>
    </row>
    <row r="40" spans="1:13">
      <c r="D40" s="32"/>
      <c r="E40" s="3"/>
      <c r="F40" s="3"/>
      <c r="G40" s="3"/>
      <c r="H40" s="3"/>
      <c r="I40" s="2"/>
      <c r="J40" s="2"/>
      <c r="K40" s="2"/>
      <c r="L40" s="2"/>
    </row>
    <row r="41" spans="1:13">
      <c r="D41" s="32"/>
      <c r="E41" s="3"/>
      <c r="F41" s="3"/>
      <c r="G41" s="3"/>
      <c r="H41" s="3"/>
      <c r="I41" s="2"/>
      <c r="J41" s="2"/>
      <c r="K41" s="2"/>
      <c r="L41" s="2"/>
    </row>
    <row r="42" spans="1:13">
      <c r="D42" s="32"/>
      <c r="E42" s="3"/>
      <c r="F42" s="3"/>
      <c r="G42" s="3"/>
      <c r="H42" s="3"/>
      <c r="I42" s="2"/>
      <c r="J42" s="2"/>
      <c r="K42" s="2"/>
      <c r="L42" s="2"/>
    </row>
    <row r="43" spans="1:13">
      <c r="D43" s="32"/>
      <c r="E43" s="3"/>
      <c r="F43" s="3"/>
      <c r="G43" s="3"/>
      <c r="H43" s="3"/>
      <c r="I43" s="2"/>
      <c r="J43" s="2"/>
      <c r="K43" s="2"/>
      <c r="L43" s="2"/>
    </row>
    <row r="44" spans="1:13">
      <c r="D44" s="32"/>
      <c r="E44" s="3"/>
      <c r="F44" s="3"/>
      <c r="G44" s="3"/>
      <c r="H44" s="3"/>
      <c r="I44" s="2"/>
      <c r="J44" s="2"/>
      <c r="K44" s="2"/>
      <c r="L44" s="2"/>
    </row>
    <row r="45" spans="1:13">
      <c r="D45" s="32"/>
      <c r="E45" s="3"/>
      <c r="F45" s="3"/>
      <c r="G45" s="3"/>
      <c r="H45" s="3"/>
      <c r="I45" s="2"/>
      <c r="J45" s="2"/>
      <c r="K45" s="2"/>
      <c r="L45" s="2"/>
    </row>
    <row r="46" spans="1:13">
      <c r="D46" s="32"/>
      <c r="E46" s="3"/>
      <c r="F46" s="3"/>
      <c r="G46" s="3"/>
      <c r="H46" s="3"/>
      <c r="I46" s="2"/>
      <c r="J46" s="2"/>
      <c r="K46" s="2"/>
      <c r="L46" s="2"/>
    </row>
    <row r="47" spans="1:13">
      <c r="D47" s="32"/>
      <c r="E47" s="3"/>
      <c r="F47" s="3"/>
      <c r="G47" s="3"/>
      <c r="H47" s="3"/>
      <c r="I47" s="2"/>
      <c r="J47" s="2"/>
      <c r="K47" s="2"/>
      <c r="L47" s="2"/>
    </row>
    <row r="48" spans="1:13">
      <c r="D48" s="32"/>
      <c r="E48" s="3"/>
      <c r="F48" s="3"/>
      <c r="G48" s="3"/>
      <c r="H48" s="3"/>
      <c r="I48" s="2"/>
      <c r="J48" s="2"/>
      <c r="K48" s="2"/>
      <c r="L48" s="2"/>
    </row>
    <row r="49" spans="4:12">
      <c r="D49" s="32"/>
      <c r="E49" s="3"/>
      <c r="F49" s="3"/>
      <c r="G49" s="3"/>
      <c r="H49" s="3"/>
      <c r="I49" s="2"/>
      <c r="J49" s="2"/>
      <c r="K49" s="2"/>
      <c r="L49" s="2"/>
    </row>
    <row r="50" spans="4:12">
      <c r="D50" s="32"/>
      <c r="E50" s="3"/>
      <c r="F50" s="3"/>
      <c r="G50" s="3"/>
      <c r="H50" s="3"/>
      <c r="I50" s="2"/>
      <c r="J50" s="2"/>
      <c r="K50" s="2"/>
      <c r="L50" s="2"/>
    </row>
    <row r="51" spans="4:12">
      <c r="D51" s="32"/>
      <c r="E51" s="3"/>
      <c r="F51" s="3"/>
      <c r="G51" s="3"/>
      <c r="H51" s="3"/>
      <c r="I51" s="2"/>
      <c r="J51" s="2"/>
      <c r="K51" s="2"/>
      <c r="L51" s="2"/>
    </row>
    <row r="52" spans="4:12">
      <c r="D52" s="32"/>
      <c r="E52" s="3"/>
      <c r="F52" s="3"/>
      <c r="G52" s="3"/>
      <c r="H52" s="3"/>
      <c r="I52" s="2"/>
      <c r="J52" s="2"/>
      <c r="K52" s="2"/>
      <c r="L52" s="2"/>
    </row>
    <row r="53" spans="4:12">
      <c r="D53" s="32"/>
      <c r="E53" s="3"/>
      <c r="F53" s="3"/>
      <c r="G53" s="3"/>
      <c r="H53" s="3"/>
      <c r="I53" s="2"/>
      <c r="J53" s="2"/>
      <c r="K53" s="2"/>
      <c r="L53" s="2"/>
    </row>
    <row r="54" spans="4:12">
      <c r="D54" s="32"/>
      <c r="E54" s="3"/>
      <c r="F54" s="3"/>
      <c r="G54" s="3"/>
      <c r="H54" s="3"/>
      <c r="I54" s="2"/>
      <c r="J54" s="2"/>
      <c r="K54" s="2"/>
      <c r="L54" s="2"/>
    </row>
    <row r="55" spans="4:12">
      <c r="D55" s="32"/>
      <c r="E55" s="3"/>
      <c r="F55" s="3"/>
      <c r="G55" s="3"/>
      <c r="H55" s="3"/>
      <c r="I55" s="2"/>
      <c r="J55" s="2"/>
      <c r="K55" s="2"/>
      <c r="L55" s="2"/>
    </row>
    <row r="56" spans="4:12">
      <c r="D56" s="32"/>
      <c r="E56" s="3"/>
      <c r="F56" s="3"/>
      <c r="G56" s="3"/>
      <c r="H56" s="3"/>
      <c r="I56" s="2"/>
      <c r="J56" s="2"/>
      <c r="K56" s="2"/>
      <c r="L56" s="2"/>
    </row>
    <row r="57" spans="4:12">
      <c r="D57" s="32"/>
      <c r="E57" s="3"/>
      <c r="F57" s="3"/>
      <c r="G57" s="3"/>
      <c r="H57" s="3"/>
      <c r="I57" s="2"/>
      <c r="J57" s="2"/>
      <c r="K57" s="2"/>
      <c r="L57" s="2"/>
    </row>
    <row r="58" spans="4:12">
      <c r="D58" s="32"/>
      <c r="E58" s="3"/>
      <c r="F58" s="3"/>
      <c r="G58" s="3"/>
      <c r="H58" s="3"/>
      <c r="I58" s="2"/>
      <c r="J58" s="2"/>
      <c r="K58" s="2"/>
      <c r="L58" s="2"/>
    </row>
    <row r="59" spans="4:12">
      <c r="D59" s="32"/>
      <c r="E59" s="3"/>
      <c r="F59" s="3"/>
      <c r="G59" s="3"/>
      <c r="H59" s="3"/>
      <c r="I59" s="2"/>
      <c r="J59" s="2"/>
      <c r="K59" s="2"/>
      <c r="L59" s="2"/>
    </row>
    <row r="60" spans="4:12">
      <c r="D60" s="32"/>
      <c r="E60" s="3"/>
      <c r="F60" s="3"/>
      <c r="G60" s="3"/>
      <c r="H60" s="3"/>
      <c r="I60" s="2"/>
      <c r="J60" s="2"/>
      <c r="K60" s="2"/>
      <c r="L60" s="2"/>
    </row>
    <row r="61" spans="4:12">
      <c r="D61" s="32"/>
      <c r="E61" s="3"/>
      <c r="F61" s="3"/>
      <c r="G61" s="3"/>
      <c r="H61" s="3"/>
      <c r="I61" s="2"/>
      <c r="J61" s="2"/>
      <c r="K61" s="2"/>
      <c r="L61" s="2"/>
    </row>
    <row r="62" spans="4:12">
      <c r="D62" s="32"/>
      <c r="E62" s="3"/>
      <c r="F62" s="3"/>
      <c r="G62" s="3"/>
      <c r="H62" s="3"/>
      <c r="I62" s="2"/>
      <c r="J62" s="2"/>
      <c r="K62" s="2"/>
      <c r="L62" s="2"/>
    </row>
    <row r="63" spans="4:12">
      <c r="D63" s="32"/>
      <c r="E63" s="3"/>
      <c r="F63" s="3"/>
      <c r="G63" s="3"/>
      <c r="H63" s="3"/>
      <c r="I63" s="2"/>
      <c r="J63" s="2"/>
      <c r="K63" s="2"/>
      <c r="L63" s="2"/>
    </row>
    <row r="64" spans="4:12">
      <c r="D64" s="32"/>
      <c r="E64" s="3"/>
      <c r="F64" s="3"/>
      <c r="G64" s="3"/>
      <c r="H64" s="3"/>
      <c r="I64" s="2"/>
      <c r="J64" s="2"/>
      <c r="K64" s="2"/>
      <c r="L64" s="2"/>
    </row>
    <row r="65" spans="4:12">
      <c r="D65" s="32"/>
      <c r="E65" s="3"/>
      <c r="F65" s="3"/>
      <c r="G65" s="3"/>
      <c r="H65" s="3"/>
      <c r="I65" s="2"/>
      <c r="J65" s="2"/>
      <c r="K65" s="2"/>
      <c r="L65" s="2"/>
    </row>
    <row r="66" spans="4:12">
      <c r="D66" s="32"/>
      <c r="E66" s="3"/>
      <c r="F66" s="3"/>
      <c r="G66" s="3"/>
      <c r="H66" s="3"/>
      <c r="I66" s="2"/>
      <c r="J66" s="2"/>
      <c r="K66" s="2"/>
      <c r="L66" s="2"/>
    </row>
    <row r="67" spans="4:12">
      <c r="D67" s="32"/>
      <c r="E67" s="3"/>
      <c r="F67" s="3"/>
      <c r="G67" s="3"/>
      <c r="H67" s="3"/>
      <c r="I67" s="2"/>
      <c r="J67" s="2"/>
      <c r="K67" s="2"/>
      <c r="L67" s="2"/>
    </row>
    <row r="68" spans="4:12">
      <c r="D68" s="32"/>
      <c r="E68" s="3"/>
      <c r="F68" s="3"/>
      <c r="G68" s="3"/>
      <c r="H68" s="3"/>
      <c r="I68" s="2"/>
      <c r="J68" s="2"/>
      <c r="K68" s="2"/>
      <c r="L68" s="2"/>
    </row>
    <row r="69" spans="4:12">
      <c r="D69" s="32"/>
      <c r="E69" s="3"/>
      <c r="F69" s="3"/>
      <c r="G69" s="3"/>
      <c r="H69" s="3"/>
      <c r="I69" s="2"/>
      <c r="J69" s="2"/>
      <c r="K69" s="2"/>
      <c r="L69" s="2"/>
    </row>
    <row r="70" spans="4:12">
      <c r="D70" s="32"/>
      <c r="E70" s="3"/>
      <c r="F70" s="3"/>
      <c r="G70" s="3"/>
      <c r="H70" s="3"/>
      <c r="I70" s="2"/>
      <c r="J70" s="2"/>
      <c r="K70" s="2"/>
      <c r="L70" s="2"/>
    </row>
    <row r="71" spans="4:12">
      <c r="D71" s="32"/>
      <c r="E71" s="3"/>
      <c r="F71" s="3"/>
      <c r="G71" s="3"/>
      <c r="H71" s="3"/>
      <c r="I71" s="2"/>
      <c r="J71" s="2"/>
      <c r="K71" s="2"/>
      <c r="L71" s="2"/>
    </row>
    <row r="72" spans="4:12">
      <c r="D72" s="32"/>
      <c r="E72" s="3"/>
      <c r="F72" s="3"/>
      <c r="G72" s="3"/>
      <c r="H72" s="3"/>
      <c r="I72" s="2"/>
      <c r="J72" s="2"/>
      <c r="K72" s="2"/>
      <c r="L72" s="2"/>
    </row>
    <row r="73" spans="4:12">
      <c r="D73" s="32"/>
      <c r="E73" s="3"/>
      <c r="F73" s="3"/>
      <c r="G73" s="3"/>
      <c r="H73" s="3"/>
      <c r="I73" s="2"/>
      <c r="J73" s="2"/>
      <c r="K73" s="2"/>
      <c r="L73" s="2"/>
    </row>
    <row r="74" spans="4:12">
      <c r="D74" s="32"/>
      <c r="E74" s="3"/>
      <c r="F74" s="3"/>
      <c r="G74" s="3"/>
      <c r="H74" s="3"/>
      <c r="I74" s="2"/>
      <c r="J74" s="2"/>
      <c r="K74" s="2"/>
      <c r="L74" s="2"/>
    </row>
    <row r="75" spans="4:12">
      <c r="D75" s="32"/>
      <c r="E75" s="3"/>
      <c r="F75" s="3"/>
      <c r="G75" s="3"/>
      <c r="H75" s="3"/>
      <c r="I75" s="2"/>
      <c r="J75" s="2"/>
      <c r="K75" s="2"/>
      <c r="L75" s="2"/>
    </row>
    <row r="76" spans="4:12">
      <c r="D76" s="32"/>
      <c r="E76" s="3"/>
      <c r="F76" s="3"/>
      <c r="G76" s="3"/>
      <c r="H76" s="3"/>
      <c r="I76" s="2"/>
      <c r="J76" s="2"/>
      <c r="K76" s="2"/>
      <c r="L76" s="2"/>
    </row>
    <row r="77" spans="4:12">
      <c r="D77" s="32"/>
      <c r="E77" s="3"/>
      <c r="F77" s="3"/>
      <c r="G77" s="3"/>
      <c r="H77" s="3"/>
      <c r="I77" s="2"/>
      <c r="J77" s="2"/>
      <c r="K77" s="2"/>
      <c r="L77" s="2"/>
    </row>
    <row r="78" spans="4:12">
      <c r="D78" s="32"/>
      <c r="E78" s="3"/>
      <c r="F78" s="3"/>
      <c r="G78" s="3"/>
      <c r="H78" s="3"/>
      <c r="I78" s="2"/>
      <c r="J78" s="2"/>
      <c r="K78" s="2"/>
      <c r="L78" s="2"/>
    </row>
    <row r="79" spans="4:12">
      <c r="D79" s="32"/>
      <c r="E79" s="3"/>
      <c r="F79" s="3"/>
      <c r="G79" s="3"/>
      <c r="H79" s="3"/>
      <c r="I79" s="2"/>
      <c r="J79" s="2"/>
      <c r="K79" s="2"/>
      <c r="L79" s="2"/>
    </row>
    <row r="80" spans="4:12">
      <c r="D80" s="32"/>
      <c r="E80" s="3"/>
      <c r="F80" s="3"/>
      <c r="G80" s="3"/>
      <c r="H80" s="3"/>
      <c r="I80" s="2"/>
      <c r="J80" s="2"/>
      <c r="K80" s="2"/>
      <c r="L80" s="2"/>
    </row>
    <row r="81" spans="4:12">
      <c r="D81" s="32"/>
      <c r="E81" s="3"/>
      <c r="F81" s="3"/>
      <c r="G81" s="3"/>
      <c r="H81" s="3"/>
      <c r="I81" s="2"/>
      <c r="J81" s="2"/>
      <c r="K81" s="2"/>
      <c r="L81" s="2"/>
    </row>
    <row r="82" spans="4:12">
      <c r="D82" s="32"/>
      <c r="E82" s="3"/>
      <c r="F82" s="3"/>
      <c r="G82" s="3"/>
      <c r="H82" s="3"/>
      <c r="I82" s="2"/>
      <c r="J82" s="2"/>
      <c r="K82" s="2"/>
      <c r="L82" s="2"/>
    </row>
    <row r="83" spans="4:12">
      <c r="D83" s="32"/>
      <c r="E83" s="3"/>
      <c r="F83" s="3"/>
      <c r="G83" s="3"/>
      <c r="H83" s="3"/>
      <c r="I83" s="2"/>
      <c r="J83" s="2"/>
      <c r="K83" s="2"/>
      <c r="L83" s="2"/>
    </row>
    <row r="84" spans="4:12">
      <c r="D84" s="32"/>
      <c r="E84" s="3"/>
      <c r="F84" s="3"/>
      <c r="G84" s="3"/>
      <c r="H84" s="3"/>
      <c r="I84" s="2"/>
      <c r="J84" s="2"/>
      <c r="K84" s="2"/>
      <c r="L84" s="2"/>
    </row>
    <row r="85" spans="4:12">
      <c r="D85" s="32"/>
      <c r="E85" s="3"/>
      <c r="F85" s="3"/>
      <c r="G85" s="3"/>
      <c r="H85" s="3"/>
      <c r="I85" s="2"/>
      <c r="J85" s="2"/>
      <c r="K85" s="2"/>
      <c r="L85" s="2"/>
    </row>
    <row r="86" spans="4:12">
      <c r="D86" s="32"/>
      <c r="E86" s="3"/>
      <c r="F86" s="3"/>
      <c r="G86" s="3"/>
      <c r="H86" s="3"/>
      <c r="I86" s="2"/>
      <c r="J86" s="2"/>
      <c r="K86" s="2"/>
      <c r="L86" s="2"/>
    </row>
    <row r="87" spans="4:12">
      <c r="D87" s="32"/>
      <c r="E87" s="3"/>
      <c r="F87" s="3"/>
      <c r="G87" s="3"/>
      <c r="H87" s="3"/>
      <c r="I87" s="2"/>
      <c r="J87" s="2"/>
      <c r="K87" s="2"/>
      <c r="L87" s="2"/>
    </row>
    <row r="88" spans="4:12">
      <c r="D88" s="32"/>
      <c r="E88" s="3"/>
      <c r="F88" s="3"/>
      <c r="G88" s="3"/>
      <c r="H88" s="3"/>
      <c r="I88" s="2"/>
      <c r="J88" s="2"/>
      <c r="K88" s="2"/>
      <c r="L88" s="2"/>
    </row>
    <row r="89" spans="4:12">
      <c r="D89" s="32"/>
      <c r="E89" s="3"/>
      <c r="F89" s="3"/>
      <c r="G89" s="3"/>
      <c r="H89" s="3"/>
      <c r="I89" s="2"/>
      <c r="J89" s="2"/>
      <c r="K89" s="2"/>
      <c r="L89" s="2"/>
    </row>
    <row r="90" spans="4:12">
      <c r="D90" s="32"/>
      <c r="E90" s="3"/>
      <c r="F90" s="3"/>
      <c r="G90" s="3"/>
      <c r="H90" s="3"/>
      <c r="I90" s="2"/>
      <c r="J90" s="2"/>
      <c r="K90" s="2"/>
      <c r="L90" s="2"/>
    </row>
    <row r="91" spans="4:12">
      <c r="D91" s="32"/>
      <c r="E91" s="3"/>
      <c r="F91" s="3"/>
      <c r="G91" s="3"/>
      <c r="H91" s="3"/>
      <c r="I91" s="2"/>
      <c r="J91" s="2"/>
      <c r="K91" s="2"/>
      <c r="L91" s="2"/>
    </row>
    <row r="92" spans="4:12">
      <c r="D92" s="32"/>
      <c r="E92" s="3"/>
      <c r="F92" s="3"/>
      <c r="G92" s="3"/>
      <c r="H92" s="3"/>
      <c r="I92" s="2"/>
      <c r="J92" s="2"/>
      <c r="K92" s="2"/>
      <c r="L92" s="2"/>
    </row>
    <row r="93" spans="4:12">
      <c r="D93" s="32"/>
      <c r="E93" s="3"/>
      <c r="F93" s="3"/>
      <c r="G93" s="3"/>
      <c r="H93" s="3"/>
      <c r="I93" s="2"/>
      <c r="J93" s="2"/>
      <c r="K93" s="2"/>
      <c r="L93" s="2"/>
    </row>
    <row r="94" spans="4:12">
      <c r="D94" s="32"/>
      <c r="E94" s="3"/>
      <c r="F94" s="3"/>
      <c r="G94" s="3"/>
      <c r="H94" s="3"/>
      <c r="I94" s="2"/>
      <c r="J94" s="2"/>
      <c r="K94" s="2"/>
      <c r="L94" s="2"/>
    </row>
    <row r="95" spans="4:12">
      <c r="D95" s="32"/>
      <c r="E95" s="3"/>
      <c r="F95" s="3"/>
      <c r="G95" s="3"/>
      <c r="H95" s="3"/>
      <c r="I95" s="2"/>
      <c r="J95" s="2"/>
      <c r="K95" s="2"/>
      <c r="L95" s="2"/>
    </row>
    <row r="96" spans="4:12">
      <c r="D96" s="32"/>
      <c r="E96" s="3"/>
      <c r="F96" s="3"/>
      <c r="G96" s="3"/>
      <c r="H96" s="3"/>
      <c r="I96" s="2"/>
      <c r="J96" s="2"/>
      <c r="K96" s="2"/>
      <c r="L96" s="2"/>
    </row>
    <row r="97" spans="4:12">
      <c r="D97" s="32"/>
      <c r="E97" s="3"/>
      <c r="F97" s="3"/>
      <c r="G97" s="3"/>
      <c r="H97" s="3"/>
      <c r="I97" s="2"/>
      <c r="J97" s="2"/>
      <c r="K97" s="2"/>
      <c r="L97" s="2"/>
    </row>
    <row r="98" spans="4:12">
      <c r="D98" s="32"/>
      <c r="E98" s="3"/>
      <c r="F98" s="3"/>
      <c r="G98" s="3"/>
      <c r="H98" s="3"/>
      <c r="I98" s="2"/>
      <c r="J98" s="2"/>
      <c r="K98" s="2"/>
      <c r="L98" s="2"/>
    </row>
    <row r="99" spans="4:12">
      <c r="D99" s="32"/>
      <c r="E99" s="3"/>
      <c r="F99" s="3"/>
      <c r="G99" s="3"/>
      <c r="H99" s="3"/>
      <c r="I99" s="2"/>
      <c r="J99" s="2"/>
      <c r="K99" s="2"/>
      <c r="L99" s="2"/>
    </row>
    <row r="100" spans="4:12">
      <c r="D100" s="32"/>
      <c r="E100" s="3"/>
      <c r="F100" s="3"/>
      <c r="G100" s="3"/>
      <c r="H100" s="3"/>
      <c r="I100" s="2"/>
      <c r="J100" s="2"/>
      <c r="K100" s="2"/>
      <c r="L100" s="2"/>
    </row>
    <row r="101" spans="4:12">
      <c r="D101" s="32"/>
      <c r="E101" s="3"/>
      <c r="F101" s="3"/>
      <c r="G101" s="3"/>
      <c r="H101" s="3"/>
      <c r="I101" s="2"/>
      <c r="J101" s="2"/>
      <c r="K101" s="2"/>
      <c r="L101" s="2"/>
    </row>
    <row r="102" spans="4:12">
      <c r="D102" s="32"/>
      <c r="E102" s="3"/>
      <c r="F102" s="3"/>
      <c r="G102" s="3"/>
      <c r="H102" s="3"/>
      <c r="I102" s="2"/>
      <c r="J102" s="2"/>
      <c r="K102" s="2"/>
      <c r="L102" s="2"/>
    </row>
    <row r="103" spans="4:12">
      <c r="D103" s="32"/>
      <c r="E103" s="3"/>
      <c r="F103" s="3"/>
      <c r="G103" s="3"/>
      <c r="H103" s="3"/>
      <c r="I103" s="2"/>
      <c r="J103" s="2"/>
      <c r="K103" s="2"/>
      <c r="L103" s="2"/>
    </row>
    <row r="104" spans="4:12">
      <c r="D104" s="32"/>
      <c r="E104" s="3"/>
      <c r="F104" s="3"/>
      <c r="G104" s="3"/>
      <c r="H104" s="3"/>
      <c r="I104" s="2"/>
      <c r="J104" s="2"/>
      <c r="K104" s="2"/>
      <c r="L104" s="2"/>
    </row>
    <row r="105" spans="4:12">
      <c r="D105" s="32"/>
      <c r="E105" s="3"/>
      <c r="F105" s="3"/>
      <c r="G105" s="3"/>
      <c r="H105" s="3"/>
      <c r="I105" s="2"/>
      <c r="J105" s="2"/>
      <c r="K105" s="2"/>
      <c r="L105" s="2"/>
    </row>
    <row r="106" spans="4:12">
      <c r="D106" s="32"/>
      <c r="E106" s="3"/>
      <c r="F106" s="3"/>
      <c r="G106" s="3"/>
      <c r="H106" s="3"/>
      <c r="I106" s="2"/>
      <c r="J106" s="2"/>
      <c r="K106" s="2"/>
      <c r="L106" s="2"/>
    </row>
    <row r="107" spans="4:12">
      <c r="D107" s="32"/>
      <c r="E107" s="3"/>
      <c r="F107" s="3"/>
      <c r="G107" s="3"/>
      <c r="H107" s="3"/>
      <c r="I107" s="2"/>
      <c r="J107" s="2"/>
      <c r="K107" s="2"/>
      <c r="L107" s="2"/>
    </row>
    <row r="108" spans="4:12">
      <c r="D108" s="32"/>
      <c r="E108" s="3"/>
      <c r="F108" s="3"/>
      <c r="G108" s="3"/>
      <c r="H108" s="3"/>
      <c r="I108" s="2"/>
      <c r="J108" s="2"/>
      <c r="K108" s="2"/>
      <c r="L108" s="2"/>
    </row>
    <row r="109" spans="4:12">
      <c r="D109" s="32"/>
      <c r="E109" s="3"/>
      <c r="F109" s="3"/>
      <c r="G109" s="3"/>
      <c r="H109" s="3"/>
      <c r="I109" s="2"/>
      <c r="J109" s="2"/>
      <c r="K109" s="2"/>
      <c r="L109" s="2"/>
    </row>
    <row r="110" spans="4:12">
      <c r="D110" s="32"/>
      <c r="E110" s="3"/>
      <c r="F110" s="3"/>
      <c r="G110" s="3"/>
      <c r="H110" s="3"/>
      <c r="I110" s="2"/>
      <c r="J110" s="2"/>
      <c r="K110" s="2"/>
      <c r="L110" s="2"/>
    </row>
    <row r="111" spans="4:12">
      <c r="D111" s="32"/>
      <c r="E111" s="3"/>
      <c r="F111" s="3"/>
      <c r="G111" s="3"/>
      <c r="H111" s="3"/>
      <c r="I111" s="2"/>
      <c r="J111" s="2"/>
      <c r="K111" s="2"/>
      <c r="L111" s="2"/>
    </row>
    <row r="112" spans="4:12">
      <c r="D112" s="32"/>
      <c r="E112" s="3"/>
      <c r="F112" s="3"/>
      <c r="G112" s="3"/>
      <c r="H112" s="3"/>
      <c r="I112" s="2"/>
      <c r="J112" s="2"/>
      <c r="K112" s="2"/>
      <c r="L112" s="2"/>
    </row>
    <row r="113" spans="4:12">
      <c r="D113" s="32"/>
      <c r="E113" s="3"/>
      <c r="F113" s="3"/>
      <c r="G113" s="3"/>
      <c r="H113" s="3"/>
      <c r="I113" s="2"/>
      <c r="J113" s="2"/>
      <c r="K113" s="2"/>
      <c r="L113" s="2"/>
    </row>
    <row r="114" spans="4:12">
      <c r="D114" s="32"/>
      <c r="E114" s="3"/>
      <c r="F114" s="3"/>
      <c r="G114" s="3"/>
      <c r="H114" s="3"/>
      <c r="I114" s="2"/>
      <c r="J114" s="2"/>
      <c r="K114" s="2"/>
      <c r="L114" s="2"/>
    </row>
    <row r="115" spans="4:12">
      <c r="D115" s="32"/>
      <c r="E115" s="3"/>
      <c r="F115" s="3"/>
      <c r="G115" s="3"/>
      <c r="H115" s="3"/>
      <c r="I115" s="2"/>
      <c r="J115" s="2"/>
      <c r="K115" s="2"/>
      <c r="L115" s="2"/>
    </row>
    <row r="116" spans="4:12">
      <c r="D116" s="32"/>
      <c r="E116" s="3"/>
      <c r="F116" s="3"/>
      <c r="G116" s="3"/>
      <c r="H116" s="3"/>
      <c r="I116" s="2"/>
      <c r="J116" s="2"/>
      <c r="K116" s="2"/>
      <c r="L116" s="2"/>
    </row>
    <row r="117" spans="4:12">
      <c r="D117" s="32"/>
      <c r="E117" s="3"/>
      <c r="F117" s="3"/>
      <c r="G117" s="3"/>
      <c r="H117" s="3"/>
      <c r="I117" s="2"/>
      <c r="J117" s="2"/>
      <c r="K117" s="2"/>
      <c r="L117" s="2"/>
    </row>
    <row r="118" spans="4:12">
      <c r="D118" s="32"/>
      <c r="E118" s="3"/>
      <c r="F118" s="3"/>
      <c r="G118" s="3"/>
      <c r="H118" s="3"/>
      <c r="I118" s="2"/>
      <c r="J118" s="2"/>
      <c r="K118" s="2"/>
      <c r="L118" s="2"/>
    </row>
    <row r="119" spans="4:12">
      <c r="D119" s="32"/>
      <c r="E119" s="3"/>
      <c r="F119" s="3"/>
      <c r="G119" s="3"/>
      <c r="H119" s="3"/>
      <c r="I119" s="2"/>
      <c r="J119" s="2"/>
      <c r="K119" s="2"/>
      <c r="L119" s="2"/>
    </row>
    <row r="120" spans="4:12">
      <c r="D120" s="32"/>
      <c r="E120" s="3"/>
      <c r="F120" s="3"/>
      <c r="G120" s="3"/>
      <c r="H120" s="3"/>
      <c r="I120" s="2"/>
      <c r="J120" s="2"/>
      <c r="K120" s="2"/>
      <c r="L120" s="2"/>
    </row>
    <row r="121" spans="4:12">
      <c r="D121" s="32"/>
      <c r="E121" s="3"/>
      <c r="F121" s="3"/>
      <c r="G121" s="3"/>
      <c r="H121" s="3"/>
      <c r="I121" s="2"/>
      <c r="J121" s="2"/>
      <c r="K121" s="2"/>
      <c r="L121" s="2"/>
    </row>
    <row r="122" spans="4:12">
      <c r="D122" s="32"/>
      <c r="E122" s="3"/>
      <c r="F122" s="3"/>
      <c r="G122" s="3"/>
      <c r="H122" s="3"/>
      <c r="I122" s="2"/>
      <c r="J122" s="2"/>
      <c r="K122" s="2"/>
      <c r="L122" s="2"/>
    </row>
    <row r="123" spans="4:12">
      <c r="D123" s="32"/>
      <c r="E123" s="3"/>
      <c r="F123" s="3"/>
      <c r="G123" s="3"/>
      <c r="H123" s="3"/>
      <c r="I123" s="2"/>
      <c r="J123" s="2"/>
      <c r="K123" s="2"/>
      <c r="L123" s="2"/>
    </row>
    <row r="124" spans="4:12">
      <c r="D124" s="32"/>
      <c r="E124" s="3"/>
      <c r="F124" s="3"/>
      <c r="G124" s="3"/>
      <c r="H124" s="3"/>
      <c r="I124" s="2"/>
      <c r="J124" s="2"/>
      <c r="K124" s="2"/>
      <c r="L124" s="2"/>
    </row>
    <row r="125" spans="4:12">
      <c r="D125" s="32"/>
      <c r="E125" s="3"/>
      <c r="F125" s="3"/>
      <c r="G125" s="3"/>
      <c r="H125" s="3"/>
      <c r="I125" s="2"/>
      <c r="J125" s="2"/>
      <c r="K125" s="2"/>
      <c r="L125" s="2"/>
    </row>
    <row r="126" spans="4:12">
      <c r="D126" s="32"/>
      <c r="E126" s="3"/>
      <c r="F126" s="3"/>
      <c r="G126" s="3"/>
      <c r="H126" s="3"/>
      <c r="I126" s="2"/>
      <c r="J126" s="2"/>
      <c r="K126" s="2"/>
      <c r="L126" s="2"/>
    </row>
    <row r="127" spans="4:12">
      <c r="D127" s="32"/>
      <c r="E127" s="3"/>
      <c r="F127" s="3"/>
      <c r="G127" s="3"/>
      <c r="H127" s="3"/>
      <c r="I127" s="2"/>
      <c r="J127" s="2"/>
      <c r="K127" s="2"/>
      <c r="L127" s="2"/>
    </row>
    <row r="128" spans="4:12">
      <c r="D128" s="32"/>
      <c r="E128" s="3"/>
      <c r="F128" s="3"/>
      <c r="G128" s="3"/>
      <c r="H128" s="3"/>
      <c r="I128" s="2"/>
      <c r="J128" s="2"/>
      <c r="K128" s="2"/>
      <c r="L128" s="2"/>
    </row>
    <row r="129" spans="4:12">
      <c r="D129" s="32"/>
      <c r="E129" s="3"/>
      <c r="F129" s="3"/>
      <c r="G129" s="3"/>
      <c r="H129" s="3"/>
      <c r="I129" s="2"/>
      <c r="J129" s="2"/>
      <c r="K129" s="2"/>
      <c r="L129" s="2"/>
    </row>
    <row r="130" spans="4:12">
      <c r="D130" s="32"/>
      <c r="E130" s="3"/>
      <c r="F130" s="3"/>
      <c r="G130" s="3"/>
      <c r="H130" s="3"/>
      <c r="I130" s="2"/>
      <c r="J130" s="2"/>
      <c r="K130" s="2"/>
      <c r="L130" s="2"/>
    </row>
    <row r="131" spans="4:12">
      <c r="D131" s="32"/>
      <c r="E131" s="3"/>
      <c r="F131" s="3"/>
      <c r="G131" s="3"/>
      <c r="H131" s="3"/>
      <c r="I131" s="2"/>
      <c r="J131" s="2"/>
      <c r="K131" s="2"/>
      <c r="L131" s="2"/>
    </row>
    <row r="132" spans="4:12">
      <c r="D132" s="32"/>
      <c r="E132" s="3"/>
      <c r="F132" s="3"/>
      <c r="G132" s="3"/>
      <c r="H132" s="3"/>
      <c r="I132" s="2"/>
      <c r="J132" s="2"/>
      <c r="K132" s="2"/>
      <c r="L132" s="2"/>
    </row>
    <row r="133" spans="4:12">
      <c r="D133" s="32"/>
      <c r="E133" s="3"/>
      <c r="F133" s="3"/>
      <c r="G133" s="3"/>
      <c r="H133" s="3"/>
      <c r="I133" s="2"/>
      <c r="J133" s="2"/>
      <c r="K133" s="2"/>
      <c r="L133" s="2"/>
    </row>
    <row r="134" spans="4:12">
      <c r="D134" s="32"/>
      <c r="E134" s="3"/>
      <c r="F134" s="3"/>
      <c r="G134" s="3"/>
      <c r="H134" s="3"/>
      <c r="I134" s="2"/>
      <c r="J134" s="2"/>
      <c r="K134" s="2"/>
      <c r="L134" s="2"/>
    </row>
    <row r="135" spans="4:12">
      <c r="D135" s="32"/>
      <c r="E135" s="3"/>
      <c r="F135" s="3"/>
      <c r="G135" s="3"/>
      <c r="H135" s="3"/>
      <c r="I135" s="2"/>
      <c r="J135" s="2"/>
      <c r="K135" s="2"/>
      <c r="L135" s="2"/>
    </row>
    <row r="136" spans="4:12">
      <c r="D136" s="32"/>
      <c r="E136" s="3"/>
      <c r="F136" s="3"/>
      <c r="G136" s="3"/>
      <c r="H136" s="3"/>
      <c r="I136" s="2"/>
      <c r="J136" s="2"/>
      <c r="K136" s="2"/>
      <c r="L136" s="2"/>
    </row>
    <row r="137" spans="4:12">
      <c r="D137" s="32"/>
      <c r="E137" s="3"/>
      <c r="F137" s="3"/>
      <c r="G137" s="3"/>
      <c r="H137" s="3"/>
      <c r="I137" s="2"/>
      <c r="J137" s="2"/>
      <c r="K137" s="2"/>
      <c r="L137" s="2"/>
    </row>
    <row r="138" spans="4:12">
      <c r="D138" s="32"/>
      <c r="E138" s="3"/>
      <c r="F138" s="3"/>
      <c r="G138" s="3"/>
      <c r="H138" s="3"/>
      <c r="I138" s="2"/>
      <c r="J138" s="2"/>
      <c r="K138" s="2"/>
      <c r="L138" s="2"/>
    </row>
    <row r="139" spans="4:12">
      <c r="D139" s="32"/>
      <c r="E139" s="3"/>
      <c r="F139" s="3"/>
      <c r="G139" s="3"/>
      <c r="H139" s="3"/>
      <c r="I139" s="2"/>
      <c r="J139" s="2"/>
      <c r="K139" s="2"/>
      <c r="L139" s="2"/>
    </row>
    <row r="140" spans="4:12">
      <c r="D140" s="32"/>
      <c r="E140" s="3"/>
      <c r="F140" s="3"/>
      <c r="G140" s="3"/>
      <c r="H140" s="3"/>
      <c r="I140" s="2"/>
      <c r="J140" s="2"/>
      <c r="K140" s="2"/>
      <c r="L140" s="2"/>
    </row>
    <row r="141" spans="4:12">
      <c r="D141" s="32"/>
      <c r="E141" s="3"/>
      <c r="F141" s="3"/>
      <c r="G141" s="3"/>
      <c r="H141" s="3"/>
      <c r="I141" s="2"/>
      <c r="J141" s="2"/>
      <c r="K141" s="2"/>
      <c r="L141" s="2"/>
    </row>
    <row r="142" spans="4:12">
      <c r="D142" s="32"/>
      <c r="E142" s="3"/>
      <c r="F142" s="3"/>
      <c r="G142" s="3"/>
      <c r="H142" s="3"/>
      <c r="I142" s="2"/>
      <c r="J142" s="2"/>
      <c r="K142" s="2"/>
      <c r="L142" s="2"/>
    </row>
    <row r="143" spans="4:12">
      <c r="D143" s="32"/>
      <c r="E143" s="3"/>
      <c r="F143" s="3"/>
      <c r="G143" s="3"/>
      <c r="H143" s="3"/>
      <c r="I143" s="2"/>
      <c r="J143" s="2"/>
      <c r="K143" s="2"/>
      <c r="L143" s="2"/>
    </row>
    <row r="144" spans="4:12">
      <c r="D144" s="32"/>
      <c r="E144" s="3"/>
      <c r="F144" s="3"/>
      <c r="G144" s="3"/>
      <c r="H144" s="3"/>
      <c r="I144" s="2"/>
      <c r="J144" s="2"/>
      <c r="K144" s="2"/>
      <c r="L144" s="2"/>
    </row>
    <row r="145" spans="4:12">
      <c r="D145" s="32"/>
      <c r="E145" s="3"/>
      <c r="F145" s="3"/>
      <c r="G145" s="3"/>
      <c r="H145" s="3"/>
      <c r="I145" s="2"/>
      <c r="J145" s="2"/>
      <c r="K145" s="2"/>
      <c r="L145" s="2"/>
    </row>
    <row r="146" spans="4:12">
      <c r="D146" s="32"/>
      <c r="E146" s="3"/>
      <c r="F146" s="3"/>
      <c r="G146" s="3"/>
      <c r="H146" s="3"/>
      <c r="I146" s="2"/>
      <c r="J146" s="2"/>
      <c r="K146" s="2"/>
      <c r="L146" s="2"/>
    </row>
    <row r="147" spans="4:12">
      <c r="D147" s="32"/>
      <c r="E147" s="3"/>
      <c r="F147" s="3"/>
      <c r="G147" s="3"/>
      <c r="H147" s="3"/>
      <c r="I147" s="2"/>
      <c r="J147" s="2"/>
      <c r="K147" s="2"/>
      <c r="L147" s="2"/>
    </row>
    <row r="148" spans="4:12">
      <c r="D148" s="32"/>
      <c r="E148" s="3"/>
      <c r="F148" s="3"/>
      <c r="G148" s="3"/>
      <c r="H148" s="3"/>
      <c r="I148" s="2"/>
      <c r="J148" s="2"/>
      <c r="K148" s="2"/>
      <c r="L148" s="2"/>
    </row>
    <row r="149" spans="4:12">
      <c r="D149" s="32"/>
      <c r="E149" s="3"/>
      <c r="F149" s="3"/>
      <c r="G149" s="3"/>
      <c r="H149" s="3"/>
      <c r="I149" s="2"/>
      <c r="J149" s="2"/>
      <c r="K149" s="2"/>
      <c r="L149" s="2"/>
    </row>
    <row r="150" spans="4:12">
      <c r="D150" s="32"/>
      <c r="E150" s="3"/>
      <c r="F150" s="3"/>
      <c r="G150" s="3"/>
      <c r="H150" s="3"/>
      <c r="I150" s="2"/>
      <c r="J150" s="2"/>
      <c r="K150" s="2"/>
      <c r="L150" s="2"/>
    </row>
    <row r="151" spans="4:12">
      <c r="D151" s="32"/>
      <c r="E151" s="3"/>
      <c r="F151" s="3"/>
      <c r="G151" s="3"/>
      <c r="H151" s="3"/>
      <c r="I151" s="2"/>
      <c r="J151" s="2"/>
      <c r="K151" s="2"/>
      <c r="L151" s="2"/>
    </row>
    <row r="152" spans="4:12">
      <c r="D152" s="32"/>
      <c r="E152" s="3"/>
      <c r="F152" s="3"/>
      <c r="G152" s="3"/>
      <c r="H152" s="3"/>
      <c r="I152" s="2"/>
      <c r="J152" s="2"/>
      <c r="K152" s="2"/>
      <c r="L152" s="2"/>
    </row>
    <row r="153" spans="4:12">
      <c r="D153" s="32"/>
      <c r="E153" s="3"/>
      <c r="F153" s="3"/>
      <c r="G153" s="3"/>
      <c r="H153" s="3"/>
      <c r="I153" s="2"/>
      <c r="J153" s="2"/>
      <c r="K153" s="2"/>
      <c r="L153" s="2"/>
    </row>
    <row r="154" spans="4:12">
      <c r="D154" s="32"/>
      <c r="E154" s="3"/>
      <c r="F154" s="3"/>
      <c r="G154" s="3"/>
      <c r="H154" s="3"/>
      <c r="I154" s="2"/>
      <c r="J154" s="2"/>
      <c r="K154" s="2"/>
      <c r="L154" s="2"/>
    </row>
    <row r="155" spans="4:12">
      <c r="D155" s="32"/>
      <c r="E155" s="3"/>
      <c r="F155" s="3"/>
      <c r="G155" s="3"/>
      <c r="H155" s="3"/>
      <c r="I155" s="2"/>
      <c r="J155" s="2"/>
      <c r="K155" s="2"/>
      <c r="L155" s="2"/>
    </row>
    <row r="156" spans="4:12">
      <c r="D156" s="32"/>
      <c r="E156" s="3"/>
      <c r="F156" s="3"/>
      <c r="G156" s="3"/>
      <c r="H156" s="3"/>
      <c r="I156" s="2"/>
      <c r="J156" s="2"/>
      <c r="K156" s="2"/>
      <c r="L156" s="2"/>
    </row>
    <row r="157" spans="4:12">
      <c r="D157" s="32"/>
      <c r="E157" s="3"/>
      <c r="F157" s="3"/>
      <c r="G157" s="3"/>
      <c r="H157" s="3"/>
      <c r="I157" s="2"/>
      <c r="J157" s="2"/>
      <c r="K157" s="2"/>
      <c r="L157" s="2"/>
    </row>
    <row r="158" spans="4:12">
      <c r="D158" s="32"/>
      <c r="E158" s="3"/>
      <c r="F158" s="3"/>
      <c r="G158" s="3"/>
      <c r="H158" s="3"/>
      <c r="I158" s="2"/>
      <c r="J158" s="2"/>
      <c r="K158" s="2"/>
      <c r="L158" s="2"/>
    </row>
    <row r="159" spans="4:12">
      <c r="D159" s="32"/>
      <c r="E159" s="3"/>
      <c r="F159" s="3"/>
      <c r="G159" s="3"/>
      <c r="H159" s="3"/>
      <c r="I159" s="2"/>
      <c r="J159" s="2"/>
      <c r="K159" s="2"/>
      <c r="L159" s="2"/>
    </row>
    <row r="160" spans="4:12">
      <c r="D160" s="32"/>
      <c r="E160" s="3"/>
      <c r="F160" s="3"/>
      <c r="G160" s="3"/>
      <c r="H160" s="3"/>
      <c r="I160" s="2"/>
      <c r="J160" s="2"/>
      <c r="K160" s="2"/>
      <c r="L160" s="2"/>
    </row>
    <row r="161" spans="4:12">
      <c r="D161" s="32"/>
      <c r="E161" s="3"/>
      <c r="F161" s="3"/>
      <c r="G161" s="3"/>
      <c r="H161" s="3"/>
      <c r="I161" s="2"/>
      <c r="J161" s="2"/>
      <c r="K161" s="2"/>
      <c r="L161" s="2"/>
    </row>
    <row r="162" spans="4:12">
      <c r="D162" s="32"/>
      <c r="E162" s="3"/>
      <c r="F162" s="3"/>
      <c r="G162" s="3"/>
      <c r="H162" s="3"/>
      <c r="I162" s="2"/>
      <c r="J162" s="2"/>
      <c r="K162" s="2"/>
      <c r="L162" s="2"/>
    </row>
    <row r="163" spans="4:12">
      <c r="D163" s="32"/>
      <c r="E163" s="3"/>
      <c r="F163" s="3"/>
      <c r="G163" s="3"/>
      <c r="H163" s="3"/>
      <c r="I163" s="2"/>
      <c r="J163" s="2"/>
      <c r="K163" s="2"/>
      <c r="L163" s="2"/>
    </row>
    <row r="164" spans="4:12">
      <c r="D164" s="32"/>
      <c r="E164" s="3"/>
      <c r="F164" s="3"/>
      <c r="G164" s="3"/>
      <c r="H164" s="3"/>
      <c r="I164" s="2"/>
      <c r="J164" s="2"/>
      <c r="K164" s="2"/>
      <c r="L164" s="2"/>
    </row>
    <row r="165" spans="4:12">
      <c r="D165" s="32"/>
      <c r="E165" s="3"/>
      <c r="F165" s="3"/>
      <c r="G165" s="3"/>
      <c r="H165" s="3"/>
      <c r="I165" s="2"/>
      <c r="J165" s="2"/>
      <c r="K165" s="2"/>
      <c r="L165" s="2"/>
    </row>
    <row r="166" spans="4:12">
      <c r="D166" s="32"/>
      <c r="E166" s="3"/>
      <c r="F166" s="3"/>
      <c r="G166" s="3"/>
      <c r="H166" s="3"/>
      <c r="I166" s="2"/>
      <c r="J166" s="2"/>
      <c r="K166" s="2"/>
      <c r="L166" s="2"/>
    </row>
    <row r="167" spans="4:12">
      <c r="D167" s="32"/>
      <c r="E167" s="3"/>
      <c r="F167" s="3"/>
      <c r="G167" s="3"/>
      <c r="H167" s="3"/>
      <c r="I167" s="2"/>
      <c r="J167" s="2"/>
      <c r="K167" s="2"/>
      <c r="L167" s="2"/>
    </row>
    <row r="168" spans="4:12">
      <c r="D168" s="32"/>
      <c r="E168" s="3"/>
      <c r="F168" s="3"/>
      <c r="G168" s="3"/>
      <c r="H168" s="3"/>
      <c r="I168" s="2"/>
      <c r="J168" s="2"/>
      <c r="K168" s="2"/>
      <c r="L168" s="2"/>
    </row>
    <row r="169" spans="4:12">
      <c r="D169" s="32"/>
      <c r="E169" s="3"/>
      <c r="F169" s="3"/>
      <c r="G169" s="3"/>
      <c r="H169" s="3"/>
      <c r="I169" s="2"/>
      <c r="J169" s="2"/>
      <c r="K169" s="2"/>
      <c r="L169" s="2"/>
    </row>
    <row r="170" spans="4:12">
      <c r="D170" s="32"/>
      <c r="E170" s="3"/>
      <c r="F170" s="3"/>
      <c r="G170" s="3"/>
      <c r="H170" s="3"/>
      <c r="I170" s="2"/>
      <c r="J170" s="2"/>
      <c r="K170" s="2"/>
      <c r="L170" s="2"/>
    </row>
    <row r="171" spans="4:12">
      <c r="D171" s="32"/>
      <c r="E171" s="3"/>
      <c r="F171" s="3"/>
      <c r="G171" s="3"/>
      <c r="H171" s="3"/>
      <c r="I171" s="2"/>
      <c r="J171" s="2"/>
      <c r="K171" s="2"/>
      <c r="L171" s="2"/>
    </row>
    <row r="172" spans="4:12">
      <c r="D172" s="32"/>
      <c r="E172" s="3"/>
      <c r="F172" s="3"/>
      <c r="G172" s="3"/>
      <c r="H172" s="3"/>
      <c r="I172" s="2"/>
      <c r="J172" s="2"/>
      <c r="K172" s="2"/>
      <c r="L172" s="2"/>
    </row>
    <row r="173" spans="4:12">
      <c r="D173" s="32"/>
      <c r="E173" s="3"/>
      <c r="F173" s="3"/>
      <c r="G173" s="3"/>
      <c r="H173" s="3"/>
      <c r="I173" s="2"/>
      <c r="J173" s="2"/>
      <c r="K173" s="2"/>
      <c r="L173" s="2"/>
    </row>
    <row r="174" spans="4:12">
      <c r="D174" s="32"/>
      <c r="E174" s="3"/>
      <c r="F174" s="3"/>
      <c r="G174" s="3"/>
      <c r="H174" s="3"/>
      <c r="I174" s="2"/>
      <c r="J174" s="2"/>
      <c r="K174" s="2"/>
      <c r="L174" s="2"/>
    </row>
    <row r="175" spans="4:12">
      <c r="D175" s="32"/>
      <c r="E175" s="3"/>
      <c r="F175" s="3"/>
      <c r="G175" s="3"/>
      <c r="H175" s="3"/>
      <c r="I175" s="2"/>
      <c r="J175" s="2"/>
      <c r="K175" s="2"/>
      <c r="L175" s="2"/>
    </row>
    <row r="176" spans="4:12">
      <c r="D176" s="32"/>
      <c r="E176" s="3"/>
      <c r="F176" s="3"/>
      <c r="G176" s="3"/>
      <c r="H176" s="3"/>
      <c r="I176" s="2"/>
      <c r="J176" s="2"/>
      <c r="K176" s="2"/>
      <c r="L176" s="2"/>
    </row>
    <row r="177" spans="4:12">
      <c r="D177" s="32"/>
      <c r="E177" s="3"/>
      <c r="F177" s="3"/>
      <c r="G177" s="3"/>
      <c r="H177" s="3"/>
      <c r="I177" s="2"/>
      <c r="J177" s="2"/>
      <c r="K177" s="2"/>
      <c r="L177" s="2"/>
    </row>
    <row r="178" spans="4:12">
      <c r="D178" s="32"/>
      <c r="E178" s="3"/>
      <c r="F178" s="3"/>
      <c r="G178" s="3"/>
      <c r="H178" s="3"/>
      <c r="I178" s="2"/>
      <c r="J178" s="2"/>
      <c r="K178" s="2"/>
      <c r="L178" s="2"/>
    </row>
    <row r="179" spans="4:12">
      <c r="D179" s="32"/>
      <c r="E179" s="3"/>
      <c r="F179" s="3"/>
      <c r="G179" s="3"/>
      <c r="H179" s="3"/>
      <c r="I179" s="2"/>
      <c r="J179" s="2"/>
      <c r="K179" s="2"/>
      <c r="L179" s="2"/>
    </row>
    <row r="180" spans="4:12">
      <c r="D180" s="32"/>
      <c r="E180" s="3"/>
      <c r="F180" s="3"/>
      <c r="G180" s="3"/>
      <c r="H180" s="3"/>
      <c r="I180" s="2"/>
      <c r="J180" s="2"/>
      <c r="K180" s="2"/>
      <c r="L180" s="2"/>
    </row>
    <row r="181" spans="4:12">
      <c r="D181" s="32"/>
      <c r="E181" s="3"/>
      <c r="F181" s="3"/>
      <c r="G181" s="3"/>
      <c r="H181" s="3"/>
      <c r="I181" s="2"/>
      <c r="J181" s="2"/>
      <c r="K181" s="2"/>
      <c r="L181" s="2"/>
    </row>
    <row r="182" spans="4:12">
      <c r="D182" s="32"/>
      <c r="E182" s="3"/>
      <c r="F182" s="3"/>
      <c r="G182" s="3"/>
      <c r="H182" s="3"/>
      <c r="I182" s="2"/>
      <c r="J182" s="2"/>
      <c r="K182" s="2"/>
      <c r="L182" s="2"/>
    </row>
    <row r="183" spans="4:12">
      <c r="D183" s="32"/>
      <c r="E183" s="3"/>
      <c r="F183" s="3"/>
      <c r="G183" s="3"/>
      <c r="H183" s="3"/>
      <c r="I183" s="2"/>
      <c r="J183" s="2"/>
      <c r="K183" s="2"/>
      <c r="L183" s="2"/>
    </row>
    <row r="184" spans="4:12">
      <c r="D184" s="32"/>
      <c r="E184" s="3"/>
      <c r="F184" s="3"/>
      <c r="G184" s="3"/>
      <c r="H184" s="3"/>
      <c r="I184" s="2"/>
      <c r="J184" s="2"/>
      <c r="K184" s="2"/>
      <c r="L184" s="2"/>
    </row>
    <row r="185" spans="4:12">
      <c r="D185" s="32"/>
      <c r="E185" s="3"/>
      <c r="F185" s="3"/>
      <c r="G185" s="3"/>
      <c r="H185" s="3"/>
      <c r="I185" s="2"/>
      <c r="J185" s="2"/>
      <c r="K185" s="2"/>
      <c r="L185" s="2"/>
    </row>
    <row r="186" spans="4:12">
      <c r="D186" s="32"/>
      <c r="E186" s="3"/>
      <c r="F186" s="3"/>
      <c r="G186" s="3"/>
      <c r="H186" s="3"/>
      <c r="I186" s="2"/>
      <c r="J186" s="2"/>
      <c r="K186" s="2"/>
      <c r="L186" s="2"/>
    </row>
    <row r="187" spans="4:12">
      <c r="D187" s="32"/>
      <c r="E187" s="3"/>
      <c r="F187" s="3"/>
      <c r="G187" s="3"/>
      <c r="H187" s="3"/>
      <c r="I187" s="2"/>
      <c r="J187" s="2"/>
      <c r="K187" s="2"/>
      <c r="L187" s="2"/>
    </row>
    <row r="188" spans="4:12">
      <c r="D188" s="32"/>
      <c r="E188" s="3"/>
      <c r="F188" s="3"/>
      <c r="G188" s="3"/>
      <c r="H188" s="3"/>
      <c r="I188" s="2"/>
      <c r="J188" s="2"/>
      <c r="K188" s="2"/>
      <c r="L188" s="2"/>
    </row>
    <row r="189" spans="4:12">
      <c r="D189" s="32"/>
      <c r="E189" s="3"/>
      <c r="F189" s="3"/>
      <c r="G189" s="3"/>
      <c r="H189" s="3"/>
      <c r="I189" s="2"/>
      <c r="J189" s="2"/>
      <c r="K189" s="2"/>
      <c r="L189" s="2"/>
    </row>
    <row r="190" spans="4:12">
      <c r="D190" s="32"/>
      <c r="E190" s="3"/>
      <c r="F190" s="3"/>
      <c r="G190" s="3"/>
      <c r="H190" s="3"/>
      <c r="I190" s="2"/>
      <c r="J190" s="2"/>
      <c r="K190" s="2"/>
      <c r="L190" s="2"/>
    </row>
    <row r="191" spans="4:12">
      <c r="D191" s="32"/>
      <c r="E191" s="3"/>
      <c r="F191" s="3"/>
      <c r="G191" s="3"/>
      <c r="H191" s="3"/>
      <c r="I191" s="2"/>
      <c r="J191" s="2"/>
      <c r="K191" s="2"/>
      <c r="L191" s="2"/>
    </row>
    <row r="192" spans="4:12">
      <c r="D192" s="32"/>
      <c r="E192" s="3"/>
      <c r="F192" s="3"/>
      <c r="G192" s="3"/>
      <c r="H192" s="3"/>
      <c r="I192" s="2"/>
      <c r="J192" s="2"/>
      <c r="K192" s="2"/>
      <c r="L192" s="2"/>
    </row>
    <row r="193" spans="4:12">
      <c r="D193" s="32"/>
      <c r="E193" s="3"/>
      <c r="F193" s="3"/>
      <c r="G193" s="3"/>
      <c r="H193" s="3"/>
      <c r="I193" s="2"/>
      <c r="J193" s="2"/>
      <c r="K193" s="2"/>
      <c r="L193" s="2"/>
    </row>
    <row r="194" spans="4:12">
      <c r="D194" s="32"/>
      <c r="E194" s="3"/>
      <c r="F194" s="3"/>
      <c r="G194" s="3"/>
      <c r="H194" s="3"/>
      <c r="I194" s="2"/>
      <c r="J194" s="2"/>
      <c r="K194" s="2"/>
      <c r="L194" s="2"/>
    </row>
    <row r="195" spans="4:12">
      <c r="D195" s="32"/>
      <c r="E195" s="3"/>
      <c r="F195" s="3"/>
      <c r="G195" s="3"/>
      <c r="H195" s="3"/>
      <c r="I195" s="2"/>
      <c r="J195" s="2"/>
      <c r="K195" s="2"/>
      <c r="L195" s="2"/>
    </row>
    <row r="196" spans="4:12">
      <c r="D196" s="32"/>
      <c r="E196" s="3"/>
      <c r="F196" s="3"/>
      <c r="G196" s="3"/>
      <c r="H196" s="3"/>
      <c r="I196" s="2"/>
      <c r="J196" s="2"/>
      <c r="K196" s="2"/>
      <c r="L196" s="2"/>
    </row>
    <row r="197" spans="4:12">
      <c r="D197" s="32"/>
      <c r="E197" s="3"/>
      <c r="F197" s="3"/>
      <c r="G197" s="3"/>
      <c r="H197" s="3"/>
      <c r="I197" s="2"/>
      <c r="J197" s="2"/>
      <c r="K197" s="2"/>
      <c r="L197" s="2"/>
    </row>
    <row r="198" spans="4:12">
      <c r="D198" s="32"/>
      <c r="E198" s="3"/>
      <c r="F198" s="3"/>
      <c r="G198" s="3"/>
      <c r="H198" s="3"/>
      <c r="I198" s="2"/>
      <c r="J198" s="2"/>
      <c r="K198" s="2"/>
      <c r="L198" s="2"/>
    </row>
    <row r="199" spans="4:12">
      <c r="D199" s="32"/>
      <c r="E199" s="3"/>
      <c r="F199" s="3"/>
      <c r="G199" s="3"/>
      <c r="H199" s="3"/>
      <c r="I199" s="2"/>
      <c r="J199" s="2"/>
      <c r="K199" s="2"/>
      <c r="L199" s="2"/>
    </row>
    <row r="200" spans="4:12">
      <c r="D200" s="32"/>
      <c r="E200" s="3"/>
      <c r="F200" s="3"/>
      <c r="G200" s="3"/>
      <c r="H200" s="3"/>
      <c r="I200" s="2"/>
      <c r="J200" s="2"/>
      <c r="K200" s="2"/>
      <c r="L200" s="2"/>
    </row>
    <row r="201" spans="4:12">
      <c r="D201" s="32"/>
      <c r="E201" s="3"/>
      <c r="F201" s="3"/>
      <c r="G201" s="3"/>
      <c r="H201" s="3"/>
      <c r="I201" s="2"/>
      <c r="J201" s="2"/>
      <c r="K201" s="2"/>
      <c r="L201" s="2"/>
    </row>
    <row r="202" spans="4:12">
      <c r="D202" s="32"/>
      <c r="E202" s="3"/>
      <c r="F202" s="3"/>
      <c r="G202" s="3"/>
      <c r="H202" s="3"/>
      <c r="I202" s="2"/>
      <c r="J202" s="2"/>
      <c r="K202" s="2"/>
      <c r="L202" s="2"/>
    </row>
    <row r="203" spans="4:12">
      <c r="D203" s="32"/>
      <c r="E203" s="3"/>
      <c r="F203" s="3"/>
      <c r="G203" s="3"/>
      <c r="H203" s="3"/>
      <c r="I203" s="2"/>
      <c r="J203" s="2"/>
      <c r="K203" s="2"/>
      <c r="L203" s="2"/>
    </row>
    <row r="204" spans="4:12">
      <c r="D204" s="32"/>
      <c r="E204" s="3"/>
      <c r="F204" s="3"/>
      <c r="G204" s="3"/>
      <c r="H204" s="3"/>
      <c r="I204" s="2"/>
      <c r="J204" s="2"/>
      <c r="K204" s="2"/>
      <c r="L204" s="2"/>
    </row>
    <row r="205" spans="4:12">
      <c r="D205" s="32"/>
      <c r="E205" s="3"/>
      <c r="F205" s="3"/>
      <c r="G205" s="3"/>
      <c r="H205" s="3"/>
      <c r="I205" s="2"/>
      <c r="J205" s="2"/>
      <c r="K205" s="2"/>
      <c r="L205" s="2"/>
    </row>
    <row r="206" spans="4:12">
      <c r="D206" s="32"/>
      <c r="E206" s="3"/>
      <c r="F206" s="3"/>
      <c r="G206" s="3"/>
      <c r="H206" s="3"/>
      <c r="I206" s="2"/>
      <c r="J206" s="2"/>
      <c r="K206" s="2"/>
      <c r="L206" s="2"/>
    </row>
    <row r="207" spans="4:12">
      <c r="D207" s="32"/>
      <c r="E207" s="3"/>
      <c r="F207" s="3"/>
      <c r="G207" s="3"/>
      <c r="H207" s="3"/>
      <c r="I207" s="2"/>
      <c r="J207" s="2"/>
      <c r="K207" s="2"/>
      <c r="L207" s="2"/>
    </row>
    <row r="208" spans="4:12">
      <c r="D208" s="32"/>
      <c r="E208" s="3"/>
      <c r="F208" s="3"/>
      <c r="G208" s="3"/>
      <c r="H208" s="3"/>
      <c r="I208" s="2"/>
      <c r="J208" s="2"/>
      <c r="K208" s="2"/>
      <c r="L208" s="2"/>
    </row>
    <row r="209" spans="4:12">
      <c r="D209" s="32"/>
      <c r="E209" s="3"/>
      <c r="F209" s="3"/>
      <c r="G209" s="3"/>
      <c r="H209" s="3"/>
      <c r="I209" s="2"/>
      <c r="J209" s="2"/>
      <c r="K209" s="2"/>
      <c r="L209" s="2"/>
    </row>
    <row r="210" spans="4:12">
      <c r="D210" s="32"/>
      <c r="E210" s="3"/>
      <c r="F210" s="3"/>
      <c r="G210" s="3"/>
      <c r="H210" s="3"/>
      <c r="I210" s="2"/>
      <c r="J210" s="2"/>
      <c r="K210" s="2"/>
      <c r="L210" s="2"/>
    </row>
    <row r="211" spans="4:12">
      <c r="D211" s="32"/>
      <c r="E211" s="3"/>
      <c r="F211" s="3"/>
      <c r="G211" s="3"/>
      <c r="H211" s="3"/>
      <c r="I211" s="2"/>
      <c r="J211" s="2"/>
      <c r="K211" s="2"/>
      <c r="L211" s="2"/>
    </row>
    <row r="212" spans="4:12">
      <c r="D212" s="32"/>
      <c r="E212" s="3"/>
      <c r="F212" s="3"/>
      <c r="G212" s="3"/>
      <c r="H212" s="3"/>
      <c r="I212" s="2"/>
      <c r="J212" s="2"/>
      <c r="K212" s="2"/>
      <c r="L212" s="2"/>
    </row>
    <row r="213" spans="4:12">
      <c r="D213" s="32"/>
      <c r="E213" s="3"/>
      <c r="F213" s="3"/>
      <c r="G213" s="3"/>
      <c r="H213" s="3"/>
      <c r="I213" s="2"/>
      <c r="J213" s="2"/>
      <c r="K213" s="2"/>
      <c r="L213" s="2"/>
    </row>
    <row r="214" spans="4:12">
      <c r="D214" s="32"/>
      <c r="E214" s="3"/>
      <c r="F214" s="3"/>
      <c r="G214" s="3"/>
      <c r="H214" s="3"/>
      <c r="I214" s="2"/>
      <c r="J214" s="2"/>
      <c r="K214" s="2"/>
      <c r="L214" s="2"/>
    </row>
    <row r="215" spans="4:12">
      <c r="D215" s="32"/>
      <c r="E215" s="3"/>
      <c r="F215" s="3"/>
      <c r="G215" s="3"/>
      <c r="H215" s="3"/>
      <c r="I215" s="2"/>
      <c r="J215" s="2"/>
      <c r="K215" s="2"/>
      <c r="L215" s="2"/>
    </row>
    <row r="216" spans="4:12">
      <c r="D216" s="32"/>
      <c r="E216" s="3"/>
      <c r="F216" s="3"/>
      <c r="G216" s="3"/>
      <c r="H216" s="3"/>
      <c r="I216" s="2"/>
      <c r="J216" s="2"/>
      <c r="K216" s="2"/>
      <c r="L216" s="2"/>
    </row>
    <row r="217" spans="4:12">
      <c r="D217" s="32"/>
      <c r="E217" s="3"/>
      <c r="F217" s="3"/>
      <c r="G217" s="3"/>
      <c r="H217" s="3"/>
      <c r="I217" s="2"/>
      <c r="J217" s="2"/>
      <c r="K217" s="2"/>
      <c r="L217" s="2"/>
    </row>
    <row r="218" spans="4:12">
      <c r="D218" s="32"/>
      <c r="E218" s="3"/>
      <c r="F218" s="3"/>
      <c r="G218" s="3"/>
      <c r="H218" s="3"/>
      <c r="I218" s="2"/>
      <c r="J218" s="2"/>
      <c r="K218" s="2"/>
      <c r="L218" s="2"/>
    </row>
    <row r="219" spans="4:12">
      <c r="D219" s="32"/>
      <c r="E219" s="3"/>
      <c r="F219" s="3"/>
      <c r="G219" s="3"/>
      <c r="H219" s="3"/>
      <c r="I219" s="2"/>
      <c r="J219" s="2"/>
      <c r="K219" s="2"/>
      <c r="L219" s="2"/>
    </row>
    <row r="220" spans="4:12">
      <c r="D220" s="32"/>
      <c r="E220" s="3"/>
      <c r="F220" s="3"/>
      <c r="G220" s="3"/>
      <c r="H220" s="3"/>
      <c r="I220" s="2"/>
      <c r="J220" s="2"/>
      <c r="K220" s="2"/>
      <c r="L220" s="2"/>
    </row>
    <row r="221" spans="4:12">
      <c r="D221" s="32"/>
      <c r="E221" s="3"/>
      <c r="F221" s="3"/>
      <c r="G221" s="3"/>
      <c r="H221" s="3"/>
      <c r="I221" s="2"/>
      <c r="J221" s="2"/>
      <c r="K221" s="2"/>
      <c r="L221" s="2"/>
    </row>
    <row r="222" spans="4:12">
      <c r="D222" s="32"/>
      <c r="E222" s="3"/>
      <c r="F222" s="3"/>
      <c r="G222" s="3"/>
      <c r="H222" s="3"/>
      <c r="I222" s="2"/>
      <c r="J222" s="2"/>
      <c r="K222" s="2"/>
      <c r="L222" s="2"/>
    </row>
    <row r="223" spans="4:12">
      <c r="D223" s="32"/>
      <c r="E223" s="3"/>
      <c r="F223" s="3"/>
      <c r="G223" s="3"/>
      <c r="H223" s="3"/>
      <c r="I223" s="2"/>
      <c r="J223" s="2"/>
      <c r="K223" s="2"/>
      <c r="L223" s="2"/>
    </row>
    <row r="224" spans="4:12">
      <c r="D224" s="32"/>
      <c r="E224" s="3"/>
      <c r="F224" s="3"/>
      <c r="G224" s="3"/>
      <c r="H224" s="3"/>
      <c r="I224" s="2"/>
      <c r="J224" s="2"/>
      <c r="K224" s="2"/>
      <c r="L224" s="2"/>
    </row>
    <row r="225" spans="4:12">
      <c r="D225" s="32"/>
      <c r="E225" s="3"/>
      <c r="F225" s="3"/>
      <c r="G225" s="3"/>
      <c r="H225" s="3"/>
      <c r="I225" s="2"/>
      <c r="J225" s="2"/>
      <c r="K225" s="2"/>
      <c r="L225" s="2"/>
    </row>
    <row r="226" spans="4:12">
      <c r="D226" s="32"/>
      <c r="E226" s="3"/>
      <c r="F226" s="3"/>
      <c r="G226" s="3"/>
      <c r="H226" s="3"/>
      <c r="I226" s="2"/>
      <c r="J226" s="2"/>
      <c r="K226" s="2"/>
      <c r="L226" s="2"/>
    </row>
    <row r="227" spans="4:12">
      <c r="D227" s="32"/>
      <c r="E227" s="3"/>
      <c r="F227" s="3"/>
      <c r="G227" s="3"/>
      <c r="H227" s="3"/>
      <c r="I227" s="2"/>
      <c r="J227" s="2"/>
      <c r="K227" s="2"/>
      <c r="L227" s="2"/>
    </row>
    <row r="228" spans="4:12">
      <c r="D228" s="32"/>
      <c r="E228" s="3"/>
      <c r="F228" s="3"/>
      <c r="G228" s="3"/>
      <c r="H228" s="3"/>
      <c r="I228" s="2"/>
      <c r="J228" s="2"/>
      <c r="K228" s="2"/>
      <c r="L228" s="2"/>
    </row>
    <row r="229" spans="4:12">
      <c r="D229" s="32"/>
      <c r="E229" s="3"/>
      <c r="F229" s="3"/>
      <c r="G229" s="3"/>
      <c r="H229" s="3"/>
      <c r="I229" s="2"/>
      <c r="J229" s="2"/>
      <c r="K229" s="2"/>
      <c r="L229" s="2"/>
    </row>
    <row r="230" spans="4:12">
      <c r="D230" s="32"/>
      <c r="E230" s="3"/>
      <c r="F230" s="3"/>
      <c r="G230" s="3"/>
      <c r="H230" s="3"/>
      <c r="I230" s="2"/>
      <c r="J230" s="2"/>
      <c r="K230" s="2"/>
      <c r="L230" s="2"/>
    </row>
    <row r="231" spans="4:12">
      <c r="D231" s="32"/>
      <c r="E231" s="3"/>
      <c r="F231" s="3"/>
      <c r="G231" s="3"/>
      <c r="H231" s="3"/>
      <c r="I231" s="2"/>
      <c r="J231" s="2"/>
      <c r="K231" s="2"/>
      <c r="L231" s="2"/>
    </row>
    <row r="232" spans="4:12">
      <c r="D232" s="32"/>
      <c r="E232" s="3"/>
      <c r="F232" s="3"/>
      <c r="G232" s="3"/>
      <c r="H232" s="3"/>
      <c r="I232" s="2"/>
      <c r="J232" s="2"/>
      <c r="K232" s="2"/>
      <c r="L232" s="2"/>
    </row>
    <row r="233" spans="4:12">
      <c r="D233" s="32"/>
      <c r="E233" s="3"/>
      <c r="F233" s="3"/>
      <c r="G233" s="3"/>
      <c r="H233" s="3"/>
      <c r="I233" s="2"/>
      <c r="J233" s="2"/>
      <c r="K233" s="2"/>
      <c r="L233" s="2"/>
    </row>
    <row r="234" spans="4:12">
      <c r="D234" s="32"/>
      <c r="E234" s="3"/>
      <c r="F234" s="3"/>
      <c r="G234" s="3"/>
      <c r="H234" s="3"/>
      <c r="I234" s="2"/>
      <c r="J234" s="2"/>
      <c r="K234" s="2"/>
      <c r="L234" s="2"/>
    </row>
    <row r="235" spans="4:12">
      <c r="D235" s="32"/>
      <c r="E235" s="3"/>
      <c r="F235" s="3"/>
      <c r="G235" s="3"/>
      <c r="H235" s="3"/>
      <c r="I235" s="2"/>
      <c r="J235" s="2"/>
      <c r="K235" s="2"/>
      <c r="L235" s="2"/>
    </row>
    <row r="236" spans="4:12">
      <c r="D236" s="32"/>
      <c r="E236" s="3"/>
      <c r="F236" s="3"/>
      <c r="G236" s="3"/>
      <c r="H236" s="3"/>
      <c r="I236" s="2"/>
      <c r="J236" s="2"/>
      <c r="K236" s="2"/>
      <c r="L236" s="2"/>
    </row>
    <row r="237" spans="4:12">
      <c r="D237" s="32"/>
      <c r="E237" s="3"/>
      <c r="F237" s="3"/>
      <c r="G237" s="3"/>
      <c r="H237" s="3"/>
      <c r="I237" s="2"/>
      <c r="J237" s="2"/>
      <c r="K237" s="2"/>
      <c r="L237" s="2"/>
    </row>
    <row r="238" spans="4:12">
      <c r="D238" s="32"/>
      <c r="E238" s="3"/>
      <c r="F238" s="3"/>
      <c r="G238" s="3"/>
      <c r="H238" s="3"/>
      <c r="I238" s="2"/>
      <c r="J238" s="2"/>
      <c r="K238" s="2"/>
      <c r="L238" s="2"/>
    </row>
    <row r="239" spans="4:12">
      <c r="D239" s="32"/>
      <c r="E239" s="3"/>
      <c r="F239" s="3"/>
      <c r="G239" s="3"/>
      <c r="H239" s="3"/>
      <c r="I239" s="2"/>
      <c r="J239" s="2"/>
      <c r="K239" s="2"/>
      <c r="L239" s="2"/>
    </row>
    <row r="240" spans="4:12">
      <c r="D240" s="32"/>
      <c r="E240" s="3"/>
      <c r="F240" s="3"/>
      <c r="G240" s="3"/>
      <c r="H240" s="3"/>
      <c r="I240" s="2"/>
      <c r="J240" s="2"/>
      <c r="K240" s="2"/>
      <c r="L240" s="2"/>
    </row>
    <row r="241" spans="4:12">
      <c r="D241" s="32"/>
      <c r="E241" s="3"/>
      <c r="F241" s="3"/>
      <c r="G241" s="3"/>
      <c r="H241" s="3"/>
      <c r="I241" s="2"/>
      <c r="J241" s="2"/>
      <c r="K241" s="2"/>
      <c r="L241" s="2"/>
    </row>
    <row r="242" spans="4:12">
      <c r="D242" s="32"/>
      <c r="E242" s="3"/>
      <c r="F242" s="3"/>
      <c r="G242" s="3"/>
      <c r="H242" s="3"/>
      <c r="I242" s="2"/>
      <c r="J242" s="2"/>
      <c r="K242" s="2"/>
      <c r="L242" s="2"/>
    </row>
    <row r="243" spans="4:12">
      <c r="D243" s="32"/>
      <c r="E243" s="3"/>
      <c r="F243" s="3"/>
      <c r="G243" s="3"/>
      <c r="H243" s="3"/>
      <c r="I243" s="2"/>
      <c r="J243" s="2"/>
      <c r="K243" s="2"/>
      <c r="L243" s="2"/>
    </row>
    <row r="244" spans="4:12">
      <c r="D244" s="32"/>
      <c r="E244" s="3"/>
      <c r="F244" s="3"/>
      <c r="G244" s="3"/>
      <c r="H244" s="3"/>
      <c r="I244" s="2"/>
      <c r="J244" s="2"/>
      <c r="K244" s="2"/>
      <c r="L244" s="2"/>
    </row>
    <row r="245" spans="4:12">
      <c r="D245" s="32"/>
      <c r="E245" s="3"/>
      <c r="F245" s="3"/>
      <c r="G245" s="3"/>
      <c r="H245" s="3"/>
      <c r="I245" s="2"/>
      <c r="J245" s="2"/>
      <c r="K245" s="2"/>
      <c r="L245" s="2"/>
    </row>
    <row r="246" spans="4:12">
      <c r="D246" s="32"/>
      <c r="E246" s="3"/>
      <c r="F246" s="3"/>
      <c r="G246" s="3"/>
      <c r="H246" s="3"/>
      <c r="I246" s="2"/>
      <c r="J246" s="2"/>
      <c r="K246" s="2"/>
      <c r="L246" s="2"/>
    </row>
    <row r="247" spans="4:12">
      <c r="D247" s="32"/>
      <c r="E247" s="3"/>
      <c r="F247" s="3"/>
      <c r="G247" s="3"/>
      <c r="H247" s="3"/>
      <c r="I247" s="2"/>
      <c r="J247" s="2"/>
      <c r="K247" s="2"/>
      <c r="L247" s="2"/>
    </row>
    <row r="248" spans="4:12">
      <c r="D248" s="32"/>
      <c r="E248" s="3"/>
      <c r="F248" s="3"/>
      <c r="G248" s="3"/>
      <c r="H248" s="3"/>
      <c r="I248" s="2"/>
      <c r="J248" s="2"/>
      <c r="K248" s="2"/>
      <c r="L248" s="2"/>
    </row>
    <row r="249" spans="4:12">
      <c r="D249" s="32"/>
      <c r="E249" s="3"/>
      <c r="F249" s="3"/>
      <c r="G249" s="3"/>
      <c r="H249" s="3"/>
      <c r="I249" s="2"/>
      <c r="J249" s="2"/>
      <c r="K249" s="2"/>
      <c r="L249" s="2"/>
    </row>
    <row r="250" spans="4:12">
      <c r="D250" s="32"/>
      <c r="E250" s="3"/>
      <c r="F250" s="3"/>
      <c r="G250" s="3"/>
      <c r="H250" s="3"/>
      <c r="I250" s="2"/>
      <c r="J250" s="2"/>
      <c r="K250" s="2"/>
      <c r="L250" s="2"/>
    </row>
    <row r="251" spans="4:12">
      <c r="D251" s="32"/>
      <c r="E251" s="3"/>
      <c r="F251" s="3"/>
      <c r="G251" s="3"/>
      <c r="H251" s="3"/>
      <c r="I251" s="2"/>
      <c r="J251" s="2"/>
      <c r="K251" s="2"/>
      <c r="L251" s="2"/>
    </row>
    <row r="252" spans="4:12">
      <c r="D252" s="32"/>
      <c r="E252" s="3"/>
      <c r="F252" s="3"/>
      <c r="G252" s="3"/>
      <c r="H252" s="3"/>
      <c r="I252" s="2"/>
      <c r="J252" s="2"/>
      <c r="K252" s="2"/>
      <c r="L252" s="2"/>
    </row>
    <row r="253" spans="4:12">
      <c r="D253" s="32"/>
      <c r="E253" s="3"/>
      <c r="F253" s="3"/>
      <c r="G253" s="3"/>
      <c r="H253" s="3"/>
      <c r="I253" s="2"/>
      <c r="J253" s="2"/>
      <c r="K253" s="2"/>
      <c r="L253" s="2"/>
    </row>
    <row r="254" spans="4:12">
      <c r="D254" s="32"/>
      <c r="E254" s="3"/>
      <c r="F254" s="3"/>
      <c r="G254" s="3"/>
      <c r="H254" s="3"/>
      <c r="I254" s="2"/>
      <c r="J254" s="2"/>
      <c r="K254" s="2"/>
      <c r="L254" s="2"/>
    </row>
    <row r="255" spans="4:12">
      <c r="D255" s="32"/>
      <c r="E255" s="3"/>
      <c r="F255" s="3"/>
      <c r="G255" s="3"/>
      <c r="H255" s="3"/>
      <c r="I255" s="2"/>
      <c r="J255" s="2"/>
      <c r="K255" s="2"/>
      <c r="L255" s="2"/>
    </row>
    <row r="256" spans="4:12">
      <c r="D256" s="32"/>
      <c r="E256" s="3"/>
      <c r="F256" s="3"/>
      <c r="G256" s="3"/>
      <c r="H256" s="3"/>
      <c r="I256" s="2"/>
      <c r="J256" s="2"/>
      <c r="K256" s="2"/>
      <c r="L256" s="2"/>
    </row>
    <row r="257" spans="4:12">
      <c r="D257" s="32"/>
      <c r="E257" s="3"/>
      <c r="F257" s="3"/>
      <c r="G257" s="3"/>
      <c r="H257" s="3"/>
      <c r="I257" s="2"/>
      <c r="J257" s="2"/>
      <c r="K257" s="2"/>
      <c r="L257" s="2"/>
    </row>
    <row r="258" spans="4:12">
      <c r="D258" s="32"/>
      <c r="E258" s="3"/>
      <c r="F258" s="3"/>
      <c r="G258" s="3"/>
      <c r="H258" s="3"/>
      <c r="I258" s="2"/>
      <c r="J258" s="2"/>
      <c r="K258" s="2"/>
      <c r="L258" s="2"/>
    </row>
    <row r="259" spans="4:12">
      <c r="D259" s="32"/>
      <c r="E259" s="3"/>
      <c r="F259" s="3"/>
      <c r="G259" s="3"/>
      <c r="H259" s="3"/>
      <c r="I259" s="2"/>
      <c r="J259" s="2"/>
      <c r="K259" s="2"/>
      <c r="L259" s="2"/>
    </row>
    <row r="260" spans="4:12">
      <c r="D260" s="32"/>
      <c r="E260" s="3"/>
      <c r="F260" s="3"/>
      <c r="G260" s="3"/>
      <c r="H260" s="3"/>
      <c r="I260" s="2"/>
      <c r="J260" s="2"/>
      <c r="K260" s="2"/>
      <c r="L260" s="2"/>
    </row>
    <row r="261" spans="4:12">
      <c r="D261" s="32"/>
      <c r="E261" s="3"/>
      <c r="F261" s="3"/>
      <c r="G261" s="3"/>
      <c r="H261" s="3"/>
      <c r="I261" s="2"/>
      <c r="J261" s="2"/>
      <c r="K261" s="2"/>
      <c r="L261" s="2"/>
    </row>
    <row r="262" spans="4:12">
      <c r="D262" s="32"/>
      <c r="E262" s="3"/>
      <c r="F262" s="3"/>
      <c r="G262" s="3"/>
      <c r="H262" s="3"/>
      <c r="I262" s="2"/>
      <c r="J262" s="2"/>
      <c r="K262" s="2"/>
      <c r="L262" s="2"/>
    </row>
    <row r="263" spans="4:12">
      <c r="D263" s="32"/>
      <c r="E263" s="3"/>
      <c r="F263" s="3"/>
      <c r="G263" s="3"/>
      <c r="H263" s="3"/>
      <c r="I263" s="2"/>
      <c r="J263" s="2"/>
      <c r="K263" s="2"/>
      <c r="L263" s="2"/>
    </row>
    <row r="264" spans="4:12">
      <c r="D264" s="32"/>
      <c r="E264" s="3"/>
      <c r="F264" s="3"/>
      <c r="G264" s="3"/>
      <c r="H264" s="3"/>
      <c r="I264" s="2"/>
      <c r="J264" s="2"/>
      <c r="K264" s="2"/>
      <c r="L264" s="2"/>
    </row>
    <row r="265" spans="4:12">
      <c r="D265" s="32"/>
      <c r="E265" s="3"/>
      <c r="F265" s="3"/>
      <c r="G265" s="3"/>
      <c r="H265" s="3"/>
      <c r="I265" s="2"/>
      <c r="J265" s="2"/>
      <c r="K265" s="2"/>
      <c r="L265" s="2"/>
    </row>
    <row r="266" spans="4:12">
      <c r="D266" s="32"/>
      <c r="E266" s="3"/>
      <c r="F266" s="3"/>
      <c r="G266" s="3"/>
      <c r="H266" s="3"/>
      <c r="I266" s="2"/>
      <c r="J266" s="2"/>
      <c r="K266" s="2"/>
      <c r="L266" s="2"/>
    </row>
    <row r="267" spans="4:12">
      <c r="D267" s="32"/>
      <c r="E267" s="3"/>
      <c r="F267" s="3"/>
      <c r="G267" s="3"/>
      <c r="H267" s="3"/>
      <c r="I267" s="2"/>
      <c r="J267" s="2"/>
      <c r="K267" s="2"/>
      <c r="L267" s="2"/>
    </row>
    <row r="268" spans="4:12">
      <c r="D268" s="32"/>
      <c r="E268" s="3"/>
      <c r="F268" s="3"/>
      <c r="G268" s="3"/>
      <c r="H268" s="3"/>
      <c r="I268" s="2"/>
      <c r="J268" s="2"/>
      <c r="K268" s="2"/>
      <c r="L268" s="2"/>
    </row>
    <row r="269" spans="4:12">
      <c r="D269" s="32"/>
      <c r="E269" s="3"/>
      <c r="F269" s="3"/>
      <c r="G269" s="3"/>
      <c r="H269" s="3"/>
      <c r="I269" s="2"/>
      <c r="J269" s="2"/>
      <c r="K269" s="2"/>
      <c r="L269" s="2"/>
    </row>
    <row r="270" spans="4:12">
      <c r="D270" s="32"/>
      <c r="E270" s="3"/>
      <c r="F270" s="3"/>
      <c r="G270" s="3"/>
      <c r="H270" s="3"/>
      <c r="I270" s="2"/>
      <c r="J270" s="2"/>
      <c r="K270" s="2"/>
      <c r="L270" s="2"/>
    </row>
    <row r="271" spans="4:12">
      <c r="D271" s="32"/>
      <c r="E271" s="3"/>
      <c r="F271" s="3"/>
      <c r="G271" s="3"/>
      <c r="H271" s="3"/>
      <c r="I271" s="2"/>
      <c r="J271" s="2"/>
      <c r="K271" s="2"/>
      <c r="L271" s="2"/>
    </row>
    <row r="272" spans="4:12">
      <c r="D272" s="32"/>
      <c r="E272" s="3"/>
      <c r="F272" s="3"/>
      <c r="G272" s="3"/>
      <c r="H272" s="3"/>
      <c r="I272" s="2"/>
      <c r="J272" s="2"/>
      <c r="K272" s="2"/>
      <c r="L272" s="2"/>
    </row>
    <row r="273" spans="4:12">
      <c r="D273" s="32"/>
      <c r="E273" s="3"/>
      <c r="F273" s="3"/>
      <c r="G273" s="3"/>
      <c r="H273" s="3"/>
      <c r="I273" s="2"/>
      <c r="J273" s="2"/>
      <c r="K273" s="2"/>
      <c r="L273" s="2"/>
    </row>
    <row r="274" spans="4:12">
      <c r="D274" s="32"/>
      <c r="E274" s="3"/>
      <c r="F274" s="3"/>
      <c r="G274" s="3"/>
      <c r="H274" s="3"/>
      <c r="I274" s="2"/>
      <c r="J274" s="2"/>
      <c r="K274" s="2"/>
      <c r="L274" s="2"/>
    </row>
    <row r="275" spans="4:12">
      <c r="D275" s="32"/>
      <c r="E275" s="3"/>
      <c r="F275" s="3"/>
      <c r="G275" s="3"/>
      <c r="H275" s="3"/>
      <c r="I275" s="2"/>
      <c r="J275" s="2"/>
      <c r="K275" s="2"/>
      <c r="L275" s="2"/>
    </row>
    <row r="276" spans="4:12">
      <c r="D276" s="32"/>
      <c r="E276" s="3"/>
      <c r="F276" s="3"/>
      <c r="G276" s="3"/>
      <c r="H276" s="3"/>
      <c r="I276" s="2"/>
      <c r="J276" s="2"/>
      <c r="K276" s="2"/>
      <c r="L276" s="2"/>
    </row>
    <row r="277" spans="4:12">
      <c r="D277" s="32"/>
      <c r="E277" s="3"/>
      <c r="F277" s="3"/>
      <c r="G277" s="3"/>
      <c r="H277" s="3"/>
      <c r="I277" s="2"/>
      <c r="J277" s="2"/>
      <c r="K277" s="2"/>
      <c r="L277" s="2"/>
    </row>
    <row r="278" spans="4:12">
      <c r="D278" s="32"/>
      <c r="E278" s="3"/>
      <c r="F278" s="3"/>
      <c r="G278" s="3"/>
      <c r="H278" s="3"/>
      <c r="I278" s="2"/>
      <c r="J278" s="2"/>
      <c r="K278" s="2"/>
      <c r="L278" s="2"/>
    </row>
    <row r="279" spans="4:12">
      <c r="D279" s="32"/>
      <c r="E279" s="3"/>
      <c r="F279" s="3"/>
      <c r="G279" s="3"/>
      <c r="H279" s="3"/>
      <c r="I279" s="2"/>
      <c r="J279" s="2"/>
      <c r="K279" s="2"/>
      <c r="L279" s="2"/>
    </row>
    <row r="280" spans="4:12">
      <c r="D280" s="32"/>
      <c r="E280" s="3"/>
      <c r="F280" s="3"/>
      <c r="G280" s="3"/>
      <c r="H280" s="3"/>
      <c r="I280" s="2"/>
      <c r="J280" s="2"/>
      <c r="K280" s="2"/>
      <c r="L280" s="2"/>
    </row>
    <row r="281" spans="4:12">
      <c r="D281" s="32"/>
      <c r="E281" s="3"/>
      <c r="F281" s="3"/>
      <c r="G281" s="3"/>
      <c r="H281" s="3"/>
      <c r="I281" s="2"/>
      <c r="J281" s="2"/>
      <c r="K281" s="2"/>
      <c r="L281" s="2"/>
    </row>
    <row r="282" spans="4:12">
      <c r="D282" s="32"/>
      <c r="E282" s="3"/>
      <c r="F282" s="3"/>
      <c r="G282" s="3"/>
      <c r="H282" s="3"/>
      <c r="I282" s="2"/>
      <c r="J282" s="2"/>
      <c r="K282" s="2"/>
      <c r="L282" s="2"/>
    </row>
    <row r="283" spans="4:12">
      <c r="D283" s="32"/>
      <c r="E283" s="3"/>
      <c r="F283" s="3"/>
      <c r="G283" s="3"/>
      <c r="H283" s="3"/>
      <c r="I283" s="2"/>
      <c r="J283" s="2"/>
      <c r="K283" s="2"/>
      <c r="L283" s="2"/>
    </row>
    <row r="284" spans="4:12">
      <c r="D284" s="32"/>
      <c r="E284" s="3"/>
      <c r="F284" s="3"/>
      <c r="G284" s="3"/>
      <c r="H284" s="3"/>
      <c r="I284" s="2"/>
      <c r="J284" s="2"/>
      <c r="K284" s="2"/>
      <c r="L284" s="2"/>
    </row>
    <row r="285" spans="4:12">
      <c r="D285" s="32"/>
      <c r="E285" s="3"/>
      <c r="F285" s="3"/>
      <c r="G285" s="3"/>
      <c r="H285" s="3"/>
      <c r="I285" s="2"/>
      <c r="J285" s="2"/>
      <c r="K285" s="2"/>
      <c r="L285" s="2"/>
    </row>
    <row r="286" spans="4:12">
      <c r="D286" s="32"/>
      <c r="E286" s="3"/>
      <c r="F286" s="3"/>
      <c r="G286" s="3"/>
      <c r="H286" s="3"/>
      <c r="I286" s="2"/>
      <c r="J286" s="2"/>
      <c r="K286" s="2"/>
      <c r="L286" s="2"/>
    </row>
    <row r="287" spans="4:12">
      <c r="D287" s="32"/>
      <c r="E287" s="3"/>
      <c r="F287" s="3"/>
      <c r="G287" s="3"/>
      <c r="H287" s="3"/>
      <c r="I287" s="2"/>
      <c r="J287" s="2"/>
      <c r="K287" s="2"/>
      <c r="L287" s="2"/>
    </row>
    <row r="288" spans="4:12">
      <c r="D288" s="32"/>
      <c r="E288" s="3"/>
      <c r="F288" s="3"/>
      <c r="G288" s="3"/>
      <c r="H288" s="3"/>
      <c r="I288" s="2"/>
      <c r="J288" s="2"/>
      <c r="K288" s="2"/>
      <c r="L288" s="2"/>
    </row>
    <row r="289" spans="4:12">
      <c r="D289" s="32"/>
      <c r="E289" s="3"/>
      <c r="F289" s="3"/>
      <c r="G289" s="3"/>
      <c r="H289" s="3"/>
      <c r="I289" s="2"/>
      <c r="J289" s="2"/>
      <c r="K289" s="2"/>
      <c r="L289" s="2"/>
    </row>
    <row r="290" spans="4:12">
      <c r="D290" s="32"/>
      <c r="E290" s="3"/>
      <c r="F290" s="3"/>
      <c r="G290" s="3"/>
      <c r="H290" s="3"/>
      <c r="I290" s="2"/>
      <c r="J290" s="2"/>
      <c r="K290" s="2"/>
      <c r="L290" s="2"/>
    </row>
    <row r="291" spans="4:12">
      <c r="D291" s="32"/>
      <c r="E291" s="3"/>
      <c r="F291" s="3"/>
      <c r="G291" s="3"/>
      <c r="H291" s="3"/>
      <c r="I291" s="2"/>
      <c r="J291" s="2"/>
      <c r="K291" s="2"/>
      <c r="L291" s="2"/>
    </row>
    <row r="292" spans="4:12">
      <c r="D292" s="32"/>
      <c r="E292" s="3"/>
      <c r="F292" s="3"/>
      <c r="G292" s="3"/>
      <c r="H292" s="3"/>
      <c r="I292" s="2"/>
      <c r="J292" s="2"/>
      <c r="K292" s="2"/>
      <c r="L292" s="2"/>
    </row>
    <row r="293" spans="4:12">
      <c r="D293" s="32"/>
      <c r="E293" s="3"/>
      <c r="F293" s="3"/>
      <c r="G293" s="3"/>
      <c r="H293" s="3"/>
      <c r="I293" s="2"/>
      <c r="J293" s="2"/>
      <c r="K293" s="2"/>
      <c r="L293" s="2"/>
    </row>
    <row r="294" spans="4:12">
      <c r="D294" s="32"/>
      <c r="E294" s="3"/>
      <c r="F294" s="3"/>
      <c r="G294" s="3"/>
      <c r="H294" s="3"/>
      <c r="I294" s="2"/>
      <c r="J294" s="2"/>
      <c r="K294" s="2"/>
      <c r="L294" s="2"/>
    </row>
    <row r="295" spans="4:12">
      <c r="D295" s="32"/>
      <c r="E295" s="3"/>
      <c r="F295" s="3"/>
      <c r="G295" s="3"/>
      <c r="H295" s="3"/>
      <c r="I295" s="2"/>
      <c r="J295" s="2"/>
      <c r="K295" s="2"/>
      <c r="L295" s="2"/>
    </row>
    <row r="296" spans="4:12">
      <c r="D296" s="32"/>
      <c r="E296" s="3"/>
      <c r="F296" s="3"/>
      <c r="G296" s="3"/>
      <c r="H296" s="3"/>
      <c r="I296" s="2"/>
      <c r="J296" s="2"/>
      <c r="K296" s="2"/>
      <c r="L296" s="2"/>
    </row>
    <row r="297" spans="4:12">
      <c r="D297" s="32"/>
      <c r="E297" s="3"/>
      <c r="F297" s="3"/>
      <c r="G297" s="3"/>
      <c r="H297" s="3"/>
      <c r="I297" s="2"/>
      <c r="J297" s="2"/>
      <c r="K297" s="2"/>
      <c r="L297" s="2"/>
    </row>
    <row r="298" spans="4:12">
      <c r="D298" s="32"/>
      <c r="E298" s="3"/>
      <c r="F298" s="3"/>
      <c r="G298" s="3"/>
      <c r="H298" s="3"/>
      <c r="I298" s="2"/>
      <c r="J298" s="2"/>
      <c r="K298" s="2"/>
      <c r="L298" s="2"/>
    </row>
    <row r="299" spans="4:12">
      <c r="D299" s="32"/>
      <c r="E299" s="3"/>
      <c r="F299" s="3"/>
      <c r="G299" s="3"/>
      <c r="H299" s="3"/>
      <c r="I299" s="2"/>
      <c r="J299" s="2"/>
      <c r="K299" s="2"/>
      <c r="L299" s="2"/>
    </row>
    <row r="300" spans="4:12">
      <c r="D300" s="32"/>
      <c r="E300" s="3"/>
      <c r="F300" s="3"/>
      <c r="G300" s="3"/>
      <c r="H300" s="3"/>
      <c r="I300" s="2"/>
      <c r="J300" s="2"/>
      <c r="K300" s="2"/>
      <c r="L300" s="2"/>
    </row>
    <row r="301" spans="4:12">
      <c r="D301" s="32"/>
      <c r="E301" s="3"/>
      <c r="F301" s="3"/>
      <c r="G301" s="3"/>
      <c r="H301" s="3"/>
      <c r="I301" s="2"/>
      <c r="J301" s="2"/>
      <c r="K301" s="2"/>
      <c r="L301" s="2"/>
    </row>
    <row r="302" spans="4:12">
      <c r="D302" s="32"/>
      <c r="E302" s="3"/>
      <c r="F302" s="3"/>
      <c r="G302" s="3"/>
      <c r="H302" s="3"/>
      <c r="I302" s="2"/>
      <c r="J302" s="2"/>
      <c r="K302" s="2"/>
      <c r="L302" s="2"/>
    </row>
    <row r="303" spans="4:12">
      <c r="D303" s="32"/>
      <c r="E303" s="3"/>
      <c r="F303" s="3"/>
      <c r="G303" s="3"/>
      <c r="H303" s="3"/>
      <c r="I303" s="2"/>
      <c r="J303" s="2"/>
      <c r="K303" s="2"/>
      <c r="L303" s="2"/>
    </row>
    <row r="304" spans="4:12">
      <c r="D304" s="32"/>
      <c r="E304" s="3"/>
      <c r="F304" s="3"/>
      <c r="G304" s="3"/>
      <c r="H304" s="3"/>
      <c r="I304" s="2"/>
      <c r="J304" s="2"/>
      <c r="K304" s="2"/>
      <c r="L304" s="2"/>
    </row>
    <row r="305" spans="4:12">
      <c r="D305" s="32"/>
      <c r="E305" s="3"/>
      <c r="F305" s="3"/>
      <c r="G305" s="3"/>
      <c r="H305" s="3"/>
      <c r="I305" s="2"/>
      <c r="J305" s="2"/>
      <c r="K305" s="2"/>
      <c r="L305" s="2"/>
    </row>
    <row r="306" spans="4:12">
      <c r="D306" s="32"/>
      <c r="E306" s="3"/>
      <c r="F306" s="3"/>
      <c r="G306" s="3"/>
      <c r="H306" s="3"/>
      <c r="I306" s="2"/>
      <c r="J306" s="2"/>
      <c r="K306" s="2"/>
      <c r="L306" s="2"/>
    </row>
    <row r="307" spans="4:12">
      <c r="D307" s="32"/>
      <c r="E307" s="3"/>
      <c r="F307" s="3"/>
      <c r="G307" s="3"/>
      <c r="H307" s="3"/>
      <c r="I307" s="2"/>
      <c r="J307" s="2"/>
      <c r="K307" s="2"/>
      <c r="L307" s="2"/>
    </row>
    <row r="308" spans="4:12">
      <c r="D308" s="32"/>
      <c r="E308" s="3"/>
      <c r="F308" s="3"/>
      <c r="G308" s="3"/>
      <c r="H308" s="3"/>
      <c r="I308" s="2"/>
      <c r="J308" s="2"/>
      <c r="K308" s="2"/>
      <c r="L308" s="2"/>
    </row>
    <row r="309" spans="4:12">
      <c r="D309" s="32"/>
      <c r="E309" s="3"/>
      <c r="F309" s="3"/>
      <c r="G309" s="3"/>
      <c r="H309" s="3"/>
      <c r="I309" s="2"/>
      <c r="J309" s="2"/>
      <c r="K309" s="2"/>
      <c r="L309" s="2"/>
    </row>
    <row r="310" spans="4:12">
      <c r="D310" s="32"/>
      <c r="E310" s="3"/>
      <c r="F310" s="3"/>
      <c r="G310" s="3"/>
      <c r="H310" s="3"/>
      <c r="I310" s="2"/>
      <c r="J310" s="2"/>
      <c r="K310" s="2"/>
      <c r="L310" s="2"/>
    </row>
    <row r="311" spans="4:12">
      <c r="D311" s="32"/>
      <c r="E311" s="3"/>
      <c r="F311" s="3"/>
      <c r="G311" s="3"/>
      <c r="H311" s="3"/>
      <c r="I311" s="2"/>
      <c r="J311" s="2"/>
      <c r="K311" s="2"/>
      <c r="L311" s="2"/>
    </row>
    <row r="312" spans="4:12">
      <c r="D312" s="32"/>
      <c r="E312" s="3"/>
      <c r="F312" s="3"/>
      <c r="G312" s="3"/>
      <c r="H312" s="3"/>
      <c r="I312" s="2"/>
      <c r="J312" s="2"/>
      <c r="K312" s="2"/>
      <c r="L312" s="2"/>
    </row>
    <row r="313" spans="4:12">
      <c r="D313" s="32"/>
      <c r="E313" s="3"/>
      <c r="F313" s="3"/>
      <c r="G313" s="3"/>
      <c r="H313" s="3"/>
      <c r="I313" s="2"/>
      <c r="J313" s="2"/>
      <c r="K313" s="2"/>
      <c r="L313" s="2"/>
    </row>
    <row r="314" spans="4:12">
      <c r="D314" s="32"/>
      <c r="E314" s="3"/>
      <c r="F314" s="3"/>
      <c r="G314" s="3"/>
      <c r="H314" s="3"/>
      <c r="I314" s="2"/>
      <c r="J314" s="2"/>
      <c r="K314" s="2"/>
      <c r="L314" s="2"/>
    </row>
    <row r="315" spans="4:12">
      <c r="D315" s="32"/>
      <c r="E315" s="3"/>
      <c r="F315" s="3"/>
      <c r="G315" s="3"/>
      <c r="H315" s="3"/>
      <c r="I315" s="2"/>
      <c r="J315" s="2"/>
      <c r="K315" s="2"/>
      <c r="L315" s="2"/>
    </row>
    <row r="316" spans="4:12">
      <c r="D316" s="32"/>
      <c r="E316" s="3"/>
      <c r="F316" s="3"/>
      <c r="G316" s="3"/>
      <c r="H316" s="3"/>
      <c r="I316" s="2"/>
      <c r="J316" s="2"/>
      <c r="K316" s="2"/>
      <c r="L316" s="2"/>
    </row>
    <row r="317" spans="4:12">
      <c r="D317" s="32"/>
      <c r="E317" s="3"/>
      <c r="F317" s="3"/>
      <c r="G317" s="3"/>
      <c r="H317" s="3"/>
      <c r="I317" s="2"/>
      <c r="J317" s="2"/>
      <c r="K317" s="2"/>
      <c r="L317" s="2"/>
    </row>
    <row r="318" spans="4:12">
      <c r="D318" s="32"/>
      <c r="E318" s="3"/>
      <c r="F318" s="3"/>
      <c r="G318" s="3"/>
      <c r="H318" s="3"/>
      <c r="I318" s="2"/>
      <c r="J318" s="2"/>
      <c r="K318" s="2"/>
      <c r="L318" s="2"/>
    </row>
    <row r="319" spans="4:12">
      <c r="D319" s="32"/>
      <c r="E319" s="3"/>
      <c r="F319" s="3"/>
      <c r="G319" s="3"/>
      <c r="H319" s="3"/>
      <c r="I319" s="2"/>
      <c r="J319" s="2"/>
      <c r="K319" s="2"/>
      <c r="L319" s="2"/>
    </row>
    <row r="320" spans="4:12">
      <c r="D320" s="32"/>
      <c r="E320" s="3"/>
      <c r="F320" s="3"/>
      <c r="G320" s="3"/>
      <c r="H320" s="3"/>
      <c r="I320" s="2"/>
      <c r="J320" s="2"/>
      <c r="K320" s="2"/>
      <c r="L320" s="2"/>
    </row>
    <row r="321" spans="4:12">
      <c r="D321" s="32"/>
      <c r="E321" s="3"/>
      <c r="F321" s="3"/>
      <c r="G321" s="3"/>
      <c r="H321" s="3"/>
      <c r="I321" s="2"/>
      <c r="J321" s="2"/>
      <c r="K321" s="2"/>
      <c r="L321" s="2"/>
    </row>
    <row r="322" spans="4:12">
      <c r="D322" s="32"/>
      <c r="E322" s="3"/>
      <c r="F322" s="3"/>
      <c r="G322" s="3"/>
      <c r="H322" s="3"/>
      <c r="I322" s="2"/>
      <c r="J322" s="2"/>
      <c r="K322" s="2"/>
      <c r="L322" s="2"/>
    </row>
    <row r="323" spans="4:12">
      <c r="D323" s="32"/>
      <c r="E323" s="3"/>
      <c r="F323" s="3"/>
      <c r="G323" s="3"/>
      <c r="H323" s="3"/>
      <c r="I323" s="2"/>
      <c r="J323" s="2"/>
      <c r="K323" s="2"/>
      <c r="L323" s="2"/>
    </row>
    <row r="324" spans="4:12">
      <c r="D324" s="32"/>
      <c r="E324" s="3"/>
      <c r="F324" s="3"/>
      <c r="G324" s="3"/>
      <c r="H324" s="3"/>
      <c r="I324" s="2"/>
      <c r="J324" s="2"/>
      <c r="K324" s="2"/>
      <c r="L324" s="2"/>
    </row>
    <row r="325" spans="4:12">
      <c r="D325" s="32"/>
      <c r="E325" s="3"/>
      <c r="F325" s="3"/>
      <c r="G325" s="3"/>
      <c r="H325" s="3"/>
      <c r="I325" s="2"/>
      <c r="J325" s="2"/>
      <c r="K325" s="2"/>
      <c r="L325" s="2"/>
    </row>
    <row r="326" spans="4:12">
      <c r="D326" s="32"/>
      <c r="E326" s="3"/>
      <c r="F326" s="3"/>
      <c r="G326" s="3"/>
      <c r="H326" s="3"/>
      <c r="I326" s="2"/>
      <c r="J326" s="2"/>
      <c r="K326" s="2"/>
      <c r="L326" s="2"/>
    </row>
    <row r="327" spans="4:12">
      <c r="D327" s="32"/>
      <c r="E327" s="3"/>
      <c r="F327" s="3"/>
      <c r="G327" s="3"/>
      <c r="H327" s="3"/>
      <c r="I327" s="2"/>
      <c r="J327" s="2"/>
      <c r="K327" s="2"/>
      <c r="L327" s="2"/>
    </row>
    <row r="328" spans="4:12">
      <c r="D328" s="32"/>
      <c r="E328" s="3"/>
      <c r="F328" s="3"/>
      <c r="G328" s="3"/>
      <c r="H328" s="3"/>
      <c r="I328" s="2"/>
      <c r="J328" s="2"/>
      <c r="K328" s="2"/>
      <c r="L328" s="2"/>
    </row>
    <row r="329" spans="4:12">
      <c r="D329" s="32"/>
      <c r="E329" s="3"/>
      <c r="F329" s="3"/>
      <c r="G329" s="3"/>
      <c r="H329" s="3"/>
      <c r="I329" s="2"/>
      <c r="J329" s="2"/>
      <c r="K329" s="2"/>
      <c r="L329" s="2"/>
    </row>
    <row r="330" spans="4:12">
      <c r="D330" s="32"/>
      <c r="E330" s="3"/>
      <c r="F330" s="3"/>
      <c r="G330" s="3"/>
      <c r="H330" s="3"/>
      <c r="I330" s="2"/>
      <c r="J330" s="2"/>
      <c r="K330" s="2"/>
      <c r="L330" s="2"/>
    </row>
    <row r="331" spans="4:12">
      <c r="D331" s="32"/>
      <c r="E331" s="3"/>
      <c r="F331" s="3"/>
      <c r="G331" s="3"/>
      <c r="H331" s="3"/>
      <c r="I331" s="2"/>
      <c r="J331" s="2"/>
      <c r="K331" s="2"/>
      <c r="L331" s="2"/>
    </row>
    <row r="332" spans="4:12">
      <c r="D332" s="32"/>
      <c r="E332" s="3"/>
      <c r="F332" s="3"/>
      <c r="G332" s="3"/>
      <c r="H332" s="3"/>
      <c r="I332" s="2"/>
      <c r="J332" s="2"/>
      <c r="K332" s="2"/>
      <c r="L332" s="2"/>
    </row>
    <row r="333" spans="4:12">
      <c r="D333" s="32"/>
      <c r="E333" s="3"/>
      <c r="F333" s="3"/>
      <c r="G333" s="3"/>
      <c r="H333" s="3"/>
      <c r="I333" s="2"/>
      <c r="J333" s="2"/>
      <c r="K333" s="2"/>
      <c r="L333" s="2"/>
    </row>
    <row r="334" spans="4:12">
      <c r="D334" s="32"/>
      <c r="E334" s="3"/>
      <c r="F334" s="3"/>
      <c r="G334" s="3"/>
      <c r="H334" s="3"/>
      <c r="I334" s="2"/>
      <c r="J334" s="2"/>
      <c r="K334" s="2"/>
      <c r="L334" s="2"/>
    </row>
    <row r="335" spans="4:12">
      <c r="D335" s="32"/>
      <c r="E335" s="3"/>
      <c r="F335" s="3"/>
      <c r="G335" s="3"/>
      <c r="H335" s="3"/>
      <c r="I335" s="2"/>
      <c r="J335" s="2"/>
      <c r="K335" s="2"/>
      <c r="L335" s="2"/>
    </row>
    <row r="336" spans="4:12">
      <c r="D336" s="32"/>
      <c r="E336" s="3"/>
      <c r="F336" s="3"/>
      <c r="G336" s="3"/>
      <c r="H336" s="3"/>
      <c r="I336" s="2"/>
      <c r="J336" s="2"/>
      <c r="K336" s="2"/>
      <c r="L336" s="2"/>
    </row>
    <row r="337" spans="4:12">
      <c r="D337" s="32"/>
      <c r="E337" s="3"/>
      <c r="F337" s="3"/>
      <c r="G337" s="3"/>
      <c r="H337" s="3"/>
      <c r="I337" s="2"/>
      <c r="J337" s="2"/>
      <c r="K337" s="2"/>
      <c r="L337" s="2"/>
    </row>
    <row r="338" spans="4:12">
      <c r="D338" s="32"/>
      <c r="E338" s="3"/>
      <c r="F338" s="3"/>
      <c r="G338" s="3"/>
      <c r="H338" s="3"/>
      <c r="I338" s="2"/>
      <c r="J338" s="2"/>
      <c r="K338" s="2"/>
      <c r="L338" s="2"/>
    </row>
    <row r="339" spans="4:12">
      <c r="D339" s="32"/>
      <c r="E339" s="3"/>
      <c r="F339" s="3"/>
      <c r="G339" s="3"/>
      <c r="H339" s="3"/>
      <c r="I339" s="2"/>
      <c r="J339" s="2"/>
      <c r="K339" s="2"/>
      <c r="L339" s="2"/>
    </row>
    <row r="340" spans="4:12">
      <c r="D340" s="32"/>
      <c r="E340" s="3"/>
      <c r="F340" s="3"/>
      <c r="G340" s="3"/>
      <c r="H340" s="3"/>
      <c r="I340" s="2"/>
      <c r="J340" s="2"/>
      <c r="K340" s="2"/>
      <c r="L340" s="2"/>
    </row>
    <row r="341" spans="4:12">
      <c r="D341" s="32"/>
      <c r="E341" s="3"/>
      <c r="F341" s="3"/>
      <c r="G341" s="3"/>
      <c r="H341" s="3"/>
      <c r="I341" s="2"/>
      <c r="J341" s="2"/>
      <c r="K341" s="2"/>
      <c r="L341" s="2"/>
    </row>
    <row r="342" spans="4:12">
      <c r="D342" s="32"/>
      <c r="E342" s="3"/>
      <c r="F342" s="3"/>
      <c r="G342" s="3"/>
      <c r="H342" s="3"/>
      <c r="I342" s="2"/>
      <c r="J342" s="2"/>
      <c r="K342" s="2"/>
      <c r="L342" s="2"/>
    </row>
    <row r="343" spans="4:12">
      <c r="D343" s="32"/>
      <c r="E343" s="3"/>
      <c r="F343" s="3"/>
      <c r="G343" s="3"/>
      <c r="H343" s="3"/>
      <c r="I343" s="2"/>
      <c r="J343" s="2"/>
      <c r="K343" s="2"/>
      <c r="L343" s="2"/>
    </row>
    <row r="344" spans="4:12">
      <c r="D344" s="32"/>
      <c r="E344" s="3"/>
      <c r="F344" s="3"/>
      <c r="G344" s="3"/>
      <c r="H344" s="3"/>
      <c r="I344" s="2"/>
      <c r="J344" s="2"/>
      <c r="K344" s="2"/>
      <c r="L344" s="2"/>
    </row>
    <row r="345" spans="4:12">
      <c r="D345" s="32"/>
      <c r="E345" s="3"/>
      <c r="F345" s="3"/>
      <c r="G345" s="3"/>
      <c r="H345" s="3"/>
      <c r="I345" s="2"/>
      <c r="J345" s="2"/>
      <c r="K345" s="2"/>
      <c r="L345" s="2"/>
    </row>
    <row r="346" spans="4:12">
      <c r="D346" s="32"/>
      <c r="E346" s="3"/>
      <c r="F346" s="3"/>
      <c r="G346" s="3"/>
      <c r="H346" s="3"/>
      <c r="I346" s="2"/>
      <c r="J346" s="2"/>
      <c r="K346" s="2"/>
      <c r="L346" s="2"/>
    </row>
    <row r="347" spans="4:12">
      <c r="D347" s="32"/>
      <c r="E347" s="3"/>
      <c r="F347" s="3"/>
      <c r="G347" s="3"/>
      <c r="H347" s="3"/>
      <c r="I347" s="2"/>
      <c r="J347" s="2"/>
      <c r="K347" s="2"/>
      <c r="L347" s="2"/>
    </row>
    <row r="348" spans="4:12">
      <c r="D348" s="32"/>
      <c r="E348" s="3"/>
      <c r="F348" s="3"/>
      <c r="G348" s="3"/>
      <c r="H348" s="3"/>
      <c r="I348" s="2"/>
      <c r="J348" s="2"/>
      <c r="K348" s="2"/>
      <c r="L348" s="2"/>
    </row>
    <row r="349" spans="4:12">
      <c r="D349" s="32"/>
      <c r="E349" s="3"/>
      <c r="F349" s="3"/>
      <c r="G349" s="3"/>
      <c r="H349" s="3"/>
      <c r="I349" s="2"/>
      <c r="J349" s="2"/>
      <c r="K349" s="2"/>
      <c r="L349" s="2"/>
    </row>
    <row r="350" spans="4:12">
      <c r="D350" s="32"/>
      <c r="E350" s="3"/>
      <c r="F350" s="3"/>
      <c r="G350" s="3"/>
      <c r="H350" s="3"/>
      <c r="I350" s="2"/>
      <c r="J350" s="2"/>
      <c r="K350" s="2"/>
      <c r="L350" s="2"/>
    </row>
    <row r="351" spans="4:12">
      <c r="D351" s="32"/>
      <c r="E351" s="3"/>
      <c r="F351" s="3"/>
      <c r="G351" s="3"/>
      <c r="H351" s="3"/>
      <c r="I351" s="2"/>
      <c r="J351" s="2"/>
      <c r="K351" s="2"/>
      <c r="L351" s="2"/>
    </row>
    <row r="352" spans="4:12">
      <c r="D352" s="32"/>
      <c r="E352" s="3"/>
      <c r="F352" s="3"/>
      <c r="G352" s="3"/>
      <c r="H352" s="3"/>
      <c r="I352" s="2"/>
      <c r="J352" s="2"/>
      <c r="K352" s="2"/>
      <c r="L352" s="2"/>
    </row>
    <row r="353" spans="4:12">
      <c r="D353" s="32"/>
      <c r="E353" s="3"/>
      <c r="F353" s="3"/>
      <c r="G353" s="3"/>
      <c r="H353" s="3"/>
      <c r="I353" s="2"/>
      <c r="J353" s="2"/>
      <c r="K353" s="2"/>
      <c r="L353" s="2"/>
    </row>
    <row r="354" spans="4:12">
      <c r="D354" s="32"/>
      <c r="E354" s="3"/>
      <c r="F354" s="3"/>
      <c r="G354" s="3"/>
      <c r="H354" s="3"/>
      <c r="I354" s="2"/>
      <c r="J354" s="2"/>
      <c r="K354" s="2"/>
      <c r="L354" s="2"/>
    </row>
    <row r="355" spans="4:12">
      <c r="D355" s="32"/>
      <c r="E355" s="3"/>
      <c r="F355" s="3"/>
      <c r="G355" s="3"/>
      <c r="H355" s="3"/>
      <c r="I355" s="2"/>
      <c r="J355" s="2"/>
      <c r="K355" s="2"/>
      <c r="L355" s="2"/>
    </row>
    <row r="356" spans="4:12">
      <c r="D356" s="32"/>
      <c r="E356" s="3"/>
      <c r="F356" s="3"/>
      <c r="G356" s="3"/>
      <c r="H356" s="3"/>
      <c r="I356" s="2"/>
      <c r="J356" s="2"/>
      <c r="K356" s="2"/>
      <c r="L356" s="2"/>
    </row>
    <row r="357" spans="4:12">
      <c r="D357" s="32"/>
      <c r="E357" s="3"/>
      <c r="F357" s="3"/>
      <c r="G357" s="3"/>
      <c r="H357" s="3"/>
      <c r="I357" s="2"/>
      <c r="J357" s="2"/>
      <c r="K357" s="2"/>
      <c r="L357" s="2"/>
    </row>
    <row r="358" spans="4:12">
      <c r="D358" s="32"/>
      <c r="E358" s="3"/>
      <c r="F358" s="3"/>
      <c r="G358" s="3"/>
      <c r="H358" s="3"/>
      <c r="I358" s="2"/>
      <c r="J358" s="2"/>
      <c r="K358" s="2"/>
      <c r="L358" s="2"/>
    </row>
    <row r="359" spans="4:12">
      <c r="D359" s="32"/>
      <c r="E359" s="3"/>
      <c r="F359" s="3"/>
      <c r="G359" s="3"/>
      <c r="H359" s="3"/>
      <c r="I359" s="2"/>
      <c r="J359" s="2"/>
      <c r="K359" s="2"/>
      <c r="L359" s="2"/>
    </row>
    <row r="360" spans="4:12">
      <c r="D360" s="32"/>
      <c r="E360" s="3"/>
      <c r="F360" s="3"/>
      <c r="G360" s="3"/>
      <c r="H360" s="3"/>
      <c r="I360" s="2"/>
      <c r="J360" s="2"/>
      <c r="K360" s="2"/>
      <c r="L360" s="2"/>
    </row>
    <row r="361" spans="4:12">
      <c r="D361" s="32"/>
      <c r="E361" s="3"/>
      <c r="F361" s="3"/>
      <c r="G361" s="3"/>
      <c r="H361" s="3"/>
      <c r="I361" s="2"/>
      <c r="J361" s="2"/>
      <c r="K361" s="2"/>
      <c r="L361" s="2"/>
    </row>
    <row r="362" spans="4:12">
      <c r="D362" s="32"/>
      <c r="E362" s="3"/>
      <c r="F362" s="3"/>
      <c r="G362" s="3"/>
      <c r="H362" s="3"/>
      <c r="I362" s="2"/>
      <c r="J362" s="2"/>
      <c r="K362" s="2"/>
      <c r="L362" s="2"/>
    </row>
    <row r="363" spans="4:12">
      <c r="D363" s="32"/>
      <c r="E363" s="3"/>
      <c r="F363" s="3"/>
      <c r="G363" s="3"/>
      <c r="H363" s="3"/>
      <c r="I363" s="2"/>
      <c r="J363" s="2"/>
      <c r="K363" s="2"/>
      <c r="L363" s="2"/>
    </row>
    <row r="364" spans="4:12">
      <c r="D364" s="32"/>
      <c r="E364" s="3"/>
      <c r="F364" s="3"/>
      <c r="G364" s="3"/>
      <c r="H364" s="3"/>
      <c r="I364" s="2"/>
      <c r="J364" s="2"/>
      <c r="K364" s="2"/>
      <c r="L364" s="2"/>
    </row>
    <row r="365" spans="4:12">
      <c r="D365" s="32"/>
      <c r="E365" s="3"/>
      <c r="F365" s="3"/>
      <c r="G365" s="3"/>
      <c r="H365" s="3"/>
      <c r="I365" s="2"/>
      <c r="J365" s="2"/>
      <c r="K365" s="2"/>
      <c r="L365" s="2"/>
    </row>
    <row r="366" spans="4:12">
      <c r="D366" s="32"/>
      <c r="E366" s="3"/>
      <c r="F366" s="3"/>
      <c r="G366" s="3"/>
      <c r="H366" s="3"/>
      <c r="I366" s="2"/>
      <c r="J366" s="2"/>
      <c r="K366" s="2"/>
      <c r="L366" s="2"/>
    </row>
    <row r="367" spans="4:12">
      <c r="D367" s="32"/>
      <c r="E367" s="3"/>
      <c r="F367" s="3"/>
      <c r="G367" s="3"/>
      <c r="H367" s="3"/>
      <c r="I367" s="2"/>
      <c r="J367" s="2"/>
      <c r="K367" s="2"/>
      <c r="L367" s="2"/>
    </row>
    <row r="368" spans="4:12">
      <c r="D368" s="32"/>
      <c r="E368" s="3"/>
      <c r="F368" s="3"/>
      <c r="G368" s="3"/>
      <c r="H368" s="3"/>
      <c r="I368" s="2"/>
      <c r="J368" s="2"/>
      <c r="K368" s="2"/>
      <c r="L368" s="2"/>
    </row>
    <row r="369" spans="4:12">
      <c r="D369" s="32"/>
      <c r="E369" s="3"/>
      <c r="F369" s="3"/>
      <c r="G369" s="3"/>
      <c r="H369" s="3"/>
      <c r="I369" s="2"/>
      <c r="J369" s="2"/>
      <c r="K369" s="2"/>
      <c r="L369" s="2"/>
    </row>
    <row r="370" spans="4:12">
      <c r="D370" s="32"/>
      <c r="E370" s="3"/>
      <c r="F370" s="3"/>
      <c r="G370" s="3"/>
      <c r="H370" s="3"/>
      <c r="I370" s="2"/>
      <c r="J370" s="2"/>
      <c r="K370" s="2"/>
      <c r="L370" s="2"/>
    </row>
    <row r="371" spans="4:12">
      <c r="D371" s="32"/>
      <c r="E371" s="3"/>
      <c r="F371" s="3"/>
      <c r="G371" s="3"/>
      <c r="H371" s="3"/>
      <c r="I371" s="2"/>
      <c r="J371" s="2"/>
      <c r="K371" s="2"/>
      <c r="L371" s="2"/>
    </row>
    <row r="372" spans="4:12">
      <c r="D372" s="32"/>
      <c r="E372" s="3"/>
      <c r="F372" s="3"/>
      <c r="G372" s="3"/>
      <c r="H372" s="3"/>
      <c r="I372" s="2"/>
      <c r="J372" s="2"/>
      <c r="K372" s="2"/>
      <c r="L372" s="2"/>
    </row>
    <row r="373" spans="4:12">
      <c r="D373" s="32"/>
      <c r="E373" s="3"/>
      <c r="F373" s="3"/>
      <c r="G373" s="3"/>
      <c r="H373" s="3"/>
      <c r="I373" s="2"/>
      <c r="J373" s="2"/>
      <c r="K373" s="2"/>
      <c r="L373" s="2"/>
    </row>
    <row r="374" spans="4:12">
      <c r="D374" s="32"/>
      <c r="E374" s="3"/>
      <c r="F374" s="3"/>
      <c r="G374" s="3"/>
      <c r="H374" s="3"/>
      <c r="I374" s="2"/>
      <c r="J374" s="2"/>
      <c r="K374" s="2"/>
      <c r="L374" s="2"/>
    </row>
    <row r="375" spans="4:12">
      <c r="D375" s="32"/>
      <c r="E375" s="3"/>
      <c r="F375" s="3"/>
      <c r="G375" s="3"/>
      <c r="H375" s="3"/>
      <c r="I375" s="2"/>
      <c r="J375" s="2"/>
      <c r="K375" s="2"/>
      <c r="L375" s="2"/>
    </row>
    <row r="376" spans="4:12">
      <c r="D376" s="32"/>
      <c r="E376" s="3"/>
      <c r="F376" s="3"/>
      <c r="G376" s="3"/>
      <c r="H376" s="3"/>
      <c r="I376" s="2"/>
      <c r="J376" s="2"/>
      <c r="K376" s="2"/>
      <c r="L376" s="2"/>
    </row>
    <row r="377" spans="4:12">
      <c r="D377" s="32"/>
      <c r="E377" s="3"/>
      <c r="F377" s="3"/>
      <c r="G377" s="3"/>
      <c r="H377" s="3"/>
      <c r="I377" s="2"/>
      <c r="J377" s="2"/>
      <c r="K377" s="2"/>
      <c r="L377" s="2"/>
    </row>
    <row r="378" spans="4:12">
      <c r="D378" s="32"/>
      <c r="E378" s="3"/>
      <c r="F378" s="3"/>
      <c r="G378" s="3"/>
      <c r="H378" s="3"/>
      <c r="I378" s="2"/>
      <c r="J378" s="2"/>
      <c r="K378" s="2"/>
      <c r="L378" s="2"/>
    </row>
    <row r="379" spans="4:12">
      <c r="D379" s="32"/>
      <c r="E379" s="3"/>
      <c r="F379" s="3"/>
      <c r="G379" s="3"/>
      <c r="H379" s="3"/>
      <c r="I379" s="2"/>
      <c r="J379" s="2"/>
      <c r="K379" s="2"/>
      <c r="L379" s="2"/>
    </row>
    <row r="380" spans="4:12">
      <c r="D380" s="32"/>
      <c r="E380" s="3"/>
      <c r="F380" s="3"/>
      <c r="G380" s="3"/>
      <c r="H380" s="3"/>
      <c r="I380" s="2"/>
      <c r="J380" s="2"/>
      <c r="K380" s="2"/>
      <c r="L380" s="2"/>
    </row>
    <row r="381" spans="4:12">
      <c r="D381" s="32"/>
      <c r="E381" s="3"/>
      <c r="F381" s="3"/>
      <c r="G381" s="3"/>
      <c r="H381" s="3"/>
      <c r="I381" s="2"/>
      <c r="J381" s="2"/>
      <c r="K381" s="2"/>
      <c r="L381" s="2"/>
    </row>
    <row r="382" spans="4:12">
      <c r="D382" s="32"/>
      <c r="E382" s="3"/>
      <c r="F382" s="3"/>
      <c r="G382" s="3"/>
      <c r="H382" s="3"/>
      <c r="I382" s="2"/>
      <c r="J382" s="2"/>
      <c r="K382" s="2"/>
      <c r="L382" s="2"/>
    </row>
    <row r="383" spans="4:12">
      <c r="D383" s="32"/>
      <c r="E383" s="3"/>
      <c r="F383" s="3"/>
      <c r="G383" s="3"/>
      <c r="H383" s="3"/>
      <c r="I383" s="2"/>
      <c r="J383" s="2"/>
      <c r="K383" s="2"/>
      <c r="L383" s="2"/>
    </row>
    <row r="384" spans="4:12">
      <c r="D384" s="32"/>
      <c r="E384" s="3"/>
      <c r="F384" s="3"/>
      <c r="G384" s="3"/>
      <c r="H384" s="3"/>
      <c r="I384" s="2"/>
      <c r="J384" s="2"/>
      <c r="K384" s="2"/>
      <c r="L384" s="2"/>
    </row>
    <row r="385" spans="4:12">
      <c r="D385" s="32"/>
      <c r="E385" s="3"/>
      <c r="F385" s="3"/>
      <c r="G385" s="3"/>
      <c r="H385" s="3"/>
      <c r="I385" s="2"/>
      <c r="J385" s="2"/>
      <c r="K385" s="2"/>
      <c r="L385" s="2"/>
    </row>
    <row r="386" spans="4:12">
      <c r="D386" s="32"/>
      <c r="E386" s="3"/>
      <c r="F386" s="3"/>
      <c r="G386" s="3"/>
      <c r="H386" s="3"/>
      <c r="I386" s="2"/>
      <c r="J386" s="2"/>
      <c r="K386" s="2"/>
      <c r="L386" s="2"/>
    </row>
    <row r="387" spans="4:12">
      <c r="D387" s="32"/>
      <c r="E387" s="3"/>
      <c r="F387" s="3"/>
      <c r="G387" s="3"/>
      <c r="H387" s="3"/>
      <c r="I387" s="2"/>
      <c r="J387" s="2"/>
      <c r="K387" s="2"/>
      <c r="L387" s="2"/>
    </row>
    <row r="388" spans="4:12">
      <c r="D388" s="32"/>
      <c r="E388" s="3"/>
      <c r="F388" s="3"/>
      <c r="G388" s="3"/>
      <c r="H388" s="3"/>
      <c r="I388" s="2"/>
      <c r="J388" s="2"/>
      <c r="K388" s="2"/>
      <c r="L388" s="2"/>
    </row>
    <row r="389" spans="4:12">
      <c r="D389" s="32"/>
      <c r="E389" s="3"/>
      <c r="F389" s="3"/>
      <c r="G389" s="3"/>
      <c r="H389" s="3"/>
      <c r="I389" s="2"/>
      <c r="J389" s="2"/>
      <c r="K389" s="2"/>
      <c r="L389" s="2"/>
    </row>
    <row r="390" spans="4:12">
      <c r="D390" s="32"/>
      <c r="E390" s="3"/>
      <c r="F390" s="3"/>
      <c r="G390" s="3"/>
      <c r="H390" s="3"/>
      <c r="I390" s="2"/>
      <c r="J390" s="2"/>
      <c r="K390" s="2"/>
      <c r="L390" s="2"/>
    </row>
    <row r="391" spans="4:12">
      <c r="D391" s="32"/>
      <c r="E391" s="3"/>
      <c r="F391" s="3"/>
      <c r="G391" s="3"/>
      <c r="H391" s="3"/>
      <c r="I391" s="2"/>
      <c r="J391" s="2"/>
      <c r="K391" s="2"/>
      <c r="L391" s="2"/>
    </row>
    <row r="392" spans="4:12">
      <c r="D392" s="32"/>
      <c r="E392" s="3"/>
      <c r="F392" s="3"/>
      <c r="G392" s="3"/>
      <c r="H392" s="3"/>
      <c r="I392" s="2"/>
      <c r="J392" s="2"/>
      <c r="K392" s="2"/>
      <c r="L392" s="2"/>
    </row>
    <row r="393" spans="4:12">
      <c r="D393" s="32"/>
      <c r="E393" s="3"/>
      <c r="F393" s="3"/>
      <c r="G393" s="3"/>
      <c r="H393" s="3"/>
      <c r="I393" s="2"/>
      <c r="J393" s="2"/>
      <c r="K393" s="2"/>
      <c r="L393" s="2"/>
    </row>
    <row r="394" spans="4:12">
      <c r="D394" s="32"/>
      <c r="E394" s="3"/>
      <c r="F394" s="3"/>
      <c r="G394" s="3"/>
      <c r="H394" s="3"/>
      <c r="I394" s="2"/>
      <c r="J394" s="2"/>
      <c r="K394" s="2"/>
      <c r="L394" s="2"/>
    </row>
    <row r="395" spans="4:12">
      <c r="D395" s="32"/>
      <c r="E395" s="3"/>
      <c r="F395" s="3"/>
      <c r="G395" s="3"/>
      <c r="H395" s="3"/>
      <c r="I395" s="2"/>
      <c r="J395" s="2"/>
      <c r="K395" s="2"/>
      <c r="L395" s="2"/>
    </row>
    <row r="396" spans="4:12">
      <c r="D396" s="32"/>
      <c r="E396" s="3"/>
      <c r="F396" s="3"/>
      <c r="G396" s="3"/>
      <c r="H396" s="3"/>
      <c r="I396" s="2"/>
      <c r="J396" s="2"/>
      <c r="K396" s="2"/>
      <c r="L396" s="2"/>
    </row>
    <row r="397" spans="4:12">
      <c r="D397" s="32"/>
      <c r="E397" s="3"/>
      <c r="F397" s="3"/>
      <c r="G397" s="3"/>
      <c r="H397" s="3"/>
      <c r="I397" s="2"/>
      <c r="J397" s="2"/>
      <c r="K397" s="2"/>
      <c r="L397" s="2"/>
    </row>
    <row r="398" spans="4:12">
      <c r="D398" s="32"/>
      <c r="E398" s="3"/>
      <c r="F398" s="3"/>
      <c r="G398" s="3"/>
      <c r="H398" s="3"/>
      <c r="I398" s="2"/>
      <c r="J398" s="2"/>
      <c r="K398" s="2"/>
      <c r="L398" s="2"/>
    </row>
    <row r="399" spans="4:12">
      <c r="D399" s="32"/>
      <c r="E399" s="3"/>
      <c r="F399" s="3"/>
      <c r="G399" s="3"/>
      <c r="H399" s="3"/>
      <c r="I399" s="2"/>
      <c r="J399" s="2"/>
      <c r="K399" s="2"/>
      <c r="L399" s="2"/>
    </row>
    <row r="400" spans="4:12">
      <c r="D400" s="32"/>
      <c r="E400" s="3"/>
      <c r="F400" s="3"/>
      <c r="G400" s="3"/>
      <c r="H400" s="3"/>
      <c r="I400" s="2"/>
      <c r="J400" s="2"/>
      <c r="K400" s="2"/>
      <c r="L400" s="2"/>
    </row>
    <row r="401" spans="4:12">
      <c r="D401" s="32"/>
      <c r="E401" s="3"/>
      <c r="F401" s="3"/>
      <c r="G401" s="3"/>
      <c r="H401" s="3"/>
      <c r="I401" s="2"/>
      <c r="J401" s="2"/>
      <c r="K401" s="2"/>
      <c r="L401" s="2"/>
    </row>
    <row r="402" spans="4:12">
      <c r="D402" s="32"/>
      <c r="E402" s="3"/>
      <c r="F402" s="3"/>
      <c r="G402" s="3"/>
      <c r="H402" s="3"/>
      <c r="I402" s="2"/>
      <c r="J402" s="2"/>
      <c r="K402" s="2"/>
      <c r="L402" s="2"/>
    </row>
    <row r="403" spans="4:12">
      <c r="D403" s="32"/>
      <c r="E403" s="3"/>
      <c r="F403" s="3"/>
      <c r="G403" s="3"/>
      <c r="H403" s="3"/>
      <c r="I403" s="2"/>
      <c r="J403" s="2"/>
      <c r="K403" s="2"/>
      <c r="L403" s="2"/>
    </row>
    <row r="404" spans="4:12">
      <c r="D404" s="32"/>
      <c r="E404" s="3"/>
      <c r="F404" s="3"/>
      <c r="G404" s="3"/>
      <c r="H404" s="3"/>
      <c r="I404" s="2"/>
      <c r="J404" s="2"/>
      <c r="K404" s="2"/>
      <c r="L404" s="2"/>
    </row>
    <row r="405" spans="4:12">
      <c r="D405" s="32"/>
      <c r="E405" s="3"/>
      <c r="F405" s="3"/>
      <c r="G405" s="3"/>
      <c r="H405" s="3"/>
      <c r="I405" s="2"/>
      <c r="J405" s="2"/>
      <c r="K405" s="2"/>
      <c r="L405" s="2"/>
    </row>
    <row r="406" spans="4:12">
      <c r="D406" s="32"/>
      <c r="E406" s="3"/>
      <c r="F406" s="3"/>
      <c r="G406" s="3"/>
      <c r="H406" s="3"/>
      <c r="I406" s="2"/>
      <c r="J406" s="2"/>
      <c r="K406" s="2"/>
      <c r="L406" s="2"/>
    </row>
    <row r="407" spans="4:12">
      <c r="D407" s="32"/>
      <c r="E407" s="3"/>
      <c r="F407" s="3"/>
      <c r="G407" s="3"/>
      <c r="H407" s="3"/>
      <c r="I407" s="2"/>
      <c r="J407" s="2"/>
      <c r="K407" s="2"/>
      <c r="L407" s="2"/>
    </row>
    <row r="408" spans="4:12">
      <c r="D408" s="32"/>
      <c r="E408" s="3"/>
      <c r="F408" s="3"/>
      <c r="G408" s="3"/>
      <c r="H408" s="3"/>
      <c r="I408" s="2"/>
      <c r="J408" s="2"/>
      <c r="K408" s="2"/>
      <c r="L408" s="2"/>
    </row>
    <row r="409" spans="4:12">
      <c r="D409" s="32"/>
      <c r="E409" s="3"/>
      <c r="F409" s="3"/>
      <c r="G409" s="3"/>
      <c r="H409" s="3"/>
      <c r="I409" s="2"/>
      <c r="J409" s="2"/>
      <c r="K409" s="2"/>
      <c r="L409" s="2"/>
    </row>
    <row r="410" spans="4:12">
      <c r="D410" s="32"/>
      <c r="E410" s="3"/>
      <c r="F410" s="3"/>
      <c r="G410" s="3"/>
      <c r="H410" s="3"/>
      <c r="I410" s="2"/>
      <c r="J410" s="2"/>
      <c r="K410" s="2"/>
      <c r="L410" s="2"/>
    </row>
    <row r="411" spans="4:12">
      <c r="D411" s="32"/>
      <c r="E411" s="3"/>
      <c r="F411" s="3"/>
      <c r="G411" s="3"/>
      <c r="H411" s="3"/>
      <c r="I411" s="2"/>
      <c r="J411" s="2"/>
      <c r="K411" s="2"/>
      <c r="L411" s="2"/>
    </row>
    <row r="412" spans="4:12">
      <c r="D412" s="32"/>
      <c r="E412" s="3"/>
      <c r="F412" s="3"/>
      <c r="G412" s="3"/>
      <c r="H412" s="3"/>
      <c r="I412" s="2"/>
      <c r="J412" s="2"/>
      <c r="K412" s="2"/>
      <c r="L412" s="2"/>
    </row>
    <row r="413" spans="4:12">
      <c r="D413" s="32"/>
      <c r="E413" s="3"/>
      <c r="F413" s="3"/>
      <c r="G413" s="3"/>
      <c r="H413" s="3"/>
      <c r="I413" s="2"/>
      <c r="J413" s="2"/>
      <c r="K413" s="2"/>
      <c r="L413" s="2"/>
    </row>
    <row r="414" spans="4:12">
      <c r="D414" s="32"/>
      <c r="E414" s="3"/>
      <c r="F414" s="3"/>
      <c r="G414" s="3"/>
      <c r="H414" s="3"/>
      <c r="I414" s="2"/>
      <c r="J414" s="2"/>
      <c r="K414" s="2"/>
      <c r="L414" s="2"/>
    </row>
    <row r="415" spans="4:12">
      <c r="D415" s="32"/>
      <c r="E415" s="3"/>
      <c r="F415" s="3"/>
      <c r="G415" s="3"/>
      <c r="H415" s="3"/>
      <c r="I415" s="2"/>
      <c r="J415" s="2"/>
      <c r="K415" s="2"/>
      <c r="L415" s="2"/>
    </row>
    <row r="416" spans="4:12">
      <c r="D416" s="32"/>
      <c r="E416" s="3"/>
      <c r="F416" s="3"/>
      <c r="G416" s="3"/>
      <c r="H416" s="3"/>
      <c r="I416" s="2"/>
      <c r="J416" s="2"/>
      <c r="K416" s="2"/>
      <c r="L416" s="2"/>
    </row>
    <row r="417" spans="4:12">
      <c r="D417" s="32"/>
      <c r="E417" s="3"/>
      <c r="F417" s="3"/>
      <c r="G417" s="3"/>
      <c r="H417" s="3"/>
      <c r="I417" s="2"/>
      <c r="J417" s="2"/>
      <c r="K417" s="2"/>
      <c r="L417" s="2"/>
    </row>
    <row r="418" spans="4:12">
      <c r="D418" s="32"/>
      <c r="E418" s="3"/>
      <c r="F418" s="3"/>
      <c r="G418" s="3"/>
      <c r="H418" s="3"/>
      <c r="I418" s="2"/>
      <c r="J418" s="2"/>
      <c r="K418" s="2"/>
      <c r="L418" s="2"/>
    </row>
    <row r="419" spans="4:12">
      <c r="D419" s="32"/>
      <c r="E419" s="3"/>
      <c r="F419" s="3"/>
      <c r="G419" s="3"/>
      <c r="H419" s="3"/>
      <c r="I419" s="2"/>
      <c r="J419" s="2"/>
      <c r="K419" s="2"/>
      <c r="L419" s="2"/>
    </row>
    <row r="420" spans="4:12">
      <c r="D420" s="32"/>
      <c r="E420" s="3"/>
      <c r="F420" s="3"/>
      <c r="G420" s="3"/>
      <c r="H420" s="3"/>
      <c r="I420" s="2"/>
      <c r="J420" s="2"/>
      <c r="K420" s="2"/>
      <c r="L420" s="2"/>
    </row>
    <row r="421" spans="4:12">
      <c r="D421" s="32"/>
      <c r="E421" s="3"/>
      <c r="F421" s="3"/>
      <c r="G421" s="3"/>
      <c r="H421" s="3"/>
      <c r="I421" s="2"/>
      <c r="J421" s="2"/>
      <c r="K421" s="2"/>
      <c r="L421" s="2"/>
    </row>
    <row r="422" spans="4:12">
      <c r="D422" s="32"/>
      <c r="E422" s="3"/>
      <c r="F422" s="3"/>
      <c r="G422" s="3"/>
      <c r="H422" s="3"/>
      <c r="I422" s="2"/>
      <c r="J422" s="2"/>
      <c r="K422" s="2"/>
      <c r="L422" s="2"/>
    </row>
    <row r="423" spans="4:12">
      <c r="D423" s="32"/>
      <c r="E423" s="3"/>
      <c r="F423" s="3"/>
      <c r="G423" s="3"/>
      <c r="H423" s="3"/>
      <c r="I423" s="2"/>
      <c r="J423" s="2"/>
      <c r="K423" s="2"/>
      <c r="L423" s="2"/>
    </row>
    <row r="424" spans="4:12">
      <c r="D424" s="32"/>
      <c r="E424" s="3"/>
      <c r="F424" s="3"/>
      <c r="G424" s="3"/>
      <c r="H424" s="3"/>
      <c r="I424" s="2"/>
      <c r="J424" s="2"/>
      <c r="K424" s="2"/>
      <c r="L424" s="2"/>
    </row>
    <row r="425" spans="4:12">
      <c r="D425" s="32"/>
      <c r="E425" s="3"/>
      <c r="F425" s="3"/>
      <c r="G425" s="3"/>
      <c r="H425" s="3"/>
      <c r="I425" s="2"/>
      <c r="J425" s="2"/>
      <c r="K425" s="2"/>
      <c r="L425" s="2"/>
    </row>
    <row r="426" spans="4:12">
      <c r="D426" s="32"/>
      <c r="E426" s="3"/>
      <c r="F426" s="3"/>
      <c r="G426" s="3"/>
      <c r="H426" s="3"/>
      <c r="I426" s="2"/>
      <c r="J426" s="2"/>
      <c r="K426" s="2"/>
      <c r="L426" s="2"/>
    </row>
    <row r="427" spans="4:12">
      <c r="D427" s="32"/>
      <c r="E427" s="3"/>
      <c r="F427" s="3"/>
      <c r="G427" s="3"/>
      <c r="H427" s="3"/>
      <c r="I427" s="2"/>
      <c r="J427" s="2"/>
      <c r="K427" s="2"/>
      <c r="L427" s="2"/>
    </row>
    <row r="428" spans="4:12">
      <c r="D428" s="32"/>
      <c r="E428" s="3"/>
      <c r="F428" s="3"/>
      <c r="G428" s="3"/>
      <c r="H428" s="3"/>
      <c r="I428" s="2"/>
      <c r="J428" s="2"/>
      <c r="K428" s="2"/>
      <c r="L428" s="2"/>
    </row>
    <row r="429" spans="4:12">
      <c r="D429" s="32"/>
      <c r="E429" s="3"/>
      <c r="F429" s="3"/>
      <c r="G429" s="3"/>
      <c r="H429" s="3"/>
      <c r="I429" s="2"/>
      <c r="J429" s="2"/>
      <c r="K429" s="2"/>
      <c r="L429" s="2"/>
    </row>
    <row r="430" spans="4:12">
      <c r="D430" s="32"/>
      <c r="E430" s="3"/>
      <c r="F430" s="3"/>
      <c r="G430" s="3"/>
      <c r="H430" s="3"/>
      <c r="I430" s="2"/>
      <c r="J430" s="2"/>
      <c r="K430" s="2"/>
      <c r="L430" s="2"/>
    </row>
    <row r="431" spans="4:12">
      <c r="D431" s="32"/>
      <c r="E431" s="3"/>
      <c r="F431" s="3"/>
      <c r="G431" s="3"/>
      <c r="H431" s="3"/>
      <c r="I431" s="2"/>
      <c r="J431" s="2"/>
      <c r="K431" s="2"/>
      <c r="L431" s="2"/>
    </row>
    <row r="432" spans="4:12">
      <c r="D432" s="32"/>
      <c r="E432" s="3"/>
      <c r="F432" s="3"/>
      <c r="G432" s="3"/>
      <c r="H432" s="3"/>
      <c r="I432" s="2"/>
      <c r="J432" s="2"/>
      <c r="K432" s="2"/>
      <c r="L432" s="2"/>
    </row>
    <row r="433" spans="4:12">
      <c r="D433" s="32"/>
      <c r="E433" s="3"/>
      <c r="F433" s="3"/>
      <c r="G433" s="3"/>
      <c r="H433" s="3"/>
      <c r="I433" s="2"/>
      <c r="J433" s="2"/>
      <c r="K433" s="2"/>
      <c r="L433" s="2"/>
    </row>
    <row r="434" spans="4:12">
      <c r="D434" s="32"/>
      <c r="E434" s="3"/>
      <c r="F434" s="3"/>
      <c r="G434" s="3"/>
      <c r="H434" s="3"/>
      <c r="I434" s="2"/>
      <c r="J434" s="2"/>
      <c r="K434" s="2"/>
      <c r="L434" s="2"/>
    </row>
    <row r="435" spans="4:12">
      <c r="D435" s="32"/>
      <c r="E435" s="3"/>
      <c r="F435" s="3"/>
      <c r="G435" s="3"/>
      <c r="H435" s="3"/>
      <c r="I435" s="2"/>
      <c r="J435" s="2"/>
      <c r="K435" s="2"/>
      <c r="L435" s="2"/>
    </row>
    <row r="436" spans="4:12">
      <c r="D436" s="32"/>
      <c r="E436" s="3"/>
      <c r="F436" s="3"/>
      <c r="G436" s="3"/>
      <c r="H436" s="3"/>
      <c r="I436" s="2"/>
      <c r="J436" s="2"/>
      <c r="K436" s="2"/>
      <c r="L436" s="2"/>
    </row>
    <row r="437" spans="4:12">
      <c r="D437" s="32"/>
      <c r="E437" s="3"/>
      <c r="F437" s="3"/>
      <c r="G437" s="3"/>
      <c r="H437" s="3"/>
      <c r="I437" s="2"/>
      <c r="J437" s="2"/>
      <c r="K437" s="2"/>
      <c r="L437" s="2"/>
    </row>
    <row r="438" spans="4:12">
      <c r="D438" s="32"/>
      <c r="E438" s="3"/>
      <c r="F438" s="3"/>
      <c r="G438" s="3"/>
      <c r="H438" s="3"/>
      <c r="I438" s="2"/>
      <c r="J438" s="2"/>
      <c r="K438" s="2"/>
      <c r="L438" s="2"/>
    </row>
    <row r="439" spans="4:12">
      <c r="D439" s="32"/>
      <c r="E439" s="3"/>
      <c r="F439" s="3"/>
      <c r="G439" s="3"/>
      <c r="H439" s="3"/>
      <c r="I439" s="2"/>
      <c r="J439" s="2"/>
      <c r="K439" s="2"/>
      <c r="L439" s="2"/>
    </row>
    <row r="440" spans="4:12">
      <c r="D440" s="32"/>
      <c r="E440" s="3"/>
      <c r="F440" s="3"/>
      <c r="G440" s="3"/>
      <c r="H440" s="3"/>
      <c r="I440" s="2"/>
      <c r="J440" s="2"/>
      <c r="K440" s="2"/>
      <c r="L440" s="2"/>
    </row>
    <row r="441" spans="4:12">
      <c r="D441" s="32"/>
      <c r="E441" s="3"/>
      <c r="F441" s="3"/>
      <c r="G441" s="3"/>
      <c r="H441" s="3"/>
      <c r="I441" s="2"/>
      <c r="J441" s="2"/>
      <c r="K441" s="2"/>
      <c r="L441" s="2"/>
    </row>
    <row r="442" spans="4:12">
      <c r="D442" s="32"/>
      <c r="E442" s="3"/>
      <c r="F442" s="3"/>
      <c r="G442" s="3"/>
      <c r="H442" s="3"/>
      <c r="I442" s="2"/>
      <c r="J442" s="2"/>
      <c r="K442" s="2"/>
      <c r="L442" s="2"/>
    </row>
    <row r="443" spans="4:12">
      <c r="D443" s="32"/>
      <c r="E443" s="3"/>
      <c r="F443" s="3"/>
      <c r="G443" s="3"/>
      <c r="H443" s="3"/>
      <c r="I443" s="2"/>
      <c r="J443" s="2"/>
      <c r="K443" s="2"/>
      <c r="L443" s="2"/>
    </row>
    <row r="444" spans="4:12">
      <c r="D444" s="32"/>
      <c r="E444" s="3"/>
      <c r="F444" s="3"/>
      <c r="G444" s="3"/>
      <c r="H444" s="3"/>
      <c r="I444" s="2"/>
      <c r="J444" s="2"/>
      <c r="K444" s="2"/>
      <c r="L444" s="2"/>
    </row>
    <row r="445" spans="4:12">
      <c r="D445" s="32"/>
      <c r="E445" s="3"/>
      <c r="F445" s="3"/>
      <c r="G445" s="3"/>
      <c r="H445" s="3"/>
      <c r="I445" s="2"/>
      <c r="J445" s="2"/>
      <c r="K445" s="2"/>
      <c r="L445" s="2"/>
    </row>
    <row r="446" spans="4:12">
      <c r="D446" s="32"/>
      <c r="E446" s="3"/>
      <c r="F446" s="3"/>
      <c r="G446" s="3"/>
      <c r="H446" s="3"/>
      <c r="I446" s="2"/>
      <c r="J446" s="2"/>
      <c r="K446" s="2"/>
      <c r="L446" s="2"/>
    </row>
    <row r="447" spans="4:12">
      <c r="D447" s="32"/>
      <c r="E447" s="3"/>
      <c r="F447" s="3"/>
      <c r="G447" s="3"/>
      <c r="H447" s="3"/>
      <c r="I447" s="2"/>
      <c r="J447" s="2"/>
      <c r="K447" s="2"/>
      <c r="L447" s="2"/>
    </row>
    <row r="448" spans="4:12">
      <c r="D448" s="32"/>
      <c r="E448" s="3"/>
      <c r="F448" s="3"/>
      <c r="G448" s="3"/>
      <c r="H448" s="3"/>
      <c r="I448" s="2"/>
      <c r="J448" s="2"/>
      <c r="K448" s="2"/>
      <c r="L448" s="2"/>
    </row>
    <row r="449" spans="4:12">
      <c r="D449" s="32"/>
      <c r="E449" s="3"/>
      <c r="F449" s="3"/>
      <c r="G449" s="3"/>
      <c r="H449" s="3"/>
      <c r="I449" s="2"/>
      <c r="J449" s="2"/>
      <c r="K449" s="2"/>
      <c r="L449" s="2"/>
    </row>
    <row r="450" spans="4:12">
      <c r="D450" s="32"/>
      <c r="E450" s="3"/>
      <c r="F450" s="3"/>
      <c r="G450" s="3"/>
      <c r="H450" s="3"/>
      <c r="I450" s="2"/>
      <c r="J450" s="2"/>
      <c r="K450" s="2"/>
      <c r="L450" s="2"/>
    </row>
    <row r="451" spans="4:12">
      <c r="D451" s="32"/>
      <c r="E451" s="3"/>
      <c r="F451" s="3"/>
      <c r="G451" s="3"/>
      <c r="H451" s="3"/>
      <c r="I451" s="2"/>
      <c r="J451" s="2"/>
      <c r="K451" s="2"/>
      <c r="L451" s="2"/>
    </row>
    <row r="452" spans="4:12">
      <c r="D452" s="32"/>
      <c r="E452" s="3"/>
      <c r="F452" s="3"/>
      <c r="G452" s="3"/>
      <c r="H452" s="3"/>
      <c r="I452" s="2"/>
      <c r="J452" s="2"/>
      <c r="K452" s="2"/>
      <c r="L452" s="2"/>
    </row>
    <row r="453" spans="4:12">
      <c r="D453" s="32"/>
      <c r="E453" s="3"/>
      <c r="F453" s="3"/>
      <c r="G453" s="3"/>
      <c r="H453" s="3"/>
      <c r="I453" s="2"/>
      <c r="J453" s="2"/>
      <c r="K453" s="2"/>
      <c r="L453" s="2"/>
    </row>
    <row r="454" spans="4:12">
      <c r="D454" s="32"/>
      <c r="E454" s="3"/>
      <c r="F454" s="3"/>
      <c r="G454" s="3"/>
      <c r="H454" s="3"/>
      <c r="I454" s="2"/>
      <c r="J454" s="2"/>
      <c r="K454" s="2"/>
      <c r="L454" s="2"/>
    </row>
    <row r="455" spans="4:12">
      <c r="D455" s="32"/>
      <c r="E455" s="3"/>
      <c r="F455" s="3"/>
      <c r="G455" s="3"/>
      <c r="H455" s="3"/>
      <c r="I455" s="2"/>
      <c r="J455" s="2"/>
      <c r="K455" s="2"/>
      <c r="L455" s="2"/>
    </row>
    <row r="456" spans="4:12">
      <c r="D456" s="32"/>
      <c r="E456" s="3"/>
      <c r="F456" s="3"/>
      <c r="G456" s="3"/>
      <c r="H456" s="3"/>
      <c r="I456" s="2"/>
      <c r="J456" s="2"/>
      <c r="K456" s="2"/>
      <c r="L456" s="2"/>
    </row>
    <row r="457" spans="4:12">
      <c r="D457" s="32"/>
      <c r="E457" s="3"/>
      <c r="F457" s="3"/>
      <c r="G457" s="3"/>
      <c r="H457" s="3"/>
      <c r="I457" s="2"/>
      <c r="J457" s="2"/>
      <c r="K457" s="2"/>
      <c r="L457" s="2"/>
    </row>
    <row r="458" spans="4:12">
      <c r="D458" s="32"/>
      <c r="E458" s="3"/>
      <c r="F458" s="3"/>
      <c r="G458" s="3"/>
      <c r="H458" s="3"/>
      <c r="I458" s="2"/>
      <c r="J458" s="2"/>
      <c r="K458" s="2"/>
      <c r="L458" s="2"/>
    </row>
    <row r="459" spans="4:12">
      <c r="D459" s="32"/>
      <c r="E459" s="3"/>
      <c r="F459" s="3"/>
      <c r="G459" s="3"/>
      <c r="H459" s="3"/>
      <c r="I459" s="2"/>
      <c r="J459" s="2"/>
      <c r="K459" s="2"/>
      <c r="L459" s="2"/>
    </row>
    <row r="460" spans="4:12">
      <c r="D460" s="32"/>
      <c r="E460" s="3"/>
      <c r="F460" s="3"/>
      <c r="G460" s="3"/>
      <c r="H460" s="3"/>
      <c r="I460" s="2"/>
      <c r="J460" s="2"/>
      <c r="K460" s="2"/>
      <c r="L460" s="2"/>
    </row>
    <row r="461" spans="4:12">
      <c r="D461" s="32"/>
      <c r="E461" s="3"/>
      <c r="F461" s="3"/>
      <c r="G461" s="3"/>
      <c r="H461" s="3"/>
      <c r="I461" s="2"/>
      <c r="J461" s="2"/>
      <c r="K461" s="2"/>
      <c r="L461" s="2"/>
    </row>
    <row r="462" spans="4:12">
      <c r="D462" s="32"/>
      <c r="E462" s="3"/>
      <c r="F462" s="3"/>
      <c r="G462" s="3"/>
      <c r="H462" s="3"/>
      <c r="I462" s="2"/>
      <c r="J462" s="2"/>
      <c r="K462" s="2"/>
      <c r="L462" s="2"/>
    </row>
    <row r="463" spans="4:12">
      <c r="D463" s="32"/>
      <c r="E463" s="3"/>
      <c r="F463" s="3"/>
      <c r="G463" s="3"/>
      <c r="H463" s="3"/>
      <c r="I463" s="2"/>
      <c r="J463" s="2"/>
      <c r="K463" s="2"/>
      <c r="L463" s="2"/>
    </row>
    <row r="464" spans="4:12">
      <c r="D464" s="32"/>
      <c r="E464" s="3"/>
      <c r="F464" s="3"/>
      <c r="G464" s="3"/>
      <c r="H464" s="3"/>
      <c r="I464" s="2"/>
      <c r="J464" s="2"/>
      <c r="K464" s="2"/>
      <c r="L464" s="2"/>
    </row>
    <row r="465" spans="4:12">
      <c r="D465" s="32"/>
      <c r="E465" s="3"/>
      <c r="F465" s="3"/>
      <c r="G465" s="3"/>
      <c r="H465" s="3"/>
      <c r="I465" s="2"/>
      <c r="J465" s="2"/>
      <c r="K465" s="2"/>
      <c r="L465" s="2"/>
    </row>
    <row r="466" spans="4:12">
      <c r="D466" s="32"/>
      <c r="E466" s="3"/>
      <c r="F466" s="3"/>
      <c r="G466" s="3"/>
      <c r="H466" s="3"/>
      <c r="I466" s="2"/>
      <c r="J466" s="2"/>
      <c r="K466" s="2"/>
      <c r="L466" s="2"/>
    </row>
    <row r="467" spans="4:12">
      <c r="D467" s="32"/>
      <c r="E467" s="3"/>
      <c r="F467" s="3"/>
      <c r="G467" s="3"/>
      <c r="H467" s="3"/>
      <c r="I467" s="2"/>
      <c r="J467" s="2"/>
      <c r="K467" s="2"/>
      <c r="L467" s="2"/>
    </row>
    <row r="468" spans="4:12">
      <c r="D468" s="32"/>
      <c r="E468" s="3"/>
      <c r="F468" s="3"/>
      <c r="G468" s="3"/>
      <c r="H468" s="3"/>
      <c r="I468" s="2"/>
      <c r="J468" s="2"/>
      <c r="K468" s="2"/>
      <c r="L468" s="2"/>
    </row>
    <row r="469" spans="4:12">
      <c r="D469" s="32"/>
      <c r="E469" s="3"/>
      <c r="F469" s="3"/>
      <c r="G469" s="3"/>
      <c r="H469" s="3"/>
      <c r="I469" s="2"/>
      <c r="J469" s="2"/>
      <c r="K469" s="2"/>
      <c r="L469" s="2"/>
    </row>
    <row r="470" spans="4:12">
      <c r="D470" s="32"/>
      <c r="E470" s="3"/>
      <c r="F470" s="3"/>
      <c r="G470" s="3"/>
      <c r="H470" s="3"/>
      <c r="I470" s="2"/>
      <c r="J470" s="2"/>
      <c r="K470" s="2"/>
      <c r="L470" s="2"/>
    </row>
    <row r="471" spans="4:12">
      <c r="D471" s="32"/>
      <c r="E471" s="3"/>
      <c r="F471" s="3"/>
      <c r="G471" s="3"/>
      <c r="H471" s="3"/>
      <c r="I471" s="2"/>
      <c r="J471" s="2"/>
      <c r="K471" s="2"/>
      <c r="L471" s="2"/>
    </row>
    <row r="472" spans="4:12">
      <c r="D472" s="32"/>
      <c r="E472" s="3"/>
      <c r="F472" s="3"/>
      <c r="G472" s="3"/>
      <c r="H472" s="3"/>
      <c r="I472" s="2"/>
      <c r="J472" s="2"/>
      <c r="K472" s="2"/>
      <c r="L472" s="2"/>
    </row>
    <row r="473" spans="4:12">
      <c r="D473" s="32"/>
      <c r="E473" s="3"/>
      <c r="F473" s="3"/>
      <c r="G473" s="3"/>
      <c r="H473" s="3"/>
      <c r="I473" s="2"/>
      <c r="J473" s="2"/>
      <c r="K473" s="2"/>
      <c r="L473" s="2"/>
    </row>
    <row r="474" spans="4:12">
      <c r="D474" s="32"/>
      <c r="E474" s="3"/>
      <c r="F474" s="3"/>
      <c r="G474" s="3"/>
      <c r="H474" s="3"/>
      <c r="I474" s="2"/>
      <c r="J474" s="2"/>
      <c r="K474" s="2"/>
      <c r="L474" s="2"/>
    </row>
    <row r="475" spans="4:12">
      <c r="D475" s="32"/>
      <c r="E475" s="3"/>
      <c r="F475" s="3"/>
      <c r="G475" s="3"/>
      <c r="H475" s="3"/>
      <c r="I475" s="2"/>
      <c r="J475" s="2"/>
      <c r="K475" s="2"/>
      <c r="L475" s="2"/>
    </row>
    <row r="476" spans="4:12">
      <c r="D476" s="32"/>
      <c r="E476" s="3"/>
      <c r="F476" s="3"/>
      <c r="G476" s="3"/>
      <c r="H476" s="3"/>
      <c r="I476" s="2"/>
      <c r="J476" s="2"/>
      <c r="K476" s="2"/>
      <c r="L476" s="2"/>
    </row>
    <row r="477" spans="4:12">
      <c r="D477" s="32"/>
      <c r="E477" s="3"/>
      <c r="F477" s="3"/>
      <c r="G477" s="3"/>
      <c r="H477" s="3"/>
      <c r="I477" s="2"/>
      <c r="J477" s="2"/>
      <c r="K477" s="2"/>
      <c r="L477" s="2"/>
    </row>
    <row r="478" spans="4:12">
      <c r="D478" s="32"/>
      <c r="E478" s="3"/>
      <c r="F478" s="3"/>
      <c r="G478" s="3"/>
      <c r="H478" s="3"/>
      <c r="I478" s="2"/>
      <c r="J478" s="2"/>
      <c r="K478" s="2"/>
      <c r="L478" s="2"/>
    </row>
    <row r="479" spans="4:12">
      <c r="D479" s="32"/>
      <c r="E479" s="3"/>
      <c r="F479" s="3"/>
      <c r="G479" s="3"/>
      <c r="H479" s="3"/>
      <c r="I479" s="2"/>
      <c r="J479" s="2"/>
      <c r="K479" s="2"/>
      <c r="L479" s="2"/>
    </row>
    <row r="480" spans="4:12">
      <c r="D480" s="32"/>
      <c r="E480" s="3"/>
      <c r="F480" s="3"/>
      <c r="G480" s="3"/>
      <c r="H480" s="3"/>
      <c r="I480" s="2"/>
      <c r="J480" s="2"/>
      <c r="K480" s="2"/>
      <c r="L480" s="2"/>
    </row>
    <row r="481" spans="4:12">
      <c r="D481" s="32"/>
      <c r="E481" s="3"/>
      <c r="F481" s="3"/>
      <c r="G481" s="3"/>
      <c r="H481" s="3"/>
      <c r="I481" s="2"/>
      <c r="J481" s="2"/>
      <c r="K481" s="2"/>
      <c r="L481" s="2"/>
    </row>
    <row r="482" spans="4:12">
      <c r="D482" s="32"/>
      <c r="E482" s="3"/>
      <c r="F482" s="3"/>
      <c r="G482" s="3"/>
      <c r="H482" s="3"/>
      <c r="I482" s="2"/>
      <c r="J482" s="2"/>
      <c r="K482" s="2"/>
      <c r="L482" s="2"/>
    </row>
    <row r="483" spans="4:12">
      <c r="D483" s="32"/>
      <c r="E483" s="3"/>
      <c r="F483" s="3"/>
      <c r="G483" s="3"/>
      <c r="H483" s="3"/>
      <c r="I483" s="2"/>
      <c r="J483" s="2"/>
      <c r="K483" s="2"/>
      <c r="L483" s="2"/>
    </row>
    <row r="484" spans="4:12">
      <c r="D484" s="32"/>
      <c r="E484" s="3"/>
      <c r="F484" s="3"/>
      <c r="G484" s="3"/>
      <c r="H484" s="3"/>
      <c r="I484" s="2"/>
      <c r="J484" s="2"/>
      <c r="K484" s="2"/>
      <c r="L484" s="2"/>
    </row>
    <row r="485" spans="4:12">
      <c r="D485" s="32"/>
      <c r="E485" s="3"/>
      <c r="F485" s="3"/>
      <c r="G485" s="3"/>
      <c r="H485" s="3"/>
      <c r="I485" s="2"/>
      <c r="J485" s="2"/>
      <c r="K485" s="2"/>
      <c r="L485" s="2"/>
    </row>
    <row r="486" spans="4:12">
      <c r="D486" s="32"/>
      <c r="E486" s="3"/>
      <c r="F486" s="3"/>
      <c r="G486" s="3"/>
      <c r="H486" s="3"/>
      <c r="I486" s="2"/>
      <c r="J486" s="2"/>
      <c r="K486" s="2"/>
      <c r="L486" s="2"/>
    </row>
    <row r="487" spans="4:12">
      <c r="D487" s="32"/>
      <c r="E487" s="3"/>
      <c r="F487" s="3"/>
      <c r="G487" s="3"/>
      <c r="H487" s="3"/>
      <c r="I487" s="2"/>
      <c r="J487" s="2"/>
      <c r="K487" s="2"/>
      <c r="L487" s="2"/>
    </row>
    <row r="488" spans="4:12">
      <c r="D488" s="32"/>
      <c r="E488" s="3"/>
      <c r="F488" s="3"/>
      <c r="G488" s="3"/>
      <c r="H488" s="3"/>
      <c r="I488" s="2"/>
      <c r="J488" s="2"/>
      <c r="K488" s="2"/>
      <c r="L488" s="2"/>
    </row>
    <row r="489" spans="4:12">
      <c r="D489" s="32"/>
      <c r="E489" s="3"/>
      <c r="F489" s="3"/>
      <c r="G489" s="3"/>
      <c r="H489" s="3"/>
      <c r="I489" s="2"/>
      <c r="J489" s="2"/>
      <c r="K489" s="2"/>
      <c r="L489" s="2"/>
    </row>
    <row r="490" spans="4:12">
      <c r="D490" s="32"/>
      <c r="E490" s="3"/>
      <c r="F490" s="3"/>
      <c r="G490" s="3"/>
      <c r="H490" s="3"/>
      <c r="I490" s="2"/>
      <c r="J490" s="2"/>
      <c r="K490" s="2"/>
      <c r="L490" s="2"/>
    </row>
    <row r="491" spans="4:12">
      <c r="D491" s="32"/>
      <c r="E491" s="3"/>
      <c r="F491" s="3"/>
      <c r="G491" s="3"/>
      <c r="H491" s="3"/>
      <c r="I491" s="2"/>
      <c r="J491" s="2"/>
      <c r="K491" s="2"/>
      <c r="L491" s="2"/>
    </row>
    <row r="492" spans="4:12">
      <c r="D492" s="32"/>
      <c r="E492" s="3"/>
      <c r="F492" s="3"/>
      <c r="G492" s="3"/>
      <c r="H492" s="3"/>
      <c r="I492" s="2"/>
      <c r="J492" s="2"/>
      <c r="K492" s="2"/>
      <c r="L492" s="2"/>
    </row>
    <row r="493" spans="4:12">
      <c r="D493" s="32"/>
      <c r="E493" s="3"/>
      <c r="F493" s="3"/>
      <c r="G493" s="3"/>
      <c r="H493" s="3"/>
      <c r="I493" s="2"/>
      <c r="J493" s="2"/>
      <c r="K493" s="2"/>
      <c r="L493" s="2"/>
    </row>
    <row r="494" spans="4:12">
      <c r="D494" s="32"/>
      <c r="E494" s="3"/>
      <c r="F494" s="3"/>
      <c r="G494" s="3"/>
      <c r="H494" s="3"/>
      <c r="I494" s="2"/>
      <c r="J494" s="2"/>
      <c r="K494" s="2"/>
      <c r="L494" s="2"/>
    </row>
    <row r="495" spans="4:12">
      <c r="D495" s="32"/>
      <c r="E495" s="3"/>
      <c r="F495" s="3"/>
      <c r="G495" s="3"/>
      <c r="H495" s="3"/>
      <c r="I495" s="2"/>
      <c r="J495" s="2"/>
      <c r="K495" s="2"/>
      <c r="L495" s="2"/>
    </row>
    <row r="496" spans="4:12">
      <c r="D496" s="32"/>
      <c r="E496" s="3"/>
      <c r="F496" s="3"/>
      <c r="G496" s="3"/>
      <c r="H496" s="3"/>
      <c r="I496" s="2"/>
      <c r="J496" s="2"/>
      <c r="K496" s="2"/>
      <c r="L496" s="2"/>
    </row>
    <row r="497" spans="4:12">
      <c r="D497" s="32"/>
      <c r="E497" s="3"/>
      <c r="F497" s="3"/>
      <c r="G497" s="3"/>
      <c r="H497" s="3"/>
      <c r="I497" s="2"/>
      <c r="J497" s="2"/>
      <c r="K497" s="2"/>
      <c r="L497" s="2"/>
    </row>
    <row r="498" spans="4:12">
      <c r="D498" s="32"/>
      <c r="E498" s="3"/>
      <c r="F498" s="3"/>
      <c r="G498" s="3"/>
      <c r="H498" s="3"/>
      <c r="I498" s="2"/>
      <c r="J498" s="2"/>
      <c r="K498" s="2"/>
      <c r="L498" s="2"/>
    </row>
    <row r="499" spans="4:12">
      <c r="D499" s="32"/>
      <c r="E499" s="3"/>
      <c r="F499" s="3"/>
      <c r="G499" s="3"/>
      <c r="H499" s="3"/>
      <c r="I499" s="2"/>
      <c r="J499" s="2"/>
      <c r="K499" s="2"/>
      <c r="L499" s="2"/>
    </row>
    <row r="500" spans="4:12">
      <c r="D500" s="32"/>
      <c r="E500" s="3"/>
      <c r="F500" s="3"/>
      <c r="G500" s="3"/>
      <c r="H500" s="3"/>
      <c r="I500" s="2"/>
      <c r="J500" s="2"/>
      <c r="K500" s="2"/>
      <c r="L500" s="2"/>
    </row>
    <row r="501" spans="4:12">
      <c r="D501" s="32"/>
      <c r="E501" s="3"/>
      <c r="F501" s="3"/>
      <c r="G501" s="3"/>
      <c r="H501" s="3"/>
      <c r="I501" s="2"/>
      <c r="J501" s="2"/>
      <c r="K501" s="2"/>
      <c r="L501" s="2"/>
    </row>
    <row r="502" spans="4:12">
      <c r="D502" s="32"/>
      <c r="E502" s="3"/>
      <c r="F502" s="3"/>
      <c r="G502" s="3"/>
      <c r="H502" s="3"/>
      <c r="I502" s="2"/>
      <c r="J502" s="2"/>
      <c r="K502" s="2"/>
      <c r="L502" s="2"/>
    </row>
    <row r="503" spans="4:12">
      <c r="D503" s="32"/>
      <c r="E503" s="3"/>
      <c r="F503" s="3"/>
      <c r="G503" s="3"/>
      <c r="H503" s="3"/>
      <c r="I503" s="2"/>
      <c r="J503" s="2"/>
      <c r="K503" s="2"/>
      <c r="L503" s="2"/>
    </row>
    <row r="504" spans="4:12">
      <c r="D504" s="32"/>
      <c r="E504" s="3"/>
      <c r="F504" s="3"/>
      <c r="G504" s="3"/>
      <c r="H504" s="3"/>
      <c r="I504" s="2"/>
      <c r="J504" s="2"/>
      <c r="K504" s="2"/>
      <c r="L504" s="2"/>
    </row>
    <row r="505" spans="4:12">
      <c r="D505" s="32"/>
      <c r="E505" s="3"/>
      <c r="F505" s="3"/>
      <c r="G505" s="3"/>
      <c r="H505" s="3"/>
      <c r="I505" s="2"/>
      <c r="J505" s="2"/>
      <c r="K505" s="2"/>
      <c r="L505" s="2"/>
    </row>
    <row r="506" spans="4:12">
      <c r="D506" s="32"/>
      <c r="E506" s="3"/>
      <c r="F506" s="3"/>
      <c r="G506" s="3"/>
      <c r="H506" s="3"/>
      <c r="I506" s="2"/>
      <c r="J506" s="2"/>
      <c r="K506" s="2"/>
      <c r="L506" s="2"/>
    </row>
    <row r="507" spans="4:12">
      <c r="D507" s="32"/>
      <c r="E507" s="3"/>
      <c r="F507" s="3"/>
      <c r="G507" s="3"/>
      <c r="H507" s="3"/>
      <c r="I507" s="2"/>
      <c r="J507" s="2"/>
      <c r="K507" s="2"/>
      <c r="L507" s="2"/>
    </row>
    <row r="508" spans="4:12">
      <c r="D508" s="32"/>
      <c r="E508" s="3"/>
      <c r="F508" s="3"/>
      <c r="G508" s="3"/>
      <c r="H508" s="3"/>
      <c r="I508" s="2"/>
      <c r="J508" s="2"/>
      <c r="K508" s="2"/>
      <c r="L508" s="2"/>
    </row>
    <row r="509" spans="4:12">
      <c r="D509" s="32"/>
      <c r="E509" s="3"/>
      <c r="F509" s="3"/>
      <c r="G509" s="3"/>
      <c r="H509" s="3"/>
      <c r="I509" s="2"/>
      <c r="J509" s="2"/>
      <c r="K509" s="2"/>
      <c r="L509" s="2"/>
    </row>
    <row r="510" spans="4:12">
      <c r="D510" s="32"/>
      <c r="E510" s="3"/>
      <c r="F510" s="3"/>
      <c r="G510" s="3"/>
      <c r="H510" s="3"/>
      <c r="I510" s="2"/>
      <c r="J510" s="2"/>
      <c r="K510" s="2"/>
      <c r="L510" s="2"/>
    </row>
    <row r="511" spans="4:12">
      <c r="D511" s="32"/>
      <c r="E511" s="3"/>
      <c r="F511" s="3"/>
      <c r="G511" s="3"/>
      <c r="H511" s="3"/>
      <c r="I511" s="2"/>
      <c r="J511" s="2"/>
      <c r="K511" s="2"/>
      <c r="L511" s="2"/>
    </row>
    <row r="512" spans="4:12">
      <c r="D512" s="32"/>
      <c r="E512" s="3"/>
      <c r="F512" s="3"/>
      <c r="G512" s="3"/>
      <c r="H512" s="3"/>
      <c r="I512" s="2"/>
      <c r="J512" s="2"/>
      <c r="K512" s="2"/>
      <c r="L512" s="2"/>
    </row>
    <row r="513" spans="4:12">
      <c r="D513" s="32"/>
      <c r="E513" s="3"/>
      <c r="F513" s="3"/>
      <c r="G513" s="3"/>
      <c r="H513" s="3"/>
      <c r="I513" s="2"/>
      <c r="J513" s="2"/>
      <c r="K513" s="2"/>
      <c r="L513" s="2"/>
    </row>
    <row r="514" spans="4:12">
      <c r="D514" s="32"/>
      <c r="E514" s="3"/>
      <c r="F514" s="3"/>
      <c r="G514" s="3"/>
      <c r="H514" s="3"/>
      <c r="I514" s="2"/>
      <c r="J514" s="2"/>
      <c r="K514" s="2"/>
      <c r="L514" s="2"/>
    </row>
    <row r="515" spans="4:12">
      <c r="D515" s="32"/>
      <c r="E515" s="3"/>
      <c r="F515" s="3"/>
      <c r="G515" s="3"/>
      <c r="H515" s="3"/>
      <c r="I515" s="2"/>
      <c r="J515" s="2"/>
      <c r="K515" s="2"/>
      <c r="L515" s="2"/>
    </row>
    <row r="516" spans="4:12">
      <c r="D516" s="32"/>
      <c r="E516" s="3"/>
      <c r="F516" s="3"/>
      <c r="G516" s="3"/>
      <c r="H516" s="3"/>
      <c r="I516" s="2"/>
      <c r="J516" s="2"/>
      <c r="K516" s="2"/>
      <c r="L516" s="2"/>
    </row>
    <row r="517" spans="4:12">
      <c r="D517" s="32"/>
      <c r="E517" s="3"/>
      <c r="F517" s="3"/>
      <c r="G517" s="3"/>
      <c r="H517" s="3"/>
      <c r="I517" s="2"/>
      <c r="J517" s="2"/>
      <c r="K517" s="2"/>
      <c r="L517" s="2"/>
    </row>
    <row r="518" spans="4:12">
      <c r="D518" s="32"/>
      <c r="E518" s="3"/>
      <c r="F518" s="3"/>
      <c r="G518" s="3"/>
      <c r="H518" s="3"/>
      <c r="I518" s="2"/>
      <c r="J518" s="2"/>
      <c r="K518" s="2"/>
      <c r="L518" s="2"/>
    </row>
    <row r="519" spans="4:12">
      <c r="D519" s="32"/>
      <c r="E519" s="3"/>
      <c r="F519" s="3"/>
      <c r="G519" s="3"/>
      <c r="H519" s="3"/>
      <c r="I519" s="2"/>
      <c r="J519" s="2"/>
      <c r="K519" s="2"/>
      <c r="L519" s="2"/>
    </row>
    <row r="520" spans="4:12">
      <c r="D520" s="32"/>
      <c r="E520" s="3"/>
      <c r="F520" s="3"/>
      <c r="G520" s="3"/>
      <c r="H520" s="3"/>
      <c r="I520" s="2"/>
      <c r="J520" s="2"/>
      <c r="K520" s="2"/>
      <c r="L520" s="2"/>
    </row>
    <row r="521" spans="4:12">
      <c r="D521" s="32"/>
      <c r="E521" s="3"/>
      <c r="F521" s="3"/>
      <c r="G521" s="3"/>
      <c r="H521" s="3"/>
      <c r="I521" s="2"/>
      <c r="J521" s="2"/>
      <c r="K521" s="2"/>
      <c r="L521" s="2"/>
    </row>
    <row r="522" spans="4:12">
      <c r="D522" s="32"/>
      <c r="E522" s="3"/>
      <c r="F522" s="3"/>
      <c r="G522" s="3"/>
      <c r="H522" s="3"/>
      <c r="I522" s="2"/>
      <c r="J522" s="2"/>
      <c r="K522" s="2"/>
      <c r="L522" s="2"/>
    </row>
    <row r="523" spans="4:12">
      <c r="D523" s="32"/>
      <c r="E523" s="3"/>
      <c r="F523" s="3"/>
      <c r="G523" s="3"/>
      <c r="H523" s="3"/>
      <c r="I523" s="2"/>
      <c r="J523" s="2"/>
      <c r="K523" s="2"/>
      <c r="L523" s="2"/>
    </row>
    <row r="524" spans="4:12">
      <c r="D524" s="32"/>
      <c r="E524" s="3"/>
      <c r="F524" s="3"/>
      <c r="G524" s="3"/>
      <c r="H524" s="3"/>
      <c r="I524" s="2"/>
      <c r="J524" s="2"/>
      <c r="K524" s="2"/>
      <c r="L524" s="2"/>
    </row>
    <row r="525" spans="4:12">
      <c r="D525" s="32"/>
      <c r="E525" s="3"/>
      <c r="F525" s="3"/>
      <c r="G525" s="3"/>
      <c r="H525" s="3"/>
      <c r="I525" s="2"/>
      <c r="J525" s="2"/>
      <c r="K525" s="2"/>
      <c r="L525" s="2"/>
    </row>
    <row r="526" spans="4:12">
      <c r="D526" s="32"/>
      <c r="E526" s="3"/>
      <c r="F526" s="3"/>
      <c r="G526" s="3"/>
      <c r="H526" s="3"/>
      <c r="I526" s="2"/>
      <c r="J526" s="2"/>
      <c r="K526" s="2"/>
      <c r="L526" s="2"/>
    </row>
    <row r="527" spans="4:12">
      <c r="D527" s="32"/>
      <c r="E527" s="3"/>
      <c r="F527" s="3"/>
      <c r="G527" s="3"/>
      <c r="H527" s="3"/>
      <c r="I527" s="2"/>
      <c r="J527" s="2"/>
      <c r="K527" s="2"/>
      <c r="L527" s="2"/>
    </row>
    <row r="528" spans="4:12">
      <c r="D528" s="32"/>
      <c r="E528" s="3"/>
      <c r="F528" s="3"/>
      <c r="G528" s="3"/>
      <c r="H528" s="3"/>
      <c r="I528" s="2"/>
      <c r="J528" s="2"/>
      <c r="K528" s="2"/>
      <c r="L528" s="2"/>
    </row>
    <row r="529" spans="4:12">
      <c r="D529" s="32"/>
      <c r="E529" s="3"/>
      <c r="F529" s="3"/>
      <c r="G529" s="3"/>
      <c r="H529" s="3"/>
      <c r="I529" s="2"/>
      <c r="J529" s="2"/>
      <c r="K529" s="2"/>
      <c r="L529" s="2"/>
    </row>
    <row r="530" spans="4:12">
      <c r="D530" s="32"/>
      <c r="E530" s="3"/>
      <c r="F530" s="3"/>
      <c r="G530" s="3"/>
      <c r="H530" s="3"/>
      <c r="I530" s="2"/>
      <c r="J530" s="2"/>
      <c r="K530" s="2"/>
      <c r="L530" s="2"/>
    </row>
    <row r="531" spans="4:12">
      <c r="D531" s="32"/>
      <c r="E531" s="3"/>
      <c r="F531" s="3"/>
      <c r="G531" s="3"/>
      <c r="H531" s="3"/>
      <c r="I531" s="2"/>
      <c r="J531" s="2"/>
      <c r="K531" s="2"/>
      <c r="L531" s="2"/>
    </row>
    <row r="532" spans="4:12">
      <c r="D532" s="32"/>
      <c r="E532" s="3"/>
      <c r="F532" s="3"/>
      <c r="G532" s="3"/>
      <c r="H532" s="3"/>
      <c r="I532" s="2"/>
      <c r="J532" s="2"/>
      <c r="K532" s="2"/>
      <c r="L532" s="2"/>
    </row>
    <row r="533" spans="4:12">
      <c r="D533" s="32"/>
      <c r="E533" s="3"/>
      <c r="F533" s="3"/>
      <c r="G533" s="3"/>
      <c r="H533" s="3"/>
      <c r="I533" s="2"/>
      <c r="J533" s="2"/>
      <c r="K533" s="2"/>
      <c r="L533" s="2"/>
    </row>
    <row r="534" spans="4:12">
      <c r="D534" s="32"/>
      <c r="E534" s="3"/>
      <c r="F534" s="3"/>
      <c r="G534" s="3"/>
      <c r="H534" s="3"/>
      <c r="I534" s="2"/>
      <c r="J534" s="2"/>
      <c r="K534" s="2"/>
      <c r="L534" s="2"/>
    </row>
    <row r="535" spans="4:12">
      <c r="D535" s="32"/>
      <c r="E535" s="3"/>
      <c r="F535" s="3"/>
      <c r="G535" s="3"/>
      <c r="H535" s="3"/>
      <c r="I535" s="2"/>
      <c r="J535" s="2"/>
      <c r="K535" s="2"/>
      <c r="L535" s="2"/>
    </row>
    <row r="536" spans="4:12">
      <c r="D536" s="32"/>
      <c r="E536" s="3"/>
      <c r="F536" s="3"/>
      <c r="G536" s="3"/>
      <c r="H536" s="3"/>
      <c r="I536" s="2"/>
      <c r="J536" s="2"/>
      <c r="K536" s="2"/>
      <c r="L536" s="2"/>
    </row>
    <row r="537" spans="4:12">
      <c r="D537" s="32"/>
      <c r="E537" s="3"/>
      <c r="F537" s="3"/>
      <c r="G537" s="3"/>
      <c r="H537" s="3"/>
      <c r="I537" s="2"/>
      <c r="J537" s="2"/>
      <c r="K537" s="2"/>
      <c r="L537" s="2"/>
    </row>
    <row r="538" spans="4:12">
      <c r="D538" s="32"/>
      <c r="E538" s="3"/>
      <c r="F538" s="3"/>
      <c r="G538" s="3"/>
      <c r="H538" s="3"/>
      <c r="I538" s="2"/>
      <c r="J538" s="2"/>
      <c r="K538" s="2"/>
      <c r="L538" s="2"/>
    </row>
    <row r="539" spans="4:12">
      <c r="D539" s="32"/>
      <c r="E539" s="3"/>
      <c r="F539" s="3"/>
      <c r="G539" s="3"/>
      <c r="H539" s="3"/>
      <c r="I539" s="2"/>
      <c r="J539" s="2"/>
      <c r="K539" s="2"/>
      <c r="L539" s="2"/>
    </row>
    <row r="540" spans="4:12">
      <c r="D540" s="32"/>
      <c r="E540" s="3"/>
      <c r="F540" s="3"/>
      <c r="G540" s="3"/>
      <c r="H540" s="3"/>
      <c r="I540" s="2"/>
      <c r="J540" s="2"/>
      <c r="K540" s="2"/>
      <c r="L540" s="2"/>
    </row>
    <row r="541" spans="4:12">
      <c r="D541" s="32"/>
      <c r="E541" s="3"/>
      <c r="F541" s="3"/>
      <c r="G541" s="3"/>
      <c r="H541" s="3"/>
      <c r="I541" s="2"/>
      <c r="J541" s="2"/>
      <c r="K541" s="2"/>
      <c r="L541" s="2"/>
    </row>
    <row r="542" spans="4:12">
      <c r="D542" s="32"/>
      <c r="E542" s="3"/>
      <c r="F542" s="3"/>
      <c r="G542" s="3"/>
      <c r="H542" s="3"/>
      <c r="I542" s="2"/>
      <c r="J542" s="2"/>
      <c r="K542" s="2"/>
      <c r="L542" s="2"/>
    </row>
    <row r="543" spans="4:12">
      <c r="D543" s="32"/>
      <c r="E543" s="3"/>
      <c r="F543" s="3"/>
      <c r="G543" s="3"/>
      <c r="H543" s="3"/>
      <c r="I543" s="2"/>
      <c r="J543" s="2"/>
      <c r="K543" s="2"/>
      <c r="L543" s="2"/>
    </row>
    <row r="544" spans="4:12">
      <c r="D544" s="32"/>
      <c r="E544" s="3"/>
      <c r="F544" s="3"/>
      <c r="G544" s="3"/>
      <c r="H544" s="3"/>
      <c r="I544" s="2"/>
      <c r="J544" s="2"/>
      <c r="K544" s="2"/>
      <c r="L544" s="2"/>
    </row>
    <row r="545" spans="4:12">
      <c r="D545" s="32"/>
      <c r="E545" s="3"/>
      <c r="F545" s="3"/>
      <c r="G545" s="3"/>
      <c r="H545" s="3"/>
      <c r="I545" s="2"/>
      <c r="J545" s="2"/>
      <c r="K545" s="2"/>
      <c r="L545" s="2"/>
    </row>
    <row r="546" spans="4:12">
      <c r="D546" s="32"/>
      <c r="E546" s="3"/>
      <c r="F546" s="3"/>
      <c r="G546" s="3"/>
      <c r="H546" s="3"/>
      <c r="I546" s="2"/>
      <c r="J546" s="2"/>
      <c r="K546" s="2"/>
      <c r="L546" s="2"/>
    </row>
    <row r="547" spans="4:12">
      <c r="D547" s="32"/>
      <c r="E547" s="3"/>
      <c r="F547" s="3"/>
      <c r="G547" s="3"/>
      <c r="H547" s="3"/>
      <c r="I547" s="2"/>
      <c r="J547" s="2"/>
      <c r="K547" s="2"/>
      <c r="L547" s="2"/>
    </row>
    <row r="548" spans="4:12">
      <c r="D548" s="32"/>
      <c r="E548" s="3"/>
      <c r="F548" s="3"/>
      <c r="G548" s="3"/>
      <c r="H548" s="3"/>
      <c r="I548" s="2"/>
      <c r="J548" s="2"/>
      <c r="K548" s="2"/>
      <c r="L548" s="2"/>
    </row>
    <row r="549" spans="4:12">
      <c r="D549" s="32"/>
      <c r="E549" s="3"/>
      <c r="F549" s="3"/>
      <c r="G549" s="3"/>
      <c r="H549" s="3"/>
      <c r="I549" s="2"/>
      <c r="J549" s="2"/>
      <c r="K549" s="2"/>
      <c r="L549" s="2"/>
    </row>
    <row r="550" spans="4:12">
      <c r="D550" s="32"/>
      <c r="E550" s="3"/>
      <c r="F550" s="3"/>
      <c r="G550" s="3"/>
      <c r="H550" s="3"/>
      <c r="I550" s="2"/>
      <c r="J550" s="2"/>
      <c r="K550" s="2"/>
      <c r="L550" s="2"/>
    </row>
    <row r="551" spans="4:12">
      <c r="D551" s="32"/>
      <c r="E551" s="3"/>
      <c r="F551" s="3"/>
      <c r="G551" s="3"/>
      <c r="H551" s="3"/>
      <c r="I551" s="2"/>
      <c r="J551" s="2"/>
      <c r="K551" s="2"/>
      <c r="L551" s="2"/>
    </row>
    <row r="552" spans="4:12">
      <c r="D552" s="32"/>
      <c r="E552" s="3"/>
      <c r="F552" s="3"/>
      <c r="G552" s="3"/>
      <c r="H552" s="3"/>
      <c r="I552" s="2"/>
      <c r="J552" s="2"/>
      <c r="K552" s="2"/>
      <c r="L552" s="2"/>
    </row>
    <row r="553" spans="4:12">
      <c r="D553" s="32"/>
      <c r="E553" s="3"/>
      <c r="F553" s="3"/>
      <c r="G553" s="3"/>
      <c r="H553" s="3"/>
      <c r="I553" s="2"/>
      <c r="J553" s="2"/>
      <c r="K553" s="2"/>
      <c r="L553" s="2"/>
    </row>
    <row r="554" spans="4:12">
      <c r="D554" s="32"/>
      <c r="E554" s="3"/>
      <c r="F554" s="3"/>
      <c r="G554" s="3"/>
      <c r="H554" s="3"/>
      <c r="I554" s="2"/>
      <c r="J554" s="2"/>
      <c r="K554" s="2"/>
      <c r="L554" s="2"/>
    </row>
    <row r="555" spans="4:12">
      <c r="D555" s="32"/>
      <c r="E555" s="3"/>
      <c r="F555" s="3"/>
      <c r="G555" s="3"/>
      <c r="H555" s="3"/>
      <c r="I555" s="2"/>
      <c r="J555" s="2"/>
      <c r="K555" s="2"/>
      <c r="L555" s="2"/>
    </row>
    <row r="556" spans="4:12">
      <c r="D556" s="32"/>
      <c r="E556" s="3"/>
      <c r="F556" s="3"/>
      <c r="G556" s="3"/>
      <c r="H556" s="3"/>
      <c r="I556" s="2"/>
      <c r="J556" s="2"/>
      <c r="K556" s="2"/>
      <c r="L556" s="2"/>
    </row>
    <row r="557" spans="4:12">
      <c r="D557" s="32"/>
      <c r="E557" s="3"/>
      <c r="F557" s="3"/>
      <c r="G557" s="3"/>
      <c r="H557" s="3"/>
      <c r="I557" s="2"/>
      <c r="J557" s="2"/>
      <c r="K557" s="2"/>
      <c r="L557" s="2"/>
    </row>
    <row r="558" spans="4:12">
      <c r="D558" s="32"/>
      <c r="E558" s="3"/>
      <c r="F558" s="3"/>
      <c r="G558" s="3"/>
      <c r="H558" s="3"/>
      <c r="I558" s="2"/>
      <c r="J558" s="2"/>
      <c r="K558" s="2"/>
      <c r="L558" s="2"/>
    </row>
    <row r="559" spans="4:12">
      <c r="D559" s="32"/>
      <c r="E559" s="3"/>
      <c r="F559" s="3"/>
      <c r="G559" s="3"/>
      <c r="H559" s="3"/>
      <c r="I559" s="2"/>
      <c r="J559" s="2"/>
      <c r="K559" s="2"/>
      <c r="L559" s="2"/>
    </row>
    <row r="560" spans="4:12">
      <c r="D560" s="32"/>
      <c r="E560" s="3"/>
      <c r="F560" s="3"/>
      <c r="G560" s="3"/>
      <c r="H560" s="3"/>
      <c r="I560" s="2"/>
      <c r="J560" s="2"/>
      <c r="K560" s="2"/>
      <c r="L560" s="2"/>
    </row>
    <row r="561" spans="4:12">
      <c r="D561" s="32"/>
      <c r="E561" s="3"/>
      <c r="F561" s="3"/>
      <c r="G561" s="3"/>
      <c r="H561" s="3"/>
      <c r="I561" s="2"/>
      <c r="J561" s="2"/>
      <c r="K561" s="2"/>
      <c r="L561" s="2"/>
    </row>
    <row r="562" spans="4:12">
      <c r="D562" s="32"/>
      <c r="E562" s="3"/>
      <c r="F562" s="3"/>
      <c r="G562" s="3"/>
      <c r="H562" s="3"/>
      <c r="I562" s="2"/>
      <c r="J562" s="2"/>
      <c r="K562" s="2"/>
      <c r="L562" s="2"/>
    </row>
    <row r="563" spans="4:12">
      <c r="D563" s="32"/>
      <c r="E563" s="3"/>
      <c r="F563" s="3"/>
      <c r="G563" s="3"/>
      <c r="H563" s="3"/>
      <c r="I563" s="2"/>
      <c r="J563" s="2"/>
      <c r="K563" s="2"/>
      <c r="L563" s="2"/>
    </row>
    <row r="564" spans="4:12">
      <c r="D564" s="32"/>
      <c r="E564" s="3"/>
      <c r="F564" s="3"/>
      <c r="G564" s="3"/>
      <c r="H564" s="3"/>
      <c r="I564" s="2"/>
      <c r="J564" s="2"/>
      <c r="K564" s="2"/>
      <c r="L564" s="2"/>
    </row>
    <row r="565" spans="4:12">
      <c r="D565" s="32"/>
      <c r="E565" s="3"/>
      <c r="F565" s="3"/>
      <c r="G565" s="3"/>
      <c r="H565" s="3"/>
      <c r="I565" s="2"/>
      <c r="J565" s="2"/>
      <c r="K565" s="2"/>
      <c r="L565" s="2"/>
    </row>
    <row r="566" spans="4:12">
      <c r="D566" s="32"/>
      <c r="E566" s="3"/>
      <c r="F566" s="3"/>
      <c r="G566" s="3"/>
      <c r="H566" s="3"/>
      <c r="I566" s="2"/>
      <c r="J566" s="2"/>
      <c r="K566" s="2"/>
      <c r="L566" s="2"/>
    </row>
    <row r="567" spans="4:12">
      <c r="D567" s="32"/>
      <c r="E567" s="3"/>
      <c r="F567" s="3"/>
      <c r="G567" s="3"/>
      <c r="H567" s="3"/>
      <c r="I567" s="2"/>
      <c r="J567" s="2"/>
      <c r="K567" s="2"/>
      <c r="L567" s="2"/>
    </row>
    <row r="568" spans="4:12">
      <c r="D568" s="32"/>
      <c r="E568" s="3"/>
      <c r="F568" s="3"/>
      <c r="G568" s="3"/>
      <c r="H568" s="3"/>
      <c r="I568" s="2"/>
      <c r="J568" s="2"/>
      <c r="K568" s="2"/>
      <c r="L568" s="2"/>
    </row>
    <row r="569" spans="4:12">
      <c r="D569" s="32"/>
      <c r="E569" s="3"/>
      <c r="F569" s="3"/>
      <c r="G569" s="3"/>
      <c r="H569" s="3"/>
      <c r="I569" s="2"/>
      <c r="J569" s="2"/>
      <c r="K569" s="2"/>
      <c r="L569" s="2"/>
    </row>
    <row r="570" spans="4:12">
      <c r="D570" s="32"/>
      <c r="E570" s="3"/>
      <c r="F570" s="3"/>
      <c r="G570" s="3"/>
      <c r="H570" s="3"/>
      <c r="I570" s="2"/>
      <c r="J570" s="2"/>
      <c r="K570" s="2"/>
      <c r="L570" s="2"/>
    </row>
    <row r="571" spans="4:12">
      <c r="D571" s="32"/>
      <c r="E571" s="3"/>
      <c r="F571" s="3"/>
      <c r="G571" s="3"/>
      <c r="H571" s="3"/>
      <c r="I571" s="2"/>
      <c r="J571" s="2"/>
      <c r="K571" s="2"/>
      <c r="L571" s="2"/>
    </row>
    <row r="572" spans="4:12">
      <c r="D572" s="32"/>
      <c r="E572" s="3"/>
      <c r="F572" s="3"/>
      <c r="G572" s="3"/>
      <c r="H572" s="3"/>
      <c r="I572" s="2"/>
      <c r="J572" s="2"/>
      <c r="K572" s="2"/>
      <c r="L572" s="2"/>
    </row>
    <row r="573" spans="4:12">
      <c r="D573" s="32"/>
      <c r="E573" s="3"/>
      <c r="F573" s="3"/>
      <c r="G573" s="3"/>
      <c r="H573" s="3"/>
      <c r="I573" s="2"/>
      <c r="J573" s="2"/>
      <c r="K573" s="2"/>
      <c r="L573" s="2"/>
    </row>
    <row r="574" spans="4:12">
      <c r="D574" s="32"/>
      <c r="E574" s="3"/>
      <c r="F574" s="3"/>
      <c r="G574" s="3"/>
      <c r="H574" s="3"/>
      <c r="I574" s="2"/>
      <c r="J574" s="2"/>
      <c r="K574" s="2"/>
      <c r="L574" s="2"/>
    </row>
    <row r="575" spans="4:12">
      <c r="D575" s="32"/>
      <c r="E575" s="3"/>
      <c r="F575" s="3"/>
      <c r="G575" s="3"/>
      <c r="H575" s="3"/>
      <c r="I575" s="2"/>
      <c r="J575" s="2"/>
      <c r="K575" s="2"/>
      <c r="L575" s="2"/>
    </row>
    <row r="576" spans="4:12">
      <c r="D576" s="32"/>
      <c r="E576" s="3"/>
      <c r="F576" s="3"/>
      <c r="G576" s="3"/>
      <c r="H576" s="3"/>
      <c r="I576" s="2"/>
      <c r="J576" s="2"/>
      <c r="K576" s="2"/>
      <c r="L576" s="2"/>
    </row>
    <row r="577" spans="4:12">
      <c r="D577" s="32"/>
      <c r="E577" s="3"/>
      <c r="F577" s="3"/>
      <c r="G577" s="3"/>
      <c r="H577" s="3"/>
      <c r="I577" s="2"/>
      <c r="J577" s="2"/>
      <c r="K577" s="2"/>
      <c r="L577" s="2"/>
    </row>
    <row r="578" spans="4:12">
      <c r="D578" s="32"/>
      <c r="E578" s="3"/>
      <c r="F578" s="3"/>
      <c r="G578" s="3"/>
      <c r="H578" s="3"/>
      <c r="I578" s="2"/>
      <c r="J578" s="2"/>
      <c r="K578" s="2"/>
      <c r="L578" s="2"/>
    </row>
    <row r="579" spans="4:12">
      <c r="D579" s="32"/>
      <c r="E579" s="3"/>
      <c r="F579" s="3"/>
      <c r="G579" s="3"/>
      <c r="H579" s="3"/>
      <c r="I579" s="2"/>
      <c r="J579" s="2"/>
      <c r="K579" s="2"/>
      <c r="L579" s="2"/>
    </row>
    <row r="580" spans="4:12">
      <c r="D580" s="32"/>
      <c r="E580" s="3"/>
      <c r="F580" s="3"/>
      <c r="G580" s="3"/>
      <c r="H580" s="3"/>
      <c r="I580" s="2"/>
      <c r="J580" s="2"/>
      <c r="K580" s="2"/>
      <c r="L580" s="2"/>
    </row>
    <row r="581" spans="4:12">
      <c r="D581" s="32"/>
      <c r="E581" s="3"/>
      <c r="F581" s="3"/>
      <c r="G581" s="3"/>
      <c r="H581" s="3"/>
      <c r="I581" s="2"/>
      <c r="J581" s="2"/>
      <c r="K581" s="2"/>
      <c r="L581" s="2"/>
    </row>
    <row r="582" spans="4:12">
      <c r="D582" s="32"/>
      <c r="E582" s="3"/>
      <c r="F582" s="3"/>
      <c r="G582" s="3"/>
      <c r="H582" s="3"/>
      <c r="I582" s="2"/>
      <c r="J582" s="2"/>
      <c r="K582" s="2"/>
      <c r="L582" s="2"/>
    </row>
    <row r="583" spans="4:12">
      <c r="D583" s="32"/>
      <c r="E583" s="3"/>
      <c r="F583" s="3"/>
      <c r="G583" s="3"/>
      <c r="H583" s="3"/>
      <c r="I583" s="2"/>
      <c r="J583" s="2"/>
      <c r="K583" s="2"/>
      <c r="L583" s="2"/>
    </row>
    <row r="584" spans="4:12">
      <c r="D584" s="32"/>
      <c r="E584" s="3"/>
      <c r="F584" s="3"/>
      <c r="G584" s="3"/>
      <c r="H584" s="3"/>
      <c r="I584" s="2"/>
      <c r="J584" s="2"/>
      <c r="K584" s="2"/>
      <c r="L584" s="2"/>
    </row>
    <row r="585" spans="4:12">
      <c r="D585" s="32"/>
      <c r="E585" s="3"/>
      <c r="F585" s="3"/>
      <c r="G585" s="3"/>
      <c r="H585" s="3"/>
      <c r="I585" s="2"/>
      <c r="J585" s="2"/>
      <c r="K585" s="2"/>
      <c r="L585" s="2"/>
    </row>
    <row r="586" spans="4:12">
      <c r="D586" s="32"/>
      <c r="E586" s="3"/>
      <c r="F586" s="3"/>
      <c r="G586" s="3"/>
      <c r="H586" s="3"/>
      <c r="I586" s="2"/>
      <c r="J586" s="2"/>
      <c r="K586" s="2"/>
      <c r="L586" s="2"/>
    </row>
    <row r="587" spans="4:12">
      <c r="D587" s="32"/>
      <c r="E587" s="3"/>
      <c r="F587" s="3"/>
      <c r="G587" s="3"/>
      <c r="H587" s="3"/>
      <c r="I587" s="2"/>
      <c r="J587" s="2"/>
      <c r="K587" s="2"/>
      <c r="L587" s="2"/>
    </row>
    <row r="588" spans="4:12">
      <c r="D588" s="32"/>
      <c r="E588" s="3"/>
      <c r="F588" s="3"/>
      <c r="G588" s="3"/>
      <c r="H588" s="3"/>
      <c r="I588" s="2"/>
      <c r="J588" s="2"/>
      <c r="K588" s="2"/>
      <c r="L588" s="2"/>
    </row>
    <row r="589" spans="4:12">
      <c r="D589" s="32"/>
      <c r="E589" s="3"/>
      <c r="F589" s="3"/>
      <c r="G589" s="3"/>
      <c r="H589" s="3"/>
      <c r="I589" s="2"/>
      <c r="J589" s="2"/>
      <c r="K589" s="2"/>
      <c r="L589" s="2"/>
    </row>
    <row r="590" spans="4:12">
      <c r="D590" s="32"/>
      <c r="E590" s="3"/>
      <c r="F590" s="3"/>
      <c r="G590" s="3"/>
      <c r="H590" s="3"/>
      <c r="I590" s="2"/>
      <c r="J590" s="2"/>
      <c r="K590" s="2"/>
      <c r="L590" s="2"/>
    </row>
    <row r="591" spans="4:12">
      <c r="D591" s="32"/>
      <c r="E591" s="3"/>
      <c r="F591" s="3"/>
      <c r="G591" s="3"/>
      <c r="H591" s="3"/>
      <c r="I591" s="2"/>
      <c r="J591" s="2"/>
      <c r="K591" s="2"/>
      <c r="L591" s="2"/>
    </row>
    <row r="592" spans="4:12">
      <c r="D592" s="32"/>
      <c r="E592" s="3"/>
      <c r="F592" s="3"/>
      <c r="G592" s="3"/>
      <c r="H592" s="3"/>
      <c r="I592" s="2"/>
      <c r="J592" s="2"/>
      <c r="K592" s="2"/>
      <c r="L592" s="2"/>
    </row>
    <row r="593" spans="4:12">
      <c r="D593" s="32"/>
      <c r="E593" s="3"/>
      <c r="F593" s="3"/>
      <c r="G593" s="3"/>
      <c r="H593" s="3"/>
      <c r="I593" s="2"/>
      <c r="J593" s="2"/>
      <c r="K593" s="2"/>
      <c r="L593" s="2"/>
    </row>
    <row r="594" spans="4:12">
      <c r="D594" s="32"/>
      <c r="E594" s="3"/>
      <c r="F594" s="3"/>
      <c r="G594" s="3"/>
      <c r="H594" s="3"/>
      <c r="I594" s="2"/>
      <c r="J594" s="2"/>
      <c r="K594" s="2"/>
      <c r="L594" s="2"/>
    </row>
    <row r="595" spans="4:12">
      <c r="D595" s="32"/>
      <c r="E595" s="3"/>
      <c r="F595" s="3"/>
      <c r="G595" s="3"/>
      <c r="H595" s="3"/>
      <c r="I595" s="2"/>
      <c r="J595" s="2"/>
      <c r="K595" s="2"/>
      <c r="L595" s="2"/>
    </row>
    <row r="596" spans="4:12">
      <c r="D596" s="32"/>
      <c r="E596" s="3"/>
      <c r="F596" s="3"/>
      <c r="G596" s="3"/>
      <c r="H596" s="3"/>
      <c r="I596" s="2"/>
      <c r="J596" s="2"/>
      <c r="K596" s="2"/>
      <c r="L596" s="2"/>
    </row>
    <row r="597" spans="4:12">
      <c r="D597" s="32"/>
      <c r="E597" s="3"/>
      <c r="F597" s="3"/>
      <c r="G597" s="3"/>
      <c r="H597" s="3"/>
      <c r="I597" s="2"/>
      <c r="J597" s="2"/>
      <c r="K597" s="2"/>
      <c r="L597" s="2"/>
    </row>
    <row r="598" spans="4:12">
      <c r="D598" s="32"/>
      <c r="E598" s="3"/>
      <c r="F598" s="3"/>
      <c r="G598" s="3"/>
      <c r="H598" s="3"/>
      <c r="I598" s="2"/>
      <c r="J598" s="2"/>
      <c r="K598" s="2"/>
      <c r="L598" s="2"/>
    </row>
    <row r="599" spans="4:12">
      <c r="D599" s="32"/>
      <c r="E599" s="3"/>
      <c r="F599" s="3"/>
      <c r="G599" s="3"/>
      <c r="H599" s="3"/>
      <c r="I599" s="2"/>
      <c r="J599" s="2"/>
      <c r="K599" s="2"/>
      <c r="L599" s="2"/>
    </row>
    <row r="600" spans="4:12">
      <c r="D600" s="32"/>
      <c r="E600" s="3"/>
      <c r="F600" s="3"/>
      <c r="G600" s="3"/>
      <c r="H600" s="3"/>
      <c r="I600" s="2"/>
      <c r="J600" s="2"/>
      <c r="K600" s="2"/>
      <c r="L600" s="2"/>
    </row>
    <row r="601" spans="4:12">
      <c r="D601" s="32"/>
      <c r="E601" s="3"/>
      <c r="F601" s="3"/>
      <c r="G601" s="3"/>
      <c r="H601" s="3"/>
      <c r="I601" s="2"/>
      <c r="J601" s="2"/>
      <c r="K601" s="2"/>
      <c r="L601" s="2"/>
    </row>
    <row r="602" spans="4:12">
      <c r="D602" s="32"/>
      <c r="E602" s="3"/>
      <c r="F602" s="3"/>
      <c r="G602" s="3"/>
      <c r="H602" s="3"/>
      <c r="I602" s="2"/>
      <c r="J602" s="2"/>
      <c r="K602" s="2"/>
      <c r="L602" s="2"/>
    </row>
    <row r="603" spans="4:12">
      <c r="D603" s="32"/>
      <c r="E603" s="3"/>
      <c r="F603" s="3"/>
      <c r="G603" s="3"/>
      <c r="H603" s="3"/>
      <c r="I603" s="2"/>
      <c r="J603" s="2"/>
      <c r="K603" s="2"/>
      <c r="L603" s="2"/>
    </row>
    <row r="604" spans="4:12">
      <c r="D604" s="32"/>
      <c r="E604" s="3"/>
      <c r="F604" s="3"/>
      <c r="G604" s="3"/>
      <c r="H604" s="3"/>
      <c r="I604" s="2"/>
      <c r="J604" s="2"/>
      <c r="K604" s="2"/>
      <c r="L604" s="2"/>
    </row>
    <row r="605" spans="4:12">
      <c r="D605" s="32"/>
      <c r="E605" s="3"/>
      <c r="F605" s="3"/>
      <c r="G605" s="3"/>
      <c r="H605" s="3"/>
      <c r="I605" s="2"/>
      <c r="J605" s="2"/>
      <c r="K605" s="2"/>
      <c r="L605" s="2"/>
    </row>
    <row r="606" spans="4:12">
      <c r="D606" s="32"/>
      <c r="E606" s="3"/>
      <c r="F606" s="3"/>
      <c r="G606" s="3"/>
      <c r="H606" s="3"/>
      <c r="I606" s="2"/>
      <c r="J606" s="2"/>
      <c r="K606" s="2"/>
      <c r="L606" s="2"/>
    </row>
    <row r="607" spans="4:12">
      <c r="D607" s="32"/>
      <c r="E607" s="3"/>
      <c r="F607" s="3"/>
      <c r="G607" s="3"/>
      <c r="H607" s="3"/>
      <c r="I607" s="2"/>
      <c r="J607" s="2"/>
      <c r="K607" s="2"/>
      <c r="L607" s="2"/>
    </row>
    <row r="608" spans="4:12">
      <c r="D608" s="32"/>
      <c r="E608" s="3"/>
      <c r="F608" s="3"/>
      <c r="G608" s="3"/>
      <c r="H608" s="3"/>
      <c r="I608" s="2"/>
      <c r="J608" s="2"/>
      <c r="K608" s="2"/>
      <c r="L608" s="2"/>
    </row>
    <row r="609" spans="4:12">
      <c r="D609" s="32"/>
      <c r="E609" s="3"/>
      <c r="F609" s="3"/>
      <c r="G609" s="3"/>
      <c r="H609" s="3"/>
      <c r="I609" s="2"/>
      <c r="J609" s="2"/>
      <c r="K609" s="2"/>
      <c r="L609" s="2"/>
    </row>
    <row r="610" spans="4:12">
      <c r="D610" s="32"/>
      <c r="E610" s="3"/>
      <c r="F610" s="3"/>
      <c r="G610" s="3"/>
      <c r="H610" s="3"/>
      <c r="I610" s="2"/>
      <c r="J610" s="2"/>
      <c r="K610" s="2"/>
      <c r="L610" s="2"/>
    </row>
    <row r="611" spans="4:12">
      <c r="D611" s="32"/>
      <c r="E611" s="3"/>
      <c r="F611" s="3"/>
      <c r="G611" s="3"/>
      <c r="H611" s="3"/>
      <c r="I611" s="2"/>
      <c r="J611" s="2"/>
      <c r="K611" s="2"/>
      <c r="L611" s="2"/>
    </row>
    <row r="612" spans="4:12">
      <c r="D612" s="32"/>
      <c r="E612" s="3"/>
      <c r="F612" s="3"/>
      <c r="G612" s="3"/>
      <c r="H612" s="3"/>
      <c r="I612" s="2"/>
      <c r="J612" s="2"/>
      <c r="K612" s="2"/>
      <c r="L612" s="2"/>
    </row>
    <row r="613" spans="4:12">
      <c r="D613" s="32"/>
      <c r="E613" s="3"/>
      <c r="F613" s="3"/>
      <c r="G613" s="3"/>
      <c r="H613" s="3"/>
      <c r="I613" s="2"/>
      <c r="J613" s="2"/>
      <c r="K613" s="2"/>
      <c r="L613" s="2"/>
    </row>
    <row r="614" spans="4:12">
      <c r="D614" s="32"/>
      <c r="E614" s="3"/>
      <c r="F614" s="3"/>
      <c r="G614" s="3"/>
      <c r="H614" s="3"/>
      <c r="I614" s="2"/>
      <c r="J614" s="2"/>
      <c r="K614" s="2"/>
      <c r="L614" s="2"/>
    </row>
    <row r="615" spans="4:12">
      <c r="D615" s="32"/>
      <c r="E615" s="3"/>
      <c r="F615" s="3"/>
      <c r="G615" s="3"/>
      <c r="H615" s="3"/>
      <c r="I615" s="2"/>
      <c r="J615" s="2"/>
      <c r="K615" s="2"/>
      <c r="L615" s="2"/>
    </row>
    <row r="616" spans="4:12">
      <c r="D616" s="32"/>
      <c r="E616" s="3"/>
      <c r="F616" s="3"/>
      <c r="G616" s="3"/>
      <c r="H616" s="3"/>
      <c r="I616" s="2"/>
      <c r="J616" s="2"/>
      <c r="K616" s="2"/>
      <c r="L616" s="2"/>
    </row>
    <row r="617" spans="4:12">
      <c r="D617" s="32"/>
      <c r="E617" s="3"/>
      <c r="F617" s="3"/>
      <c r="G617" s="3"/>
      <c r="H617" s="3"/>
      <c r="I617" s="2"/>
      <c r="J617" s="2"/>
      <c r="K617" s="2"/>
      <c r="L617" s="2"/>
    </row>
    <row r="618" spans="4:12">
      <c r="D618" s="32"/>
      <c r="E618" s="3"/>
      <c r="F618" s="3"/>
      <c r="G618" s="3"/>
      <c r="H618" s="3"/>
      <c r="I618" s="2"/>
      <c r="J618" s="2"/>
      <c r="K618" s="2"/>
      <c r="L618" s="2"/>
    </row>
    <row r="619" spans="4:12">
      <c r="D619" s="32"/>
      <c r="E619" s="3"/>
      <c r="F619" s="3"/>
      <c r="G619" s="3"/>
      <c r="H619" s="3"/>
      <c r="I619" s="2"/>
      <c r="J619" s="2"/>
      <c r="K619" s="2"/>
      <c r="L619" s="2"/>
    </row>
    <row r="620" spans="4:12">
      <c r="D620" s="32"/>
      <c r="E620" s="3"/>
      <c r="F620" s="3"/>
      <c r="G620" s="3"/>
      <c r="H620" s="3"/>
      <c r="I620" s="2"/>
      <c r="J620" s="2"/>
      <c r="K620" s="2"/>
      <c r="L620" s="2"/>
    </row>
    <row r="621" spans="4:12">
      <c r="D621" s="32"/>
      <c r="E621" s="3"/>
      <c r="F621" s="3"/>
      <c r="G621" s="3"/>
      <c r="H621" s="3"/>
      <c r="I621" s="2"/>
      <c r="J621" s="2"/>
      <c r="K621" s="2"/>
      <c r="L621" s="2"/>
    </row>
    <row r="622" spans="4:12">
      <c r="D622" s="32"/>
      <c r="E622" s="3"/>
      <c r="F622" s="3"/>
      <c r="G622" s="3"/>
      <c r="H622" s="3"/>
      <c r="I622" s="2"/>
      <c r="J622" s="2"/>
      <c r="K622" s="2"/>
      <c r="L622" s="2"/>
    </row>
    <row r="623" spans="4:12">
      <c r="D623" s="32"/>
      <c r="E623" s="3"/>
      <c r="F623" s="3"/>
      <c r="G623" s="3"/>
      <c r="H623" s="3"/>
      <c r="I623" s="2"/>
      <c r="J623" s="2"/>
      <c r="K623" s="2"/>
      <c r="L623" s="2"/>
    </row>
    <row r="624" spans="4:12">
      <c r="D624" s="32"/>
      <c r="E624" s="3"/>
      <c r="F624" s="3"/>
      <c r="G624" s="3"/>
      <c r="H624" s="3"/>
      <c r="I624" s="2"/>
      <c r="J624" s="2"/>
      <c r="K624" s="2"/>
      <c r="L624" s="2"/>
    </row>
    <row r="625" spans="4:12">
      <c r="D625" s="32"/>
      <c r="E625" s="3"/>
      <c r="F625" s="3"/>
      <c r="G625" s="3"/>
      <c r="H625" s="3"/>
      <c r="I625" s="2"/>
      <c r="J625" s="2"/>
      <c r="K625" s="2"/>
      <c r="L625" s="2"/>
    </row>
    <row r="626" spans="4:12">
      <c r="D626" s="32"/>
      <c r="E626" s="3"/>
      <c r="F626" s="3"/>
      <c r="G626" s="3"/>
      <c r="H626" s="3"/>
      <c r="I626" s="2"/>
      <c r="J626" s="2"/>
      <c r="K626" s="2"/>
      <c r="L626" s="2"/>
    </row>
    <row r="627" spans="4:12">
      <c r="D627" s="32"/>
      <c r="E627" s="3"/>
      <c r="F627" s="3"/>
      <c r="G627" s="3"/>
      <c r="H627" s="3"/>
      <c r="I627" s="2"/>
      <c r="J627" s="2"/>
      <c r="K627" s="2"/>
      <c r="L627" s="2"/>
    </row>
    <row r="628" spans="4:12">
      <c r="D628" s="32"/>
      <c r="E628" s="3"/>
      <c r="F628" s="3"/>
      <c r="G628" s="3"/>
      <c r="H628" s="3"/>
      <c r="I628" s="2"/>
      <c r="J628" s="2"/>
      <c r="K628" s="2"/>
      <c r="L628" s="2"/>
    </row>
    <row r="629" spans="4:12">
      <c r="D629" s="32"/>
      <c r="E629" s="3"/>
      <c r="F629" s="3"/>
      <c r="G629" s="3"/>
      <c r="H629" s="3"/>
      <c r="I629" s="2"/>
      <c r="J629" s="2"/>
      <c r="K629" s="2"/>
      <c r="L629" s="2"/>
    </row>
    <row r="630" spans="4:12">
      <c r="D630" s="32"/>
      <c r="E630" s="3"/>
      <c r="F630" s="3"/>
      <c r="G630" s="3"/>
      <c r="H630" s="3"/>
      <c r="I630" s="2"/>
      <c r="J630" s="2"/>
      <c r="K630" s="2"/>
      <c r="L630" s="2"/>
    </row>
    <row r="631" spans="4:12">
      <c r="D631" s="32"/>
      <c r="E631" s="3"/>
      <c r="F631" s="3"/>
      <c r="G631" s="3"/>
      <c r="H631" s="3"/>
      <c r="I631" s="2"/>
      <c r="J631" s="2"/>
      <c r="K631" s="2"/>
      <c r="L631" s="2"/>
    </row>
    <row r="632" spans="4:12">
      <c r="D632" s="32"/>
      <c r="E632" s="3"/>
      <c r="F632" s="3"/>
      <c r="G632" s="3"/>
      <c r="H632" s="3"/>
      <c r="I632" s="2"/>
      <c r="J632" s="2"/>
      <c r="K632" s="2"/>
      <c r="L632" s="2"/>
    </row>
    <row r="633" spans="4:12">
      <c r="D633" s="32"/>
      <c r="E633" s="3"/>
      <c r="F633" s="3"/>
      <c r="G633" s="3"/>
      <c r="H633" s="3"/>
      <c r="I633" s="2"/>
      <c r="J633" s="2"/>
      <c r="K633" s="2"/>
      <c r="L633" s="2"/>
    </row>
    <row r="634" spans="4:12">
      <c r="D634" s="32"/>
      <c r="E634" s="3"/>
      <c r="F634" s="3"/>
      <c r="G634" s="3"/>
      <c r="H634" s="3"/>
      <c r="I634" s="2"/>
      <c r="J634" s="2"/>
      <c r="K634" s="2"/>
      <c r="L634" s="2"/>
    </row>
    <row r="635" spans="4:12">
      <c r="D635" s="32"/>
      <c r="E635" s="3"/>
      <c r="F635" s="3"/>
      <c r="G635" s="3"/>
      <c r="H635" s="3"/>
      <c r="I635" s="2"/>
      <c r="J635" s="2"/>
      <c r="K635" s="2"/>
      <c r="L635" s="2"/>
    </row>
    <row r="636" spans="4:12">
      <c r="D636" s="32"/>
      <c r="E636" s="3"/>
      <c r="F636" s="3"/>
      <c r="G636" s="3"/>
      <c r="H636" s="3"/>
      <c r="I636" s="2"/>
      <c r="J636" s="2"/>
      <c r="K636" s="2"/>
      <c r="L636" s="2"/>
    </row>
    <row r="637" spans="4:12">
      <c r="D637" s="32"/>
      <c r="E637" s="3"/>
      <c r="F637" s="3"/>
      <c r="G637" s="3"/>
      <c r="H637" s="3"/>
      <c r="I637" s="2"/>
      <c r="J637" s="2"/>
      <c r="K637" s="2"/>
      <c r="L637" s="2"/>
    </row>
    <row r="638" spans="4:12">
      <c r="D638" s="32"/>
      <c r="E638" s="3"/>
      <c r="F638" s="3"/>
      <c r="G638" s="3"/>
      <c r="H638" s="3"/>
      <c r="I638" s="2"/>
      <c r="J638" s="2"/>
      <c r="K638" s="2"/>
      <c r="L638" s="2"/>
    </row>
    <row r="639" spans="4:12">
      <c r="D639" s="32"/>
      <c r="E639" s="3"/>
      <c r="F639" s="3"/>
      <c r="G639" s="3"/>
      <c r="H639" s="3"/>
      <c r="I639" s="2"/>
      <c r="J639" s="2"/>
      <c r="K639" s="2"/>
      <c r="L639" s="2"/>
    </row>
    <row r="640" spans="4:12">
      <c r="D640" s="32"/>
      <c r="E640" s="3"/>
      <c r="F640" s="3"/>
      <c r="G640" s="3"/>
      <c r="H640" s="3"/>
      <c r="I640" s="2"/>
      <c r="J640" s="2"/>
      <c r="K640" s="2"/>
      <c r="L640" s="2"/>
    </row>
    <row r="641" spans="4:12">
      <c r="D641" s="32"/>
      <c r="E641" s="3"/>
      <c r="F641" s="3"/>
      <c r="G641" s="3"/>
      <c r="H641" s="3"/>
      <c r="I641" s="2"/>
      <c r="J641" s="2"/>
      <c r="K641" s="2"/>
      <c r="L641" s="2"/>
    </row>
    <row r="642" spans="4:12">
      <c r="D642" s="32"/>
      <c r="E642" s="3"/>
      <c r="F642" s="3"/>
      <c r="G642" s="3"/>
      <c r="H642" s="3"/>
      <c r="I642" s="2"/>
      <c r="J642" s="2"/>
      <c r="K642" s="2"/>
      <c r="L642" s="2"/>
    </row>
    <row r="643" spans="4:12">
      <c r="D643" s="32"/>
      <c r="E643" s="3"/>
      <c r="F643" s="3"/>
      <c r="G643" s="3"/>
      <c r="H643" s="3"/>
      <c r="I643" s="2"/>
      <c r="J643" s="2"/>
      <c r="K643" s="2"/>
      <c r="L643" s="2"/>
    </row>
    <row r="644" spans="4:12">
      <c r="D644" s="32"/>
      <c r="E644" s="3"/>
      <c r="F644" s="3"/>
      <c r="G644" s="3"/>
      <c r="H644" s="3"/>
      <c r="I644" s="2"/>
      <c r="J644" s="2"/>
      <c r="K644" s="2"/>
      <c r="L644" s="2"/>
    </row>
    <row r="645" spans="4:12">
      <c r="D645" s="32"/>
      <c r="E645" s="3"/>
      <c r="F645" s="3"/>
      <c r="G645" s="3"/>
      <c r="H645" s="3"/>
      <c r="I645" s="2"/>
      <c r="J645" s="2"/>
      <c r="K645" s="2"/>
      <c r="L645" s="2"/>
    </row>
    <row r="646" spans="4:12">
      <c r="D646" s="32"/>
      <c r="E646" s="3"/>
      <c r="F646" s="3"/>
      <c r="G646" s="3"/>
      <c r="H646" s="3"/>
      <c r="I646" s="2"/>
      <c r="J646" s="2"/>
      <c r="K646" s="2"/>
      <c r="L646" s="2"/>
    </row>
    <row r="647" spans="4:12">
      <c r="D647" s="32"/>
      <c r="E647" s="3"/>
      <c r="F647" s="3"/>
      <c r="G647" s="3"/>
      <c r="H647" s="3"/>
      <c r="I647" s="2"/>
      <c r="J647" s="2"/>
      <c r="K647" s="2"/>
      <c r="L647" s="2"/>
    </row>
    <row r="648" spans="4:12">
      <c r="D648" s="32"/>
      <c r="E648" s="3"/>
      <c r="F648" s="3"/>
      <c r="G648" s="3"/>
      <c r="H648" s="3"/>
      <c r="I648" s="2"/>
      <c r="J648" s="2"/>
      <c r="K648" s="2"/>
      <c r="L648" s="2"/>
    </row>
    <row r="649" spans="4:12">
      <c r="D649" s="32"/>
      <c r="E649" s="3"/>
      <c r="F649" s="3"/>
      <c r="G649" s="3"/>
      <c r="H649" s="3"/>
      <c r="I649" s="2"/>
      <c r="J649" s="2"/>
      <c r="K649" s="2"/>
      <c r="L649" s="2"/>
    </row>
    <row r="650" spans="4:12">
      <c r="D650" s="32"/>
      <c r="E650" s="3"/>
      <c r="F650" s="3"/>
      <c r="G650" s="3"/>
      <c r="H650" s="3"/>
      <c r="I650" s="2"/>
      <c r="J650" s="2"/>
      <c r="K650" s="2"/>
      <c r="L650" s="2"/>
    </row>
    <row r="651" spans="4:12">
      <c r="D651" s="32"/>
      <c r="E651" s="3"/>
      <c r="F651" s="3"/>
      <c r="G651" s="3"/>
      <c r="H651" s="3"/>
      <c r="I651" s="2"/>
      <c r="J651" s="2"/>
      <c r="K651" s="2"/>
      <c r="L651" s="2"/>
    </row>
    <row r="652" spans="4:12">
      <c r="D652" s="32"/>
      <c r="E652" s="3"/>
      <c r="F652" s="3"/>
      <c r="G652" s="3"/>
      <c r="H652" s="3"/>
      <c r="I652" s="2"/>
      <c r="J652" s="2"/>
      <c r="K652" s="2"/>
      <c r="L652" s="2"/>
    </row>
    <row r="653" spans="4:12">
      <c r="D653" s="32"/>
      <c r="E653" s="3"/>
      <c r="F653" s="3"/>
      <c r="G653" s="3"/>
      <c r="H653" s="3"/>
      <c r="I653" s="2"/>
      <c r="J653" s="2"/>
      <c r="K653" s="2"/>
      <c r="L653" s="2"/>
    </row>
    <row r="654" spans="4:12">
      <c r="D654" s="32"/>
      <c r="E654" s="3"/>
      <c r="F654" s="3"/>
      <c r="G654" s="3"/>
      <c r="H654" s="3"/>
      <c r="I654" s="2"/>
      <c r="J654" s="2"/>
      <c r="K654" s="2"/>
      <c r="L654" s="2"/>
    </row>
    <row r="655" spans="4:12">
      <c r="D655" s="32"/>
      <c r="E655" s="3"/>
      <c r="F655" s="3"/>
      <c r="G655" s="3"/>
      <c r="H655" s="3"/>
      <c r="I655" s="2"/>
      <c r="J655" s="2"/>
      <c r="K655" s="2"/>
      <c r="L655" s="2"/>
    </row>
    <row r="656" spans="4:12">
      <c r="D656" s="32"/>
      <c r="E656" s="3"/>
      <c r="F656" s="3"/>
      <c r="G656" s="3"/>
      <c r="H656" s="3"/>
      <c r="I656" s="2"/>
      <c r="J656" s="2"/>
      <c r="K656" s="2"/>
      <c r="L656" s="2"/>
    </row>
    <row r="657" spans="4:12">
      <c r="D657" s="32"/>
      <c r="E657" s="3"/>
      <c r="F657" s="3"/>
      <c r="G657" s="3"/>
      <c r="H657" s="3"/>
      <c r="I657" s="2"/>
      <c r="J657" s="2"/>
      <c r="K657" s="2"/>
      <c r="L657" s="2"/>
    </row>
    <row r="658" spans="4:12">
      <c r="D658" s="32"/>
      <c r="E658" s="3"/>
      <c r="F658" s="3"/>
      <c r="G658" s="3"/>
      <c r="H658" s="3"/>
      <c r="I658" s="2"/>
      <c r="J658" s="2"/>
      <c r="K658" s="2"/>
      <c r="L658" s="2"/>
    </row>
    <row r="659" spans="4:12">
      <c r="D659" s="32"/>
      <c r="E659" s="3"/>
      <c r="F659" s="3"/>
      <c r="G659" s="3"/>
      <c r="H659" s="3"/>
      <c r="I659" s="2"/>
      <c r="J659" s="2"/>
      <c r="K659" s="2"/>
      <c r="L659" s="2"/>
    </row>
    <row r="660" spans="4:12">
      <c r="D660" s="32"/>
      <c r="E660" s="3"/>
      <c r="F660" s="3"/>
      <c r="G660" s="3"/>
      <c r="H660" s="3"/>
      <c r="I660" s="2"/>
      <c r="J660" s="2"/>
      <c r="K660" s="2"/>
      <c r="L660" s="2"/>
    </row>
    <row r="661" spans="4:12">
      <c r="D661" s="32"/>
      <c r="E661" s="3"/>
      <c r="F661" s="3"/>
      <c r="G661" s="3"/>
      <c r="H661" s="3"/>
      <c r="I661" s="2"/>
      <c r="J661" s="2"/>
      <c r="K661" s="2"/>
      <c r="L661" s="2"/>
    </row>
    <row r="662" spans="4:12">
      <c r="D662" s="32"/>
      <c r="E662" s="3"/>
      <c r="F662" s="3"/>
      <c r="G662" s="3"/>
      <c r="H662" s="3"/>
      <c r="I662" s="2"/>
      <c r="J662" s="2"/>
      <c r="K662" s="2"/>
      <c r="L662" s="2"/>
    </row>
    <row r="663" spans="4:12">
      <c r="D663" s="32"/>
      <c r="E663" s="3"/>
      <c r="F663" s="3"/>
      <c r="G663" s="3"/>
      <c r="H663" s="3"/>
      <c r="I663" s="2"/>
      <c r="J663" s="2"/>
      <c r="K663" s="2"/>
      <c r="L663" s="2"/>
    </row>
    <row r="664" spans="4:12">
      <c r="D664" s="32"/>
      <c r="E664" s="3"/>
      <c r="F664" s="3"/>
      <c r="G664" s="3"/>
      <c r="H664" s="3"/>
      <c r="I664" s="2"/>
      <c r="J664" s="2"/>
      <c r="K664" s="2"/>
      <c r="L664" s="2"/>
    </row>
    <row r="665" spans="4:12">
      <c r="D665" s="32"/>
      <c r="E665" s="3"/>
      <c r="F665" s="3"/>
      <c r="G665" s="3"/>
      <c r="H665" s="3"/>
      <c r="I665" s="2"/>
      <c r="J665" s="2"/>
      <c r="K665" s="2"/>
      <c r="L665" s="2"/>
    </row>
    <row r="666" spans="4:12">
      <c r="D666" s="32"/>
      <c r="E666" s="3"/>
      <c r="F666" s="3"/>
      <c r="G666" s="3"/>
      <c r="H666" s="3"/>
      <c r="I666" s="2"/>
      <c r="J666" s="2"/>
      <c r="K666" s="2"/>
      <c r="L666" s="2"/>
    </row>
    <row r="667" spans="4:12">
      <c r="D667" s="32"/>
      <c r="E667" s="3"/>
      <c r="F667" s="3"/>
      <c r="G667" s="3"/>
      <c r="H667" s="3"/>
      <c r="I667" s="2"/>
      <c r="J667" s="2"/>
      <c r="K667" s="2"/>
      <c r="L667" s="2"/>
    </row>
    <row r="668" spans="4:12">
      <c r="D668" s="32"/>
      <c r="E668" s="3"/>
      <c r="F668" s="3"/>
      <c r="G668" s="3"/>
      <c r="H668" s="3"/>
      <c r="I668" s="2"/>
      <c r="J668" s="2"/>
      <c r="K668" s="2"/>
      <c r="L668" s="2"/>
    </row>
    <row r="669" spans="4:12">
      <c r="D669" s="32"/>
      <c r="E669" s="3"/>
      <c r="F669" s="3"/>
      <c r="G669" s="3"/>
      <c r="H669" s="3"/>
      <c r="I669" s="2"/>
      <c r="J669" s="2"/>
      <c r="K669" s="2"/>
      <c r="L669" s="2"/>
    </row>
    <row r="670" spans="4:12">
      <c r="D670" s="32"/>
      <c r="E670" s="3"/>
      <c r="F670" s="3"/>
      <c r="G670" s="3"/>
      <c r="H670" s="3"/>
      <c r="I670" s="2"/>
      <c r="J670" s="2"/>
      <c r="K670" s="2"/>
      <c r="L670" s="2"/>
    </row>
    <row r="671" spans="4:12">
      <c r="D671" s="32"/>
      <c r="E671" s="3"/>
      <c r="F671" s="3"/>
      <c r="G671" s="3"/>
      <c r="H671" s="3"/>
      <c r="I671" s="2"/>
      <c r="J671" s="2"/>
      <c r="K671" s="2"/>
      <c r="L671" s="2"/>
    </row>
    <row r="672" spans="4:12">
      <c r="D672" s="32"/>
      <c r="E672" s="3"/>
      <c r="F672" s="3"/>
      <c r="G672" s="3"/>
      <c r="H672" s="3"/>
      <c r="I672" s="2"/>
      <c r="J672" s="2"/>
      <c r="K672" s="2"/>
      <c r="L672" s="2"/>
    </row>
    <row r="673" spans="4:12">
      <c r="D673" s="32"/>
      <c r="E673" s="3"/>
      <c r="F673" s="3"/>
      <c r="G673" s="3"/>
      <c r="H673" s="3"/>
      <c r="I673" s="2"/>
      <c r="J673" s="2"/>
      <c r="K673" s="2"/>
      <c r="L673" s="2"/>
    </row>
    <row r="674" spans="4:12">
      <c r="D674" s="32"/>
      <c r="E674" s="3"/>
      <c r="F674" s="3"/>
      <c r="G674" s="3"/>
      <c r="H674" s="3"/>
      <c r="I674" s="2"/>
      <c r="J674" s="2"/>
      <c r="K674" s="2"/>
      <c r="L674" s="2"/>
    </row>
    <row r="675" spans="4:12">
      <c r="D675" s="32"/>
      <c r="E675" s="3"/>
      <c r="F675" s="3"/>
      <c r="G675" s="3"/>
      <c r="H675" s="3"/>
      <c r="I675" s="2"/>
      <c r="J675" s="2"/>
      <c r="K675" s="2"/>
      <c r="L675" s="2"/>
    </row>
    <row r="676" spans="4:12">
      <c r="D676" s="32"/>
      <c r="E676" s="3"/>
      <c r="F676" s="3"/>
      <c r="G676" s="3"/>
      <c r="H676" s="3"/>
      <c r="I676" s="2"/>
      <c r="J676" s="2"/>
      <c r="K676" s="2"/>
      <c r="L676" s="2"/>
    </row>
    <row r="677" spans="4:12">
      <c r="D677" s="32"/>
      <c r="E677" s="3"/>
      <c r="F677" s="3"/>
      <c r="G677" s="3"/>
      <c r="H677" s="3"/>
      <c r="I677" s="2"/>
      <c r="J677" s="2"/>
      <c r="K677" s="2"/>
      <c r="L677" s="2"/>
    </row>
    <row r="678" spans="4:12">
      <c r="D678" s="32"/>
      <c r="E678" s="3"/>
      <c r="F678" s="3"/>
      <c r="G678" s="3"/>
      <c r="H678" s="3"/>
      <c r="I678" s="2"/>
      <c r="J678" s="2"/>
      <c r="K678" s="2"/>
      <c r="L678" s="2"/>
    </row>
    <row r="679" spans="4:12">
      <c r="D679" s="32"/>
      <c r="E679" s="3"/>
      <c r="F679" s="3"/>
      <c r="G679" s="3"/>
      <c r="H679" s="3"/>
      <c r="I679" s="2"/>
      <c r="J679" s="2"/>
      <c r="K679" s="2"/>
      <c r="L679" s="2"/>
    </row>
    <row r="680" spans="4:12">
      <c r="D680" s="32"/>
      <c r="E680" s="3"/>
      <c r="F680" s="3"/>
      <c r="G680" s="3"/>
      <c r="H680" s="3"/>
      <c r="I680" s="2"/>
      <c r="J680" s="2"/>
      <c r="K680" s="2"/>
      <c r="L680" s="2"/>
    </row>
    <row r="681" spans="4:12">
      <c r="D681" s="32"/>
      <c r="E681" s="3"/>
      <c r="F681" s="3"/>
      <c r="G681" s="3"/>
      <c r="H681" s="3"/>
      <c r="I681" s="2"/>
      <c r="J681" s="2"/>
      <c r="K681" s="2"/>
      <c r="L681" s="2"/>
    </row>
    <row r="682" spans="4:12">
      <c r="D682" s="32"/>
      <c r="E682" s="3"/>
      <c r="F682" s="3"/>
      <c r="G682" s="3"/>
      <c r="H682" s="3"/>
      <c r="I682" s="2"/>
      <c r="J682" s="2"/>
      <c r="K682" s="2"/>
      <c r="L682" s="2"/>
    </row>
    <row r="683" spans="4:12">
      <c r="D683" s="32"/>
      <c r="E683" s="3"/>
      <c r="F683" s="3"/>
      <c r="G683" s="3"/>
      <c r="H683" s="3"/>
      <c r="I683" s="2"/>
      <c r="J683" s="2"/>
      <c r="K683" s="2"/>
      <c r="L683" s="2"/>
    </row>
    <row r="684" spans="4:12">
      <c r="D684" s="32"/>
      <c r="E684" s="3"/>
      <c r="F684" s="3"/>
      <c r="G684" s="3"/>
      <c r="H684" s="3"/>
      <c r="I684" s="2"/>
      <c r="J684" s="2"/>
      <c r="K684" s="2"/>
      <c r="L684" s="2"/>
    </row>
    <row r="685" spans="4:12">
      <c r="D685" s="32"/>
      <c r="E685" s="3"/>
      <c r="F685" s="3"/>
      <c r="G685" s="3"/>
      <c r="H685" s="3"/>
      <c r="I685" s="2"/>
      <c r="J685" s="2"/>
      <c r="K685" s="2"/>
      <c r="L685" s="2"/>
    </row>
    <row r="686" spans="4:12">
      <c r="D686" s="32"/>
      <c r="E686" s="3"/>
      <c r="F686" s="3"/>
      <c r="G686" s="3"/>
      <c r="H686" s="3"/>
      <c r="I686" s="2"/>
      <c r="J686" s="2"/>
      <c r="K686" s="2"/>
      <c r="L686" s="2"/>
    </row>
    <row r="687" spans="4:12">
      <c r="D687" s="32"/>
      <c r="E687" s="3"/>
      <c r="F687" s="3"/>
      <c r="G687" s="3"/>
      <c r="H687" s="3"/>
      <c r="I687" s="2"/>
      <c r="J687" s="2"/>
      <c r="K687" s="2"/>
      <c r="L687" s="2"/>
    </row>
    <row r="688" spans="4:12">
      <c r="D688" s="32"/>
      <c r="E688" s="3"/>
      <c r="F688" s="3"/>
      <c r="G688" s="3"/>
      <c r="H688" s="3"/>
      <c r="I688" s="2"/>
      <c r="J688" s="2"/>
      <c r="K688" s="2"/>
      <c r="L688" s="2"/>
    </row>
    <row r="689" spans="4:12">
      <c r="D689" s="32"/>
      <c r="E689" s="3"/>
      <c r="F689" s="3"/>
      <c r="G689" s="3"/>
      <c r="H689" s="3"/>
      <c r="I689" s="2"/>
      <c r="J689" s="2"/>
      <c r="K689" s="2"/>
      <c r="L689" s="2"/>
    </row>
    <row r="690" spans="4:12">
      <c r="D690" s="32"/>
      <c r="E690" s="3"/>
      <c r="F690" s="3"/>
      <c r="G690" s="3"/>
      <c r="H690" s="3"/>
      <c r="I690" s="2"/>
      <c r="J690" s="2"/>
      <c r="K690" s="2"/>
      <c r="L690" s="2"/>
    </row>
    <row r="691" spans="4:12">
      <c r="D691" s="32"/>
      <c r="E691" s="3"/>
      <c r="F691" s="3"/>
      <c r="G691" s="3"/>
      <c r="H691" s="3"/>
      <c r="I691" s="2"/>
      <c r="J691" s="2"/>
      <c r="K691" s="2"/>
      <c r="L691" s="2"/>
    </row>
    <row r="692" spans="4:12">
      <c r="D692" s="32"/>
      <c r="E692" s="3"/>
      <c r="F692" s="3"/>
      <c r="G692" s="3"/>
      <c r="H692" s="3"/>
      <c r="I692" s="2"/>
      <c r="J692" s="2"/>
      <c r="K692" s="2"/>
      <c r="L692" s="2"/>
    </row>
    <row r="693" spans="4:12">
      <c r="D693" s="32"/>
      <c r="E693" s="3"/>
      <c r="F693" s="3"/>
      <c r="G693" s="3"/>
      <c r="H693" s="3"/>
      <c r="I693" s="2"/>
      <c r="J693" s="2"/>
      <c r="K693" s="2"/>
      <c r="L693" s="2"/>
    </row>
    <row r="694" spans="4:12">
      <c r="D694" s="32"/>
      <c r="E694" s="3"/>
      <c r="F694" s="3"/>
      <c r="G694" s="3"/>
      <c r="H694" s="3"/>
      <c r="I694" s="2"/>
      <c r="J694" s="2"/>
      <c r="K694" s="2"/>
      <c r="L694" s="2"/>
    </row>
    <row r="695" spans="4:12">
      <c r="D695" s="32"/>
      <c r="E695" s="3"/>
      <c r="F695" s="3"/>
      <c r="G695" s="3"/>
      <c r="H695" s="3"/>
      <c r="I695" s="2"/>
      <c r="J695" s="2"/>
      <c r="K695" s="2"/>
      <c r="L695" s="2"/>
    </row>
    <row r="696" spans="4:12">
      <c r="D696" s="32"/>
      <c r="E696" s="3"/>
      <c r="F696" s="3"/>
      <c r="G696" s="3"/>
      <c r="H696" s="3"/>
      <c r="I696" s="2"/>
      <c r="J696" s="2"/>
      <c r="K696" s="2"/>
      <c r="L696" s="2"/>
    </row>
    <row r="697" spans="4:12">
      <c r="D697" s="32"/>
      <c r="E697" s="3"/>
      <c r="F697" s="3"/>
      <c r="G697" s="3"/>
      <c r="H697" s="3"/>
      <c r="I697" s="2"/>
      <c r="J697" s="2"/>
      <c r="K697" s="2"/>
      <c r="L697" s="2"/>
    </row>
    <row r="698" spans="4:12">
      <c r="D698" s="32"/>
      <c r="E698" s="3"/>
      <c r="F698" s="3"/>
      <c r="G698" s="3"/>
      <c r="H698" s="3"/>
      <c r="I698" s="2"/>
      <c r="J698" s="2"/>
      <c r="K698" s="2"/>
      <c r="L698" s="2"/>
    </row>
    <row r="699" spans="4:12">
      <c r="D699" s="32"/>
      <c r="E699" s="3"/>
      <c r="F699" s="3"/>
      <c r="G699" s="3"/>
      <c r="H699" s="3"/>
      <c r="I699" s="2"/>
      <c r="J699" s="2"/>
      <c r="K699" s="2"/>
      <c r="L699" s="2"/>
    </row>
    <row r="700" spans="4:12">
      <c r="D700" s="32"/>
      <c r="E700" s="3"/>
      <c r="F700" s="3"/>
      <c r="G700" s="3"/>
      <c r="H700" s="3"/>
      <c r="I700" s="2"/>
      <c r="J700" s="2"/>
      <c r="K700" s="2"/>
      <c r="L700" s="2"/>
    </row>
    <row r="701" spans="4:12">
      <c r="D701" s="32"/>
      <c r="E701" s="3"/>
      <c r="F701" s="3"/>
      <c r="G701" s="3"/>
      <c r="H701" s="3"/>
      <c r="I701" s="2"/>
      <c r="J701" s="2"/>
      <c r="K701" s="2"/>
      <c r="L701" s="2"/>
    </row>
    <row r="702" spans="4:12">
      <c r="D702" s="32"/>
      <c r="E702" s="3"/>
      <c r="F702" s="3"/>
      <c r="G702" s="3"/>
      <c r="H702" s="3"/>
      <c r="I702" s="2"/>
      <c r="J702" s="2"/>
      <c r="K702" s="2"/>
      <c r="L702" s="2"/>
    </row>
    <row r="703" spans="4:12">
      <c r="D703" s="32"/>
      <c r="E703" s="3"/>
      <c r="F703" s="3"/>
      <c r="G703" s="3"/>
      <c r="H703" s="3"/>
      <c r="I703" s="2"/>
      <c r="J703" s="2"/>
      <c r="K703" s="2"/>
      <c r="L703" s="2"/>
    </row>
    <row r="704" spans="4:12">
      <c r="D704" s="32"/>
      <c r="E704" s="3"/>
      <c r="F704" s="3"/>
      <c r="G704" s="3"/>
      <c r="H704" s="3"/>
      <c r="I704" s="2"/>
      <c r="J704" s="2"/>
      <c r="K704" s="2"/>
      <c r="L704" s="2"/>
    </row>
    <row r="705" spans="4:12">
      <c r="D705" s="32"/>
      <c r="E705" s="3"/>
      <c r="F705" s="3"/>
      <c r="G705" s="3"/>
      <c r="H705" s="3"/>
      <c r="I705" s="2"/>
      <c r="J705" s="2"/>
      <c r="K705" s="2"/>
      <c r="L705" s="2"/>
    </row>
    <row r="706" spans="4:12">
      <c r="D706" s="32"/>
      <c r="E706" s="3"/>
      <c r="F706" s="3"/>
      <c r="G706" s="3"/>
      <c r="H706" s="3"/>
      <c r="I706" s="2"/>
      <c r="J706" s="2"/>
      <c r="K706" s="2"/>
      <c r="L706" s="2"/>
    </row>
    <row r="707" spans="4:12">
      <c r="D707" s="32"/>
      <c r="E707" s="3"/>
      <c r="F707" s="3"/>
      <c r="G707" s="3"/>
      <c r="H707" s="3"/>
      <c r="I707" s="2"/>
      <c r="J707" s="2"/>
      <c r="K707" s="2"/>
      <c r="L707" s="2"/>
    </row>
    <row r="708" spans="4:12">
      <c r="D708" s="32"/>
      <c r="E708" s="3"/>
      <c r="F708" s="3"/>
      <c r="G708" s="3"/>
      <c r="H708" s="3"/>
      <c r="I708" s="2"/>
      <c r="J708" s="2"/>
      <c r="K708" s="2"/>
      <c r="L708" s="2"/>
    </row>
    <row r="709" spans="4:12">
      <c r="D709" s="32"/>
      <c r="E709" s="3"/>
      <c r="F709" s="3"/>
      <c r="G709" s="3"/>
      <c r="H709" s="3"/>
      <c r="I709" s="2"/>
      <c r="J709" s="2"/>
      <c r="K709" s="2"/>
      <c r="L709" s="2"/>
    </row>
    <row r="710" spans="4:12">
      <c r="D710" s="32"/>
      <c r="E710" s="3"/>
      <c r="F710" s="3"/>
      <c r="G710" s="3"/>
      <c r="H710" s="3"/>
      <c r="I710" s="2"/>
      <c r="J710" s="2"/>
      <c r="K710" s="2"/>
      <c r="L710" s="2"/>
    </row>
    <row r="711" spans="4:12">
      <c r="D711" s="32"/>
      <c r="E711" s="3"/>
      <c r="F711" s="3"/>
      <c r="G711" s="3"/>
      <c r="H711" s="3"/>
      <c r="I711" s="2"/>
      <c r="J711" s="2"/>
      <c r="K711" s="2"/>
      <c r="L711" s="2"/>
    </row>
    <row r="712" spans="4:12">
      <c r="D712" s="32"/>
      <c r="E712" s="3"/>
      <c r="F712" s="3"/>
      <c r="G712" s="3"/>
      <c r="H712" s="3"/>
      <c r="I712" s="2"/>
      <c r="J712" s="2"/>
      <c r="K712" s="2"/>
      <c r="L712" s="2"/>
    </row>
    <row r="713" spans="4:12">
      <c r="D713" s="32"/>
      <c r="E713" s="3"/>
      <c r="F713" s="3"/>
      <c r="G713" s="3"/>
      <c r="H713" s="3"/>
      <c r="I713" s="2"/>
      <c r="J713" s="2"/>
      <c r="K713" s="2"/>
      <c r="L713" s="2"/>
    </row>
    <row r="714" spans="4:12">
      <c r="D714" s="32"/>
      <c r="E714" s="3"/>
      <c r="F714" s="3"/>
      <c r="G714" s="3"/>
      <c r="H714" s="3"/>
      <c r="I714" s="2"/>
      <c r="J714" s="2"/>
      <c r="K714" s="2"/>
      <c r="L714" s="2"/>
    </row>
    <row r="715" spans="4:12">
      <c r="D715" s="32"/>
      <c r="E715" s="3"/>
      <c r="F715" s="3"/>
      <c r="G715" s="3"/>
      <c r="H715" s="3"/>
      <c r="I715" s="2"/>
      <c r="J715" s="2"/>
      <c r="K715" s="2"/>
      <c r="L715" s="2"/>
    </row>
    <row r="716" spans="4:12">
      <c r="D716" s="32"/>
      <c r="E716" s="3"/>
      <c r="F716" s="3"/>
      <c r="G716" s="3"/>
      <c r="H716" s="3"/>
      <c r="I716" s="2"/>
      <c r="J716" s="2"/>
      <c r="K716" s="2"/>
      <c r="L716" s="2"/>
    </row>
    <row r="717" spans="4:12">
      <c r="D717" s="32"/>
      <c r="E717" s="3"/>
      <c r="F717" s="3"/>
      <c r="G717" s="3"/>
      <c r="H717" s="3"/>
      <c r="I717" s="2"/>
      <c r="J717" s="2"/>
      <c r="K717" s="2"/>
      <c r="L717" s="2"/>
    </row>
    <row r="718" spans="4:12">
      <c r="D718" s="32"/>
      <c r="E718" s="3"/>
      <c r="F718" s="3"/>
      <c r="G718" s="3"/>
      <c r="H718" s="3"/>
      <c r="I718" s="2"/>
      <c r="J718" s="2"/>
      <c r="K718" s="2"/>
      <c r="L718" s="2"/>
    </row>
    <row r="719" spans="4:12">
      <c r="D719" s="32"/>
      <c r="E719" s="3"/>
      <c r="F719" s="3"/>
      <c r="G719" s="3"/>
      <c r="H719" s="3"/>
      <c r="I719" s="2"/>
      <c r="J719" s="2"/>
      <c r="K719" s="2"/>
      <c r="L719" s="2"/>
    </row>
    <row r="720" spans="4:12">
      <c r="D720" s="32"/>
      <c r="E720" s="3"/>
      <c r="F720" s="3"/>
      <c r="G720" s="3"/>
      <c r="H720" s="3"/>
      <c r="I720" s="2"/>
      <c r="J720" s="2"/>
      <c r="K720" s="2"/>
      <c r="L720" s="2"/>
    </row>
    <row r="721" spans="4:12">
      <c r="D721" s="32"/>
      <c r="E721" s="3"/>
      <c r="F721" s="3"/>
      <c r="G721" s="3"/>
      <c r="H721" s="3"/>
      <c r="I721" s="2"/>
      <c r="J721" s="2"/>
      <c r="K721" s="2"/>
      <c r="L721" s="2"/>
    </row>
    <row r="722" spans="4:12">
      <c r="D722" s="32"/>
      <c r="E722" s="3"/>
      <c r="F722" s="3"/>
      <c r="G722" s="3"/>
      <c r="H722" s="3"/>
      <c r="I722" s="2"/>
      <c r="J722" s="2"/>
      <c r="K722" s="2"/>
      <c r="L722" s="2"/>
    </row>
    <row r="723" spans="4:12">
      <c r="D723" s="32"/>
      <c r="E723" s="3"/>
      <c r="F723" s="3"/>
      <c r="G723" s="3"/>
      <c r="H723" s="3"/>
      <c r="I723" s="2"/>
      <c r="J723" s="2"/>
      <c r="K723" s="2"/>
      <c r="L723" s="2"/>
    </row>
    <row r="724" spans="4:12">
      <c r="D724" s="32"/>
      <c r="E724" s="3"/>
      <c r="F724" s="3"/>
      <c r="G724" s="3"/>
      <c r="H724" s="3"/>
      <c r="I724" s="2"/>
      <c r="J724" s="2"/>
      <c r="K724" s="2"/>
      <c r="L724" s="2"/>
    </row>
    <row r="725" spans="4:12">
      <c r="D725" s="32"/>
      <c r="E725" s="3"/>
      <c r="F725" s="3"/>
      <c r="G725" s="3"/>
      <c r="H725" s="3"/>
      <c r="I725" s="2"/>
      <c r="J725" s="2"/>
      <c r="K725" s="2"/>
      <c r="L725" s="2"/>
    </row>
    <row r="726" spans="4:12">
      <c r="D726" s="32"/>
      <c r="E726" s="3"/>
      <c r="F726" s="3"/>
      <c r="G726" s="3"/>
      <c r="H726" s="3"/>
      <c r="I726" s="2"/>
      <c r="J726" s="2"/>
      <c r="K726" s="2"/>
      <c r="L726" s="2"/>
    </row>
    <row r="727" spans="4:12">
      <c r="D727" s="32"/>
      <c r="E727" s="3"/>
      <c r="F727" s="3"/>
      <c r="G727" s="3"/>
      <c r="H727" s="3"/>
      <c r="I727" s="2"/>
      <c r="J727" s="2"/>
      <c r="K727" s="2"/>
      <c r="L727" s="2"/>
    </row>
    <row r="728" spans="4:12">
      <c r="D728" s="32"/>
      <c r="E728" s="3"/>
      <c r="F728" s="3"/>
      <c r="G728" s="3"/>
      <c r="H728" s="3"/>
      <c r="I728" s="2"/>
      <c r="J728" s="2"/>
      <c r="K728" s="2"/>
      <c r="L728" s="2"/>
    </row>
    <row r="729" spans="4:12">
      <c r="D729" s="32"/>
      <c r="E729" s="3"/>
      <c r="F729" s="3"/>
      <c r="G729" s="3"/>
      <c r="H729" s="3"/>
      <c r="I729" s="2"/>
      <c r="J729" s="2"/>
      <c r="K729" s="2"/>
      <c r="L729" s="2"/>
    </row>
    <row r="730" spans="4:12">
      <c r="D730" s="32"/>
      <c r="E730" s="3"/>
      <c r="F730" s="3"/>
      <c r="G730" s="3"/>
      <c r="H730" s="3"/>
      <c r="I730" s="2"/>
      <c r="J730" s="2"/>
      <c r="K730" s="2"/>
      <c r="L730" s="2"/>
    </row>
    <row r="731" spans="4:12">
      <c r="D731" s="32"/>
      <c r="E731" s="3"/>
      <c r="F731" s="3"/>
      <c r="G731" s="3"/>
      <c r="H731" s="3"/>
      <c r="I731" s="2"/>
      <c r="J731" s="2"/>
      <c r="K731" s="2"/>
      <c r="L731" s="2"/>
    </row>
    <row r="732" spans="4:12">
      <c r="D732" s="32"/>
      <c r="E732" s="3"/>
      <c r="F732" s="3"/>
      <c r="G732" s="3"/>
      <c r="H732" s="3"/>
      <c r="I732" s="2"/>
      <c r="J732" s="2"/>
      <c r="K732" s="2"/>
      <c r="L732" s="2"/>
    </row>
    <row r="733" spans="4:12">
      <c r="D733" s="32"/>
      <c r="E733" s="3"/>
      <c r="F733" s="3"/>
      <c r="G733" s="3"/>
      <c r="H733" s="3"/>
      <c r="I733" s="2"/>
      <c r="J733" s="2"/>
      <c r="K733" s="2"/>
      <c r="L733" s="2"/>
    </row>
    <row r="734" spans="4:12">
      <c r="D734" s="32"/>
      <c r="E734" s="3"/>
      <c r="F734" s="3"/>
      <c r="G734" s="3"/>
      <c r="H734" s="3"/>
      <c r="I734" s="2"/>
      <c r="J734" s="2"/>
      <c r="K734" s="2"/>
      <c r="L734" s="2"/>
    </row>
    <row r="735" spans="4:12">
      <c r="D735" s="32"/>
      <c r="E735" s="3"/>
      <c r="F735" s="3"/>
      <c r="G735" s="3"/>
      <c r="H735" s="3"/>
      <c r="I735" s="2"/>
      <c r="J735" s="2"/>
      <c r="K735" s="2"/>
      <c r="L735" s="2"/>
    </row>
    <row r="736" spans="4:12">
      <c r="D736" s="32"/>
      <c r="E736" s="3"/>
      <c r="F736" s="3"/>
      <c r="G736" s="3"/>
      <c r="H736" s="3"/>
      <c r="I736" s="2"/>
      <c r="J736" s="2"/>
      <c r="K736" s="2"/>
      <c r="L736" s="2"/>
    </row>
    <row r="737" spans="4:12">
      <c r="D737" s="32"/>
      <c r="E737" s="3"/>
      <c r="F737" s="3"/>
      <c r="G737" s="3"/>
      <c r="H737" s="3"/>
      <c r="I737" s="2"/>
      <c r="J737" s="2"/>
      <c r="K737" s="2"/>
      <c r="L737" s="2"/>
    </row>
    <row r="738" spans="4:12">
      <c r="D738" s="32"/>
      <c r="E738" s="3"/>
      <c r="F738" s="3"/>
      <c r="G738" s="3"/>
      <c r="H738" s="3"/>
      <c r="I738" s="2"/>
      <c r="J738" s="2"/>
      <c r="K738" s="2"/>
      <c r="L738" s="2"/>
    </row>
    <row r="739" spans="4:12">
      <c r="D739" s="32"/>
      <c r="E739" s="3"/>
      <c r="F739" s="3"/>
      <c r="G739" s="3"/>
      <c r="H739" s="3"/>
      <c r="I739" s="2"/>
      <c r="J739" s="2"/>
      <c r="K739" s="2"/>
      <c r="L739" s="2"/>
    </row>
    <row r="740" spans="4:12">
      <c r="D740" s="32"/>
      <c r="E740" s="3"/>
      <c r="F740" s="3"/>
      <c r="G740" s="3"/>
      <c r="H740" s="3"/>
      <c r="I740" s="2"/>
      <c r="J740" s="2"/>
      <c r="K740" s="2"/>
      <c r="L740" s="2"/>
    </row>
    <row r="741" spans="4:12">
      <c r="D741" s="32"/>
      <c r="E741" s="3"/>
      <c r="F741" s="3"/>
      <c r="G741" s="3"/>
      <c r="H741" s="3"/>
      <c r="I741" s="2"/>
      <c r="J741" s="2"/>
      <c r="K741" s="2"/>
      <c r="L741" s="2"/>
    </row>
    <row r="742" spans="4:12">
      <c r="D742" s="32"/>
      <c r="E742" s="3"/>
      <c r="F742" s="3"/>
      <c r="G742" s="3"/>
      <c r="H742" s="3"/>
      <c r="I742" s="2"/>
      <c r="J742" s="2"/>
      <c r="K742" s="2"/>
      <c r="L742" s="2"/>
    </row>
    <row r="743" spans="4:12">
      <c r="D743" s="32"/>
      <c r="E743" s="3"/>
      <c r="F743" s="3"/>
      <c r="G743" s="3"/>
      <c r="H743" s="3"/>
      <c r="I743" s="2"/>
      <c r="J743" s="2"/>
      <c r="K743" s="2"/>
      <c r="L743" s="2"/>
    </row>
    <row r="744" spans="4:12">
      <c r="D744" s="32"/>
      <c r="E744" s="3"/>
      <c r="F744" s="3"/>
      <c r="G744" s="3"/>
      <c r="H744" s="3"/>
      <c r="I744" s="2"/>
      <c r="J744" s="2"/>
      <c r="K744" s="2"/>
      <c r="L744" s="2"/>
    </row>
    <row r="745" spans="4:12">
      <c r="D745" s="32"/>
      <c r="E745" s="3"/>
      <c r="F745" s="3"/>
      <c r="G745" s="3"/>
      <c r="H745" s="3"/>
      <c r="I745" s="2"/>
      <c r="J745" s="2"/>
      <c r="K745" s="2"/>
      <c r="L745" s="2"/>
    </row>
    <row r="746" spans="4:12">
      <c r="D746" s="32"/>
      <c r="E746" s="3"/>
      <c r="F746" s="3"/>
      <c r="G746" s="3"/>
      <c r="H746" s="3"/>
      <c r="I746" s="2"/>
      <c r="J746" s="2"/>
      <c r="K746" s="2"/>
      <c r="L746" s="2"/>
    </row>
    <row r="747" spans="4:12">
      <c r="D747" s="32"/>
      <c r="E747" s="3"/>
      <c r="F747" s="3"/>
      <c r="G747" s="3"/>
      <c r="H747" s="3"/>
      <c r="I747" s="2"/>
      <c r="J747" s="2"/>
      <c r="K747" s="2"/>
      <c r="L747" s="2"/>
    </row>
    <row r="748" spans="4:12">
      <c r="D748" s="32"/>
      <c r="E748" s="3"/>
      <c r="F748" s="3"/>
      <c r="G748" s="3"/>
      <c r="H748" s="3"/>
      <c r="I748" s="2"/>
      <c r="J748" s="2"/>
      <c r="K748" s="2"/>
      <c r="L748" s="2"/>
    </row>
    <row r="749" spans="4:12">
      <c r="D749" s="32"/>
      <c r="E749" s="3"/>
      <c r="F749" s="3"/>
      <c r="G749" s="3"/>
      <c r="H749" s="3"/>
      <c r="I749" s="2"/>
      <c r="J749" s="2"/>
      <c r="K749" s="2"/>
      <c r="L749" s="2"/>
    </row>
    <row r="750" spans="4:12">
      <c r="D750" s="32"/>
      <c r="E750" s="3"/>
      <c r="F750" s="3"/>
      <c r="G750" s="3"/>
      <c r="H750" s="3"/>
      <c r="I750" s="2"/>
      <c r="J750" s="2"/>
      <c r="K750" s="2"/>
      <c r="L750" s="2"/>
    </row>
    <row r="751" spans="4:12">
      <c r="D751" s="32"/>
      <c r="E751" s="3"/>
      <c r="F751" s="3"/>
      <c r="G751" s="3"/>
      <c r="H751" s="3"/>
      <c r="I751" s="2"/>
      <c r="J751" s="2"/>
      <c r="K751" s="2"/>
      <c r="L751" s="2"/>
    </row>
    <row r="752" spans="4:12">
      <c r="D752" s="32"/>
      <c r="E752" s="3"/>
      <c r="F752" s="3"/>
      <c r="G752" s="3"/>
      <c r="H752" s="3"/>
      <c r="I752" s="2"/>
      <c r="J752" s="2"/>
      <c r="K752" s="2"/>
      <c r="L752" s="2"/>
    </row>
    <row r="753" spans="4:12">
      <c r="D753" s="32"/>
      <c r="E753" s="3"/>
      <c r="F753" s="3"/>
      <c r="G753" s="3"/>
      <c r="H753" s="3"/>
      <c r="I753" s="2"/>
      <c r="J753" s="2"/>
      <c r="K753" s="2"/>
      <c r="L753" s="2"/>
    </row>
    <row r="754" spans="4:12">
      <c r="D754" s="32"/>
      <c r="E754" s="3"/>
      <c r="F754" s="3"/>
      <c r="G754" s="3"/>
      <c r="H754" s="3"/>
      <c r="I754" s="2"/>
      <c r="J754" s="2"/>
      <c r="K754" s="2"/>
      <c r="L754" s="2"/>
    </row>
    <row r="755" spans="4:12">
      <c r="D755" s="32"/>
      <c r="E755" s="3"/>
      <c r="F755" s="3"/>
      <c r="G755" s="3"/>
      <c r="H755" s="3"/>
      <c r="I755" s="2"/>
      <c r="J755" s="2"/>
      <c r="K755" s="2"/>
      <c r="L755" s="2"/>
    </row>
    <row r="756" spans="4:12">
      <c r="D756" s="32"/>
      <c r="E756" s="3"/>
      <c r="F756" s="3"/>
      <c r="G756" s="3"/>
      <c r="H756" s="3"/>
      <c r="I756" s="2"/>
      <c r="J756" s="2"/>
      <c r="K756" s="2"/>
      <c r="L756" s="2"/>
    </row>
    <row r="757" spans="4:12">
      <c r="D757" s="32"/>
      <c r="E757" s="3"/>
      <c r="F757" s="3"/>
      <c r="G757" s="3"/>
      <c r="H757" s="3"/>
      <c r="I757" s="2"/>
      <c r="J757" s="2"/>
      <c r="K757" s="2"/>
      <c r="L757" s="2"/>
    </row>
    <row r="758" spans="4:12">
      <c r="D758" s="32"/>
      <c r="E758" s="3"/>
      <c r="F758" s="3"/>
      <c r="G758" s="3"/>
      <c r="H758" s="3"/>
      <c r="I758" s="2"/>
      <c r="J758" s="2"/>
      <c r="K758" s="2"/>
      <c r="L758" s="2"/>
    </row>
    <row r="759" spans="4:12">
      <c r="D759" s="32"/>
      <c r="E759" s="3"/>
      <c r="F759" s="3"/>
      <c r="G759" s="3"/>
      <c r="H759" s="3"/>
      <c r="I759" s="2"/>
      <c r="J759" s="2"/>
      <c r="K759" s="2"/>
      <c r="L759" s="2"/>
    </row>
    <row r="760" spans="4:12">
      <c r="D760" s="32"/>
      <c r="E760" s="3"/>
      <c r="F760" s="3"/>
      <c r="G760" s="3"/>
      <c r="H760" s="3"/>
      <c r="I760" s="2"/>
      <c r="J760" s="2"/>
      <c r="K760" s="2"/>
      <c r="L760" s="2"/>
    </row>
    <row r="761" spans="4:12">
      <c r="D761" s="32"/>
      <c r="E761" s="3"/>
      <c r="F761" s="3"/>
      <c r="G761" s="3"/>
      <c r="H761" s="3"/>
      <c r="I761" s="2"/>
      <c r="J761" s="2"/>
      <c r="K761" s="2"/>
      <c r="L761" s="2"/>
    </row>
    <row r="762" spans="4:12">
      <c r="D762" s="32"/>
      <c r="E762" s="3"/>
      <c r="F762" s="3"/>
      <c r="G762" s="3"/>
      <c r="H762" s="3"/>
      <c r="I762" s="2"/>
      <c r="J762" s="2"/>
      <c r="K762" s="2"/>
      <c r="L762" s="2"/>
    </row>
    <row r="763" spans="4:12">
      <c r="D763" s="32"/>
      <c r="E763" s="3"/>
      <c r="F763" s="3"/>
      <c r="G763" s="3"/>
      <c r="H763" s="3"/>
      <c r="I763" s="2"/>
      <c r="J763" s="2"/>
      <c r="K763" s="2"/>
      <c r="L763" s="2"/>
    </row>
    <row r="764" spans="4:12">
      <c r="D764" s="32"/>
      <c r="E764" s="3"/>
      <c r="F764" s="3"/>
      <c r="G764" s="3"/>
      <c r="H764" s="3"/>
      <c r="I764" s="2"/>
      <c r="J764" s="2"/>
      <c r="K764" s="2"/>
      <c r="L764" s="2"/>
    </row>
    <row r="765" spans="4:12">
      <c r="D765" s="32"/>
      <c r="E765" s="3"/>
      <c r="F765" s="3"/>
      <c r="G765" s="3"/>
      <c r="H765" s="3"/>
      <c r="I765" s="2"/>
      <c r="J765" s="2"/>
      <c r="K765" s="2"/>
      <c r="L765" s="2"/>
    </row>
    <row r="766" spans="4:12">
      <c r="D766" s="32"/>
      <c r="E766" s="3"/>
      <c r="F766" s="3"/>
      <c r="G766" s="3"/>
      <c r="H766" s="3"/>
      <c r="I766" s="2"/>
      <c r="J766" s="2"/>
      <c r="K766" s="2"/>
      <c r="L766" s="2"/>
    </row>
    <row r="767" spans="4:12">
      <c r="D767" s="32"/>
      <c r="E767" s="3"/>
      <c r="F767" s="3"/>
      <c r="G767" s="3"/>
      <c r="H767" s="3"/>
      <c r="I767" s="2"/>
      <c r="J767" s="2"/>
      <c r="K767" s="2"/>
      <c r="L767" s="2"/>
    </row>
    <row r="768" spans="4:12">
      <c r="D768" s="32"/>
      <c r="E768" s="3"/>
      <c r="F768" s="3"/>
      <c r="G768" s="3"/>
      <c r="H768" s="3"/>
      <c r="I768" s="2"/>
      <c r="J768" s="2"/>
      <c r="K768" s="2"/>
      <c r="L768" s="2"/>
    </row>
    <row r="769" spans="4:12">
      <c r="D769" s="32"/>
      <c r="E769" s="3"/>
      <c r="F769" s="3"/>
      <c r="G769" s="3"/>
      <c r="H769" s="3"/>
      <c r="I769" s="2"/>
      <c r="J769" s="2"/>
      <c r="K769" s="2"/>
      <c r="L769" s="2"/>
    </row>
    <row r="770" spans="4:12">
      <c r="D770" s="32"/>
      <c r="E770" s="3"/>
      <c r="F770" s="3"/>
      <c r="G770" s="3"/>
      <c r="H770" s="3"/>
      <c r="I770" s="2"/>
      <c r="J770" s="2"/>
      <c r="K770" s="2"/>
      <c r="L770" s="2"/>
    </row>
    <row r="771" spans="4:12">
      <c r="D771" s="32"/>
      <c r="E771" s="3"/>
      <c r="F771" s="3"/>
      <c r="G771" s="3"/>
      <c r="H771" s="3"/>
      <c r="I771" s="2"/>
      <c r="J771" s="2"/>
      <c r="K771" s="2"/>
      <c r="L771" s="2"/>
    </row>
    <row r="772" spans="4:12">
      <c r="D772" s="32"/>
      <c r="E772" s="3"/>
      <c r="F772" s="3"/>
      <c r="G772" s="3"/>
      <c r="H772" s="3"/>
      <c r="I772" s="2"/>
      <c r="J772" s="2"/>
      <c r="K772" s="2"/>
      <c r="L772" s="2"/>
    </row>
    <row r="773" spans="4:12">
      <c r="D773" s="32"/>
      <c r="E773" s="3"/>
      <c r="F773" s="3"/>
      <c r="G773" s="3"/>
      <c r="H773" s="3"/>
      <c r="I773" s="2"/>
      <c r="J773" s="2"/>
      <c r="K773" s="2"/>
      <c r="L773" s="2"/>
    </row>
    <row r="774" spans="4:12">
      <c r="D774" s="32"/>
      <c r="E774" s="3"/>
      <c r="F774" s="3"/>
      <c r="G774" s="3"/>
      <c r="H774" s="3"/>
      <c r="I774" s="2"/>
      <c r="J774" s="2"/>
      <c r="K774" s="2"/>
      <c r="L774" s="2"/>
    </row>
    <row r="775" spans="4:12">
      <c r="D775" s="32"/>
      <c r="E775" s="3"/>
      <c r="F775" s="3"/>
      <c r="G775" s="3"/>
      <c r="H775" s="3"/>
      <c r="I775" s="2"/>
      <c r="J775" s="2"/>
      <c r="K775" s="2"/>
      <c r="L775" s="2"/>
    </row>
    <row r="776" spans="4:12">
      <c r="D776" s="32"/>
      <c r="E776" s="3"/>
      <c r="F776" s="3"/>
      <c r="G776" s="3"/>
      <c r="H776" s="3"/>
      <c r="I776" s="2"/>
      <c r="J776" s="2"/>
      <c r="K776" s="2"/>
      <c r="L776" s="2"/>
    </row>
    <row r="777" spans="4:12">
      <c r="D777" s="32"/>
      <c r="E777" s="3"/>
      <c r="F777" s="3"/>
      <c r="G777" s="3"/>
      <c r="H777" s="3"/>
      <c r="I777" s="2"/>
      <c r="J777" s="2"/>
      <c r="K777" s="2"/>
      <c r="L777" s="2"/>
    </row>
    <row r="778" spans="4:12">
      <c r="D778" s="32"/>
      <c r="E778" s="3"/>
      <c r="F778" s="3"/>
      <c r="G778" s="3"/>
      <c r="H778" s="3"/>
      <c r="I778" s="2"/>
      <c r="J778" s="2"/>
      <c r="K778" s="2"/>
      <c r="L778" s="2"/>
    </row>
    <row r="779" spans="4:12">
      <c r="D779" s="32"/>
      <c r="E779" s="3"/>
      <c r="F779" s="3"/>
      <c r="G779" s="3"/>
      <c r="H779" s="3"/>
      <c r="I779" s="2"/>
      <c r="J779" s="2"/>
      <c r="K779" s="2"/>
      <c r="L779" s="2"/>
    </row>
    <row r="780" spans="4:12">
      <c r="D780" s="32"/>
      <c r="E780" s="3"/>
      <c r="F780" s="3"/>
      <c r="G780" s="3"/>
      <c r="H780" s="3"/>
      <c r="I780" s="2"/>
      <c r="J780" s="2"/>
      <c r="K780" s="2"/>
      <c r="L780" s="2"/>
    </row>
    <row r="781" spans="4:12">
      <c r="D781" s="32"/>
      <c r="E781" s="3"/>
      <c r="F781" s="3"/>
      <c r="G781" s="3"/>
      <c r="H781" s="3"/>
      <c r="I781" s="2"/>
      <c r="J781" s="2"/>
      <c r="K781" s="2"/>
      <c r="L781" s="2"/>
    </row>
    <row r="782" spans="4:12">
      <c r="D782" s="32"/>
      <c r="E782" s="3"/>
      <c r="F782" s="3"/>
      <c r="G782" s="3"/>
      <c r="H782" s="3"/>
      <c r="I782" s="2"/>
      <c r="J782" s="2"/>
      <c r="K782" s="2"/>
      <c r="L782" s="2"/>
    </row>
    <row r="783" spans="4:12">
      <c r="D783" s="32"/>
      <c r="E783" s="3"/>
      <c r="F783" s="3"/>
      <c r="G783" s="3"/>
      <c r="H783" s="3"/>
      <c r="I783" s="2"/>
      <c r="J783" s="2"/>
      <c r="K783" s="2"/>
      <c r="L783" s="2"/>
    </row>
    <row r="784" spans="4:12">
      <c r="D784" s="32"/>
      <c r="E784" s="3"/>
      <c r="F784" s="3"/>
      <c r="G784" s="3"/>
      <c r="H784" s="3"/>
      <c r="I784" s="2"/>
      <c r="J784" s="2"/>
      <c r="K784" s="2"/>
      <c r="L784" s="2"/>
    </row>
    <row r="785" spans="4:12">
      <c r="D785" s="32"/>
      <c r="E785" s="3"/>
      <c r="F785" s="3"/>
      <c r="G785" s="3"/>
      <c r="H785" s="3"/>
      <c r="I785" s="2"/>
      <c r="J785" s="2"/>
      <c r="K785" s="2"/>
      <c r="L785" s="2"/>
    </row>
    <row r="786" spans="4:12">
      <c r="D786" s="32"/>
      <c r="E786" s="3"/>
      <c r="F786" s="3"/>
      <c r="G786" s="3"/>
      <c r="H786" s="3"/>
      <c r="I786" s="2"/>
      <c r="J786" s="2"/>
      <c r="K786" s="2"/>
      <c r="L786" s="2"/>
    </row>
    <row r="787" spans="4:12">
      <c r="D787" s="32"/>
      <c r="E787" s="3"/>
      <c r="F787" s="3"/>
      <c r="G787" s="3"/>
      <c r="H787" s="3"/>
      <c r="I787" s="2"/>
      <c r="J787" s="2"/>
      <c r="K787" s="2"/>
      <c r="L787" s="2"/>
    </row>
    <row r="788" spans="4:12">
      <c r="D788" s="32"/>
      <c r="E788" s="3"/>
      <c r="F788" s="3"/>
      <c r="G788" s="3"/>
      <c r="H788" s="3"/>
      <c r="I788" s="2"/>
      <c r="J788" s="2"/>
      <c r="K788" s="2"/>
      <c r="L788" s="2"/>
    </row>
    <row r="789" spans="4:12">
      <c r="D789" s="32"/>
      <c r="E789" s="3"/>
      <c r="F789" s="3"/>
      <c r="G789" s="3"/>
      <c r="H789" s="3"/>
      <c r="I789" s="2"/>
      <c r="J789" s="2"/>
      <c r="K789" s="2"/>
      <c r="L789" s="2"/>
    </row>
    <row r="790" spans="4:12">
      <c r="D790" s="32"/>
      <c r="E790" s="3"/>
      <c r="F790" s="3"/>
      <c r="G790" s="3"/>
      <c r="H790" s="3"/>
      <c r="I790" s="2"/>
      <c r="J790" s="2"/>
      <c r="K790" s="2"/>
      <c r="L790" s="2"/>
    </row>
    <row r="791" spans="4:12">
      <c r="D791" s="32"/>
      <c r="E791" s="3"/>
      <c r="F791" s="3"/>
      <c r="G791" s="3"/>
      <c r="H791" s="3"/>
      <c r="I791" s="2"/>
      <c r="J791" s="2"/>
      <c r="K791" s="2"/>
      <c r="L791" s="2"/>
    </row>
    <row r="792" spans="4:12">
      <c r="D792" s="32"/>
      <c r="E792" s="3"/>
      <c r="F792" s="3"/>
      <c r="G792" s="3"/>
      <c r="H792" s="3"/>
      <c r="I792" s="2"/>
      <c r="J792" s="2"/>
      <c r="K792" s="2"/>
      <c r="L792" s="2"/>
    </row>
    <row r="793" spans="4:12">
      <c r="D793" s="32"/>
      <c r="E793" s="3"/>
      <c r="F793" s="3"/>
      <c r="G793" s="3"/>
      <c r="H793" s="3"/>
      <c r="I793" s="2"/>
      <c r="J793" s="2"/>
      <c r="K793" s="2"/>
      <c r="L793" s="2"/>
    </row>
    <row r="794" spans="4:12">
      <c r="D794" s="32"/>
      <c r="E794" s="3"/>
      <c r="F794" s="3"/>
      <c r="G794" s="3"/>
      <c r="H794" s="3"/>
      <c r="I794" s="2"/>
      <c r="J794" s="2"/>
      <c r="K794" s="2"/>
      <c r="L794" s="2"/>
    </row>
    <row r="795" spans="4:12">
      <c r="D795" s="32"/>
      <c r="E795" s="3"/>
      <c r="F795" s="3"/>
      <c r="G795" s="3"/>
      <c r="H795" s="3"/>
      <c r="I795" s="2"/>
      <c r="J795" s="2"/>
      <c r="K795" s="2"/>
      <c r="L795" s="2"/>
    </row>
    <row r="796" spans="4:12">
      <c r="D796" s="32"/>
      <c r="E796" s="3"/>
      <c r="F796" s="3"/>
      <c r="G796" s="3"/>
      <c r="H796" s="3"/>
      <c r="I796" s="2"/>
      <c r="J796" s="2"/>
      <c r="K796" s="2"/>
      <c r="L796" s="2"/>
    </row>
    <row r="797" spans="4:12">
      <c r="D797" s="32"/>
      <c r="E797" s="3"/>
      <c r="F797" s="3"/>
      <c r="G797" s="3"/>
      <c r="H797" s="3"/>
      <c r="I797" s="2"/>
      <c r="J797" s="2"/>
      <c r="K797" s="2"/>
      <c r="L797" s="2"/>
    </row>
    <row r="798" spans="4:12">
      <c r="D798" s="32"/>
      <c r="E798" s="3"/>
      <c r="F798" s="3"/>
      <c r="G798" s="3"/>
      <c r="H798" s="3"/>
      <c r="I798" s="2"/>
      <c r="J798" s="2"/>
      <c r="K798" s="2"/>
      <c r="L798" s="2"/>
    </row>
    <row r="799" spans="4:12">
      <c r="D799" s="32"/>
      <c r="E799" s="3"/>
      <c r="F799" s="3"/>
      <c r="G799" s="3"/>
      <c r="H799" s="3"/>
      <c r="I799" s="2"/>
      <c r="J799" s="2"/>
      <c r="K799" s="2"/>
      <c r="L799" s="2"/>
    </row>
    <row r="800" spans="4:12">
      <c r="D800" s="32"/>
      <c r="E800" s="3"/>
      <c r="F800" s="3"/>
      <c r="G800" s="3"/>
      <c r="H800" s="3"/>
      <c r="I800" s="2"/>
      <c r="J800" s="2"/>
      <c r="K800" s="2"/>
      <c r="L800" s="2"/>
    </row>
    <row r="801" spans="4:12">
      <c r="D801" s="32"/>
      <c r="E801" s="3"/>
      <c r="F801" s="3"/>
      <c r="G801" s="3"/>
      <c r="H801" s="3"/>
      <c r="I801" s="2"/>
      <c r="J801" s="2"/>
      <c r="K801" s="2"/>
      <c r="L801" s="2"/>
    </row>
    <row r="802" spans="4:12">
      <c r="D802" s="32"/>
      <c r="E802" s="3"/>
      <c r="F802" s="3"/>
      <c r="G802" s="3"/>
      <c r="H802" s="3"/>
      <c r="I802" s="2"/>
      <c r="J802" s="2"/>
      <c r="K802" s="2"/>
      <c r="L802" s="2"/>
    </row>
    <row r="803" spans="4:12">
      <c r="D803" s="32"/>
      <c r="E803" s="3"/>
      <c r="F803" s="3"/>
      <c r="G803" s="3"/>
      <c r="H803" s="3"/>
      <c r="I803" s="2"/>
      <c r="J803" s="2"/>
      <c r="K803" s="2"/>
      <c r="L803" s="2"/>
    </row>
    <row r="804" spans="4:12">
      <c r="D804" s="32"/>
      <c r="E804" s="3"/>
      <c r="F804" s="3"/>
      <c r="G804" s="3"/>
      <c r="H804" s="3"/>
      <c r="I804" s="2"/>
      <c r="J804" s="2"/>
      <c r="K804" s="2"/>
      <c r="L804" s="2"/>
    </row>
    <row r="805" spans="4:12">
      <c r="D805" s="32"/>
      <c r="E805" s="3"/>
      <c r="F805" s="3"/>
      <c r="G805" s="3"/>
      <c r="H805" s="3"/>
      <c r="I805" s="2"/>
      <c r="J805" s="2"/>
      <c r="K805" s="2"/>
      <c r="L805" s="2"/>
    </row>
    <row r="806" spans="4:12">
      <c r="D806" s="32"/>
      <c r="E806" s="3"/>
      <c r="F806" s="3"/>
      <c r="G806" s="3"/>
      <c r="H806" s="3"/>
      <c r="I806" s="2"/>
      <c r="J806" s="2"/>
      <c r="K806" s="2"/>
      <c r="L806" s="2"/>
    </row>
    <row r="807" spans="4:12">
      <c r="D807" s="32"/>
      <c r="E807" s="3"/>
      <c r="F807" s="3"/>
      <c r="G807" s="3"/>
      <c r="H807" s="3"/>
      <c r="I807" s="2"/>
      <c r="J807" s="2"/>
      <c r="K807" s="2"/>
      <c r="L807" s="2"/>
    </row>
    <row r="808" spans="4:12">
      <c r="D808" s="32"/>
      <c r="E808" s="3"/>
      <c r="F808" s="3"/>
      <c r="G808" s="3"/>
      <c r="H808" s="3"/>
      <c r="I808" s="2"/>
      <c r="J808" s="2"/>
      <c r="K808" s="2"/>
      <c r="L808" s="2"/>
    </row>
    <row r="809" spans="4:12">
      <c r="D809" s="32"/>
      <c r="E809" s="3"/>
      <c r="F809" s="3"/>
      <c r="G809" s="3"/>
      <c r="H809" s="3"/>
      <c r="I809" s="2"/>
      <c r="J809" s="2"/>
      <c r="K809" s="2"/>
      <c r="L809" s="2"/>
    </row>
    <row r="810" spans="4:12">
      <c r="D810" s="32"/>
      <c r="E810" s="3"/>
      <c r="F810" s="3"/>
      <c r="G810" s="3"/>
      <c r="H810" s="3"/>
      <c r="I810" s="2"/>
      <c r="J810" s="2"/>
      <c r="K810" s="2"/>
      <c r="L810" s="2"/>
    </row>
    <row r="811" spans="4:12">
      <c r="D811" s="32"/>
      <c r="E811" s="3"/>
      <c r="F811" s="3"/>
      <c r="G811" s="3"/>
      <c r="H811" s="3"/>
      <c r="I811" s="2"/>
      <c r="J811" s="2"/>
      <c r="K811" s="2"/>
      <c r="L811" s="2"/>
    </row>
    <row r="812" spans="4:12">
      <c r="D812" s="32"/>
      <c r="E812" s="3"/>
      <c r="F812" s="3"/>
      <c r="G812" s="3"/>
      <c r="H812" s="3"/>
      <c r="I812" s="2"/>
      <c r="J812" s="2"/>
      <c r="K812" s="2"/>
      <c r="L812" s="2"/>
    </row>
    <row r="813" spans="4:12">
      <c r="D813" s="32"/>
      <c r="E813" s="3"/>
      <c r="F813" s="3"/>
      <c r="G813" s="3"/>
      <c r="H813" s="3"/>
      <c r="I813" s="2"/>
      <c r="J813" s="2"/>
      <c r="K813" s="2"/>
      <c r="L813" s="2"/>
    </row>
    <row r="814" spans="4:12">
      <c r="D814" s="32"/>
      <c r="E814" s="3"/>
      <c r="F814" s="3"/>
      <c r="G814" s="3"/>
      <c r="H814" s="3"/>
      <c r="I814" s="2"/>
      <c r="J814" s="2"/>
      <c r="K814" s="2"/>
      <c r="L814" s="2"/>
    </row>
    <row r="815" spans="4:12">
      <c r="D815" s="32"/>
      <c r="E815" s="3"/>
      <c r="F815" s="3"/>
      <c r="G815" s="3"/>
      <c r="H815" s="3"/>
      <c r="I815" s="2"/>
      <c r="J815" s="2"/>
      <c r="K815" s="2"/>
      <c r="L815" s="2"/>
    </row>
    <row r="816" spans="4:12">
      <c r="D816" s="32"/>
      <c r="E816" s="3"/>
      <c r="F816" s="3"/>
      <c r="G816" s="3"/>
      <c r="H816" s="3"/>
      <c r="I816" s="2"/>
      <c r="J816" s="2"/>
      <c r="K816" s="2"/>
      <c r="L816" s="2"/>
    </row>
    <row r="817" spans="4:12">
      <c r="D817" s="32"/>
      <c r="E817" s="3"/>
      <c r="F817" s="3"/>
      <c r="G817" s="3"/>
      <c r="H817" s="3"/>
      <c r="I817" s="2"/>
      <c r="J817" s="2"/>
      <c r="K817" s="2"/>
      <c r="L817" s="2"/>
    </row>
    <row r="818" spans="4:12">
      <c r="D818" s="32"/>
      <c r="E818" s="3"/>
      <c r="F818" s="3"/>
      <c r="G818" s="3"/>
      <c r="H818" s="3"/>
      <c r="I818" s="2"/>
      <c r="J818" s="2"/>
      <c r="K818" s="2"/>
      <c r="L818" s="2"/>
    </row>
    <row r="819" spans="4:12">
      <c r="D819" s="32"/>
      <c r="E819" s="3"/>
      <c r="F819" s="3"/>
      <c r="G819" s="3"/>
      <c r="H819" s="3"/>
      <c r="I819" s="2"/>
      <c r="J819" s="2"/>
      <c r="K819" s="2"/>
      <c r="L819" s="2"/>
    </row>
    <row r="820" spans="4:12">
      <c r="D820" s="32"/>
      <c r="E820" s="3"/>
      <c r="F820" s="3"/>
      <c r="G820" s="3"/>
      <c r="H820" s="3"/>
      <c r="I820" s="2"/>
      <c r="J820" s="2"/>
      <c r="K820" s="2"/>
      <c r="L820" s="2"/>
    </row>
    <row r="821" spans="4:12">
      <c r="D821" s="32"/>
      <c r="E821" s="3"/>
      <c r="F821" s="3"/>
      <c r="G821" s="3"/>
      <c r="H821" s="3"/>
      <c r="I821" s="2"/>
      <c r="J821" s="2"/>
      <c r="K821" s="2"/>
      <c r="L821" s="2"/>
    </row>
    <row r="822" spans="4:12">
      <c r="D822" s="32"/>
      <c r="E822" s="3"/>
      <c r="F822" s="3"/>
      <c r="G822" s="3"/>
      <c r="H822" s="3"/>
      <c r="I822" s="2"/>
      <c r="J822" s="2"/>
      <c r="K822" s="2"/>
      <c r="L822" s="2"/>
    </row>
    <row r="823" spans="4:12">
      <c r="D823" s="32"/>
      <c r="E823" s="3"/>
      <c r="F823" s="3"/>
      <c r="G823" s="3"/>
      <c r="H823" s="3"/>
      <c r="I823" s="2"/>
      <c r="J823" s="2"/>
      <c r="K823" s="2"/>
      <c r="L823" s="2"/>
    </row>
    <row r="824" spans="4:12">
      <c r="D824" s="32"/>
      <c r="E824" s="3"/>
      <c r="F824" s="3"/>
      <c r="G824" s="3"/>
      <c r="H824" s="3"/>
      <c r="I824" s="2"/>
      <c r="J824" s="2"/>
      <c r="K824" s="2"/>
      <c r="L824" s="2"/>
    </row>
    <row r="825" spans="4:12">
      <c r="D825" s="32"/>
      <c r="E825" s="3"/>
      <c r="F825" s="3"/>
      <c r="G825" s="3"/>
      <c r="H825" s="3"/>
      <c r="I825" s="2"/>
      <c r="J825" s="2"/>
      <c r="K825" s="2"/>
      <c r="L825" s="2"/>
    </row>
    <row r="826" spans="4:12">
      <c r="D826" s="32"/>
      <c r="E826" s="3"/>
      <c r="F826" s="3"/>
      <c r="G826" s="3"/>
      <c r="H826" s="3"/>
      <c r="I826" s="2"/>
      <c r="J826" s="2"/>
      <c r="K826" s="2"/>
      <c r="L826" s="2"/>
    </row>
    <row r="827" spans="4:12">
      <c r="D827" s="32"/>
      <c r="E827" s="3"/>
      <c r="F827" s="3"/>
      <c r="G827" s="3"/>
      <c r="H827" s="3"/>
      <c r="I827" s="2"/>
      <c r="J827" s="2"/>
      <c r="K827" s="2"/>
      <c r="L827" s="2"/>
    </row>
    <row r="828" spans="4:12">
      <c r="D828" s="32"/>
      <c r="E828" s="3"/>
      <c r="F828" s="3"/>
      <c r="G828" s="3"/>
      <c r="H828" s="3"/>
      <c r="I828" s="2"/>
      <c r="J828" s="2"/>
      <c r="K828" s="2"/>
      <c r="L828" s="2"/>
    </row>
    <row r="829" spans="4:12">
      <c r="D829" s="32"/>
      <c r="E829" s="3"/>
      <c r="F829" s="3"/>
      <c r="G829" s="3"/>
      <c r="H829" s="3"/>
      <c r="I829" s="2"/>
      <c r="J829" s="2"/>
      <c r="K829" s="2"/>
      <c r="L829" s="2"/>
    </row>
    <row r="830" spans="4:12">
      <c r="D830" s="32"/>
      <c r="E830" s="3"/>
      <c r="F830" s="3"/>
      <c r="G830" s="3"/>
      <c r="H830" s="3"/>
      <c r="I830" s="2"/>
      <c r="J830" s="2"/>
      <c r="K830" s="2"/>
      <c r="L830" s="2"/>
    </row>
    <row r="831" spans="4:12">
      <c r="D831" s="32"/>
      <c r="E831" s="3"/>
      <c r="F831" s="3"/>
      <c r="G831" s="3"/>
      <c r="H831" s="3"/>
      <c r="I831" s="2"/>
      <c r="J831" s="2"/>
      <c r="K831" s="2"/>
      <c r="L831" s="2"/>
    </row>
    <row r="832" spans="4:12">
      <c r="D832" s="32"/>
      <c r="E832" s="3"/>
      <c r="F832" s="3"/>
      <c r="G832" s="3"/>
      <c r="H832" s="3"/>
      <c r="I832" s="2"/>
      <c r="J832" s="2"/>
      <c r="K832" s="2"/>
      <c r="L832" s="2"/>
    </row>
    <row r="833" spans="4:12">
      <c r="D833" s="32"/>
      <c r="E833" s="3"/>
      <c r="F833" s="3"/>
      <c r="G833" s="3"/>
      <c r="H833" s="3"/>
      <c r="I833" s="2"/>
      <c r="J833" s="2"/>
      <c r="K833" s="2"/>
      <c r="L833" s="2"/>
    </row>
    <row r="834" spans="4:12">
      <c r="D834" s="32"/>
      <c r="E834" s="3"/>
      <c r="F834" s="3"/>
      <c r="G834" s="3"/>
      <c r="H834" s="3"/>
      <c r="I834" s="2"/>
      <c r="J834" s="2"/>
      <c r="K834" s="2"/>
      <c r="L834" s="2"/>
    </row>
    <row r="835" spans="4:12">
      <c r="D835" s="32"/>
      <c r="E835" s="3"/>
      <c r="F835" s="3"/>
      <c r="G835" s="3"/>
      <c r="H835" s="3"/>
      <c r="I835" s="2"/>
      <c r="J835" s="2"/>
      <c r="K835" s="2"/>
      <c r="L835" s="2"/>
    </row>
    <row r="836" spans="4:12">
      <c r="D836" s="32"/>
      <c r="E836" s="3"/>
      <c r="F836" s="3"/>
      <c r="G836" s="3"/>
      <c r="H836" s="3"/>
      <c r="I836" s="2"/>
      <c r="J836" s="2"/>
      <c r="K836" s="2"/>
      <c r="L836" s="2"/>
    </row>
    <row r="837" spans="4:12">
      <c r="D837" s="32"/>
      <c r="E837" s="3"/>
      <c r="F837" s="3"/>
      <c r="G837" s="3"/>
      <c r="H837" s="3"/>
      <c r="I837" s="2"/>
      <c r="J837" s="2"/>
      <c r="K837" s="2"/>
      <c r="L837" s="2"/>
    </row>
    <row r="838" spans="4:12">
      <c r="D838" s="32"/>
      <c r="E838" s="3"/>
      <c r="F838" s="3"/>
      <c r="G838" s="3"/>
      <c r="H838" s="3"/>
      <c r="I838" s="2"/>
      <c r="J838" s="2"/>
      <c r="K838" s="2"/>
      <c r="L838" s="2"/>
    </row>
    <row r="839" spans="4:12">
      <c r="D839" s="32"/>
      <c r="E839" s="3"/>
      <c r="F839" s="3"/>
      <c r="G839" s="3"/>
      <c r="H839" s="3"/>
      <c r="I839" s="2"/>
      <c r="J839" s="2"/>
      <c r="K839" s="2"/>
      <c r="L839" s="2"/>
    </row>
    <row r="840" spans="4:12">
      <c r="D840" s="32"/>
      <c r="E840" s="3"/>
      <c r="F840" s="3"/>
      <c r="G840" s="3"/>
      <c r="H840" s="3"/>
      <c r="I840" s="2"/>
      <c r="J840" s="2"/>
      <c r="K840" s="2"/>
      <c r="L840" s="2"/>
    </row>
    <row r="841" spans="4:12">
      <c r="D841" s="32"/>
      <c r="E841" s="3"/>
      <c r="F841" s="3"/>
      <c r="G841" s="3"/>
      <c r="H841" s="3"/>
      <c r="I841" s="2"/>
      <c r="J841" s="2"/>
      <c r="K841" s="2"/>
      <c r="L841" s="2"/>
    </row>
    <row r="842" spans="4:12">
      <c r="D842" s="32"/>
      <c r="E842" s="3"/>
      <c r="F842" s="3"/>
      <c r="G842" s="3"/>
      <c r="H842" s="3"/>
      <c r="I842" s="2"/>
      <c r="J842" s="2"/>
      <c r="K842" s="2"/>
      <c r="L842" s="2"/>
    </row>
    <row r="843" spans="4:12">
      <c r="D843" s="32"/>
      <c r="E843" s="3"/>
      <c r="F843" s="3"/>
      <c r="G843" s="3"/>
      <c r="H843" s="3"/>
      <c r="I843" s="2"/>
      <c r="J843" s="2"/>
      <c r="K843" s="2"/>
      <c r="L843" s="2"/>
    </row>
    <row r="844" spans="4:12">
      <c r="D844" s="32"/>
      <c r="E844" s="3"/>
      <c r="F844" s="3"/>
      <c r="G844" s="3"/>
      <c r="H844" s="3"/>
      <c r="I844" s="2"/>
      <c r="J844" s="2"/>
      <c r="K844" s="2"/>
      <c r="L844" s="2"/>
    </row>
    <row r="845" spans="4:12">
      <c r="D845" s="32"/>
      <c r="E845" s="3"/>
      <c r="F845" s="3"/>
      <c r="G845" s="3"/>
      <c r="H845" s="3"/>
      <c r="I845" s="2"/>
      <c r="J845" s="2"/>
      <c r="K845" s="2"/>
      <c r="L845" s="2"/>
    </row>
    <row r="846" spans="4:12">
      <c r="D846" s="32"/>
      <c r="E846" s="3"/>
      <c r="F846" s="3"/>
      <c r="G846" s="3"/>
      <c r="H846" s="3"/>
      <c r="I846" s="2"/>
      <c r="J846" s="2"/>
      <c r="K846" s="2"/>
      <c r="L846" s="2"/>
    </row>
    <row r="847" spans="4:12">
      <c r="D847" s="32"/>
      <c r="E847" s="3"/>
      <c r="F847" s="3"/>
      <c r="G847" s="3"/>
      <c r="H847" s="3"/>
      <c r="I847" s="2"/>
      <c r="J847" s="2"/>
      <c r="K847" s="2"/>
      <c r="L847" s="2"/>
    </row>
    <row r="848" spans="4:12">
      <c r="D848" s="32"/>
      <c r="E848" s="3"/>
      <c r="F848" s="3"/>
      <c r="G848" s="3"/>
      <c r="H848" s="3"/>
      <c r="I848" s="2"/>
      <c r="J848" s="2"/>
      <c r="K848" s="2"/>
      <c r="L848" s="2"/>
    </row>
    <row r="849" spans="4:12">
      <c r="D849" s="32"/>
      <c r="E849" s="3"/>
      <c r="F849" s="3"/>
      <c r="G849" s="3"/>
      <c r="H849" s="3"/>
      <c r="I849" s="2"/>
      <c r="J849" s="2"/>
      <c r="K849" s="2"/>
      <c r="L849" s="2"/>
    </row>
    <row r="850" spans="4:12">
      <c r="D850" s="32"/>
      <c r="E850" s="3"/>
      <c r="F850" s="3"/>
      <c r="G850" s="3"/>
      <c r="H850" s="3"/>
      <c r="I850" s="2"/>
      <c r="J850" s="2"/>
      <c r="K850" s="2"/>
      <c r="L850" s="2"/>
    </row>
    <row r="851" spans="4:12">
      <c r="D851" s="32"/>
      <c r="E851" s="3"/>
      <c r="F851" s="3"/>
      <c r="G851" s="3"/>
      <c r="H851" s="3"/>
      <c r="I851" s="2"/>
      <c r="J851" s="2"/>
      <c r="K851" s="2"/>
      <c r="L851" s="2"/>
    </row>
    <row r="852" spans="4:12">
      <c r="D852" s="32"/>
      <c r="E852" s="3"/>
      <c r="F852" s="3"/>
      <c r="G852" s="3"/>
      <c r="H852" s="3"/>
      <c r="I852" s="2"/>
      <c r="J852" s="2"/>
      <c r="K852" s="2"/>
      <c r="L852" s="2"/>
    </row>
    <row r="853" spans="4:12">
      <c r="D853" s="32"/>
      <c r="E853" s="3"/>
      <c r="F853" s="3"/>
      <c r="G853" s="3"/>
      <c r="H853" s="3"/>
      <c r="I853" s="2"/>
      <c r="J853" s="2"/>
      <c r="K853" s="2"/>
      <c r="L853" s="2"/>
    </row>
    <row r="854" spans="4:12">
      <c r="D854" s="32"/>
      <c r="E854" s="3"/>
      <c r="F854" s="3"/>
      <c r="G854" s="3"/>
      <c r="H854" s="3"/>
      <c r="I854" s="2"/>
      <c r="J854" s="2"/>
      <c r="K854" s="2"/>
      <c r="L854" s="2"/>
    </row>
    <row r="855" spans="4:12">
      <c r="D855" s="32"/>
      <c r="E855" s="3"/>
      <c r="F855" s="3"/>
      <c r="G855" s="3"/>
      <c r="H855" s="3"/>
      <c r="I855" s="2"/>
      <c r="J855" s="2"/>
      <c r="K855" s="2"/>
      <c r="L855" s="2"/>
    </row>
    <row r="856" spans="4:12">
      <c r="D856" s="32"/>
      <c r="E856" s="3"/>
      <c r="F856" s="3"/>
      <c r="G856" s="3"/>
      <c r="H856" s="3"/>
      <c r="I856" s="2"/>
      <c r="J856" s="2"/>
      <c r="K856" s="2"/>
      <c r="L856" s="2"/>
    </row>
    <row r="857" spans="4:12">
      <c r="D857" s="32"/>
      <c r="E857" s="3"/>
      <c r="F857" s="3"/>
      <c r="G857" s="3"/>
      <c r="H857" s="3"/>
      <c r="I857" s="2"/>
      <c r="J857" s="2"/>
      <c r="K857" s="2"/>
      <c r="L857" s="2"/>
    </row>
    <row r="858" spans="4:12">
      <c r="D858" s="32"/>
      <c r="E858" s="3"/>
      <c r="F858" s="3"/>
      <c r="G858" s="3"/>
      <c r="H858" s="3"/>
      <c r="I858" s="2"/>
      <c r="J858" s="2"/>
      <c r="K858" s="2"/>
      <c r="L858" s="2"/>
    </row>
    <row r="859" spans="4:12">
      <c r="D859" s="32"/>
      <c r="E859" s="3"/>
      <c r="F859" s="3"/>
      <c r="G859" s="3"/>
      <c r="H859" s="3"/>
      <c r="I859" s="2"/>
      <c r="J859" s="2"/>
      <c r="K859" s="2"/>
      <c r="L859" s="2"/>
    </row>
    <row r="860" spans="4:12">
      <c r="D860" s="32"/>
      <c r="E860" s="3"/>
      <c r="F860" s="3"/>
      <c r="G860" s="3"/>
      <c r="H860" s="3"/>
      <c r="I860" s="2"/>
      <c r="J860" s="2"/>
      <c r="K860" s="2"/>
      <c r="L860" s="2"/>
    </row>
    <row r="861" spans="4:12">
      <c r="D861" s="32"/>
      <c r="E861" s="3"/>
      <c r="F861" s="3"/>
      <c r="G861" s="3"/>
      <c r="H861" s="3"/>
      <c r="I861" s="2"/>
      <c r="J861" s="2"/>
      <c r="K861" s="2"/>
      <c r="L861" s="2"/>
    </row>
    <row r="862" spans="4:12">
      <c r="D862" s="32"/>
      <c r="E862" s="3"/>
      <c r="F862" s="3"/>
      <c r="G862" s="3"/>
      <c r="H862" s="3"/>
      <c r="I862" s="2"/>
      <c r="J862" s="2"/>
      <c r="K862" s="2"/>
      <c r="L862" s="2"/>
    </row>
    <row r="863" spans="4:12">
      <c r="D863" s="32"/>
      <c r="E863" s="3"/>
      <c r="F863" s="3"/>
      <c r="G863" s="3"/>
      <c r="H863" s="3"/>
      <c r="I863" s="2"/>
      <c r="J863" s="2"/>
      <c r="K863" s="2"/>
      <c r="L863" s="2"/>
    </row>
    <row r="864" spans="4:12">
      <c r="D864" s="32"/>
      <c r="E864" s="3"/>
      <c r="F864" s="3"/>
      <c r="G864" s="3"/>
      <c r="H864" s="3"/>
      <c r="I864" s="2"/>
      <c r="J864" s="2"/>
      <c r="K864" s="2"/>
      <c r="L864" s="2"/>
    </row>
    <row r="865" spans="4:12">
      <c r="D865" s="32"/>
      <c r="E865" s="3"/>
      <c r="F865" s="3"/>
      <c r="G865" s="3"/>
      <c r="H865" s="3"/>
      <c r="I865" s="2"/>
      <c r="J865" s="2"/>
      <c r="K865" s="2"/>
      <c r="L865" s="2"/>
    </row>
    <row r="866" spans="4:12">
      <c r="D866" s="32"/>
      <c r="E866" s="3"/>
      <c r="F866" s="3"/>
      <c r="G866" s="3"/>
      <c r="H866" s="3"/>
      <c r="I866" s="2"/>
      <c r="J866" s="2"/>
      <c r="K866" s="2"/>
      <c r="L866" s="2"/>
    </row>
    <row r="867" spans="4:12">
      <c r="D867" s="32"/>
      <c r="E867" s="3"/>
      <c r="F867" s="3"/>
      <c r="G867" s="3"/>
      <c r="H867" s="3"/>
      <c r="I867" s="2"/>
      <c r="J867" s="2"/>
      <c r="K867" s="2"/>
      <c r="L867" s="2"/>
    </row>
    <row r="868" spans="4:12">
      <c r="D868" s="32"/>
      <c r="E868" s="3"/>
      <c r="F868" s="3"/>
      <c r="G868" s="3"/>
      <c r="H868" s="3"/>
      <c r="I868" s="2"/>
      <c r="J868" s="2"/>
      <c r="K868" s="2"/>
      <c r="L868" s="2"/>
    </row>
    <row r="869" spans="4:12">
      <c r="D869" s="32"/>
      <c r="E869" s="3"/>
      <c r="F869" s="3"/>
      <c r="G869" s="3"/>
      <c r="H869" s="3"/>
      <c r="I869" s="2"/>
      <c r="J869" s="2"/>
      <c r="K869" s="2"/>
      <c r="L869" s="2"/>
    </row>
    <row r="870" spans="4:12">
      <c r="D870" s="32"/>
      <c r="E870" s="3"/>
      <c r="F870" s="3"/>
      <c r="G870" s="3"/>
      <c r="H870" s="3"/>
      <c r="I870" s="2"/>
      <c r="J870" s="2"/>
      <c r="K870" s="2"/>
      <c r="L870" s="2"/>
    </row>
    <row r="871" spans="4:12">
      <c r="D871" s="32"/>
      <c r="E871" s="3"/>
      <c r="F871" s="3"/>
      <c r="G871" s="3"/>
      <c r="H871" s="3"/>
      <c r="I871" s="2"/>
      <c r="J871" s="2"/>
      <c r="K871" s="2"/>
      <c r="L871" s="2"/>
    </row>
    <row r="872" spans="4:12">
      <c r="D872" s="32"/>
      <c r="E872" s="3"/>
      <c r="F872" s="3"/>
      <c r="G872" s="3"/>
      <c r="H872" s="3"/>
      <c r="I872" s="2"/>
      <c r="J872" s="2"/>
      <c r="K872" s="2"/>
      <c r="L872" s="2"/>
    </row>
    <row r="873" spans="4:12">
      <c r="D873" s="32"/>
      <c r="E873" s="3"/>
      <c r="F873" s="3"/>
      <c r="G873" s="3"/>
      <c r="H873" s="3"/>
      <c r="I873" s="2"/>
      <c r="J873" s="2"/>
      <c r="K873" s="2"/>
      <c r="L873" s="2"/>
    </row>
    <row r="874" spans="4:12">
      <c r="D874" s="32"/>
      <c r="E874" s="3"/>
      <c r="F874" s="3"/>
      <c r="G874" s="3"/>
      <c r="H874" s="3"/>
      <c r="I874" s="2"/>
      <c r="J874" s="2"/>
      <c r="K874" s="2"/>
      <c r="L874" s="2"/>
    </row>
    <row r="875" spans="4:12">
      <c r="D875" s="32"/>
      <c r="E875" s="3"/>
      <c r="F875" s="3"/>
      <c r="G875" s="3"/>
      <c r="H875" s="3"/>
      <c r="I875" s="2"/>
      <c r="J875" s="2"/>
      <c r="K875" s="2"/>
      <c r="L875" s="2"/>
    </row>
    <row r="876" spans="4:12">
      <c r="D876" s="32"/>
      <c r="E876" s="3"/>
      <c r="F876" s="3"/>
      <c r="G876" s="3"/>
      <c r="H876" s="3"/>
      <c r="I876" s="2"/>
      <c r="J876" s="2"/>
      <c r="K876" s="2"/>
      <c r="L876" s="2"/>
    </row>
    <row r="877" spans="4:12">
      <c r="D877" s="32"/>
      <c r="E877" s="3"/>
      <c r="F877" s="3"/>
      <c r="G877" s="3"/>
      <c r="H877" s="3"/>
      <c r="I877" s="2"/>
      <c r="J877" s="2"/>
      <c r="K877" s="2"/>
      <c r="L877" s="2"/>
    </row>
    <row r="878" spans="4:12">
      <c r="D878" s="32"/>
      <c r="E878" s="3"/>
      <c r="F878" s="3"/>
      <c r="G878" s="3"/>
      <c r="H878" s="3"/>
      <c r="I878" s="2"/>
      <c r="J878" s="2"/>
      <c r="K878" s="2"/>
      <c r="L878" s="2"/>
    </row>
    <row r="879" spans="4:12">
      <c r="D879" s="32"/>
      <c r="E879" s="3"/>
      <c r="F879" s="3"/>
      <c r="G879" s="3"/>
      <c r="H879" s="3"/>
      <c r="I879" s="2"/>
      <c r="J879" s="2"/>
      <c r="K879" s="2"/>
      <c r="L879" s="2"/>
    </row>
    <row r="880" spans="4:12">
      <c r="D880" s="32"/>
      <c r="E880" s="3"/>
      <c r="F880" s="3"/>
      <c r="G880" s="3"/>
      <c r="H880" s="3"/>
      <c r="I880" s="2"/>
      <c r="J880" s="2"/>
      <c r="K880" s="2"/>
      <c r="L880" s="2"/>
    </row>
    <row r="881" spans="4:12">
      <c r="D881" s="32"/>
      <c r="E881" s="3"/>
      <c r="F881" s="3"/>
      <c r="G881" s="3"/>
      <c r="H881" s="3"/>
      <c r="I881" s="2"/>
      <c r="J881" s="2"/>
      <c r="K881" s="2"/>
      <c r="L881" s="2"/>
    </row>
    <row r="882" spans="4:12">
      <c r="D882" s="32"/>
      <c r="E882" s="3"/>
      <c r="F882" s="3"/>
      <c r="G882" s="3"/>
      <c r="H882" s="3"/>
      <c r="I882" s="2"/>
      <c r="J882" s="2"/>
      <c r="K882" s="2"/>
      <c r="L882" s="2"/>
    </row>
    <row r="883" spans="4:12">
      <c r="D883" s="32"/>
      <c r="E883" s="3"/>
      <c r="F883" s="3"/>
      <c r="G883" s="3"/>
      <c r="H883" s="3"/>
      <c r="I883" s="2"/>
      <c r="J883" s="2"/>
      <c r="K883" s="2"/>
      <c r="L883" s="2"/>
    </row>
    <row r="884" spans="4:12">
      <c r="D884" s="32"/>
      <c r="E884" s="3"/>
      <c r="F884" s="3"/>
      <c r="G884" s="3"/>
      <c r="H884" s="3"/>
      <c r="I884" s="2"/>
      <c r="J884" s="2"/>
      <c r="K884" s="2"/>
      <c r="L884" s="2"/>
    </row>
    <row r="885" spans="4:12">
      <c r="D885" s="32"/>
      <c r="E885" s="3"/>
      <c r="F885" s="3"/>
      <c r="G885" s="3"/>
      <c r="H885" s="3"/>
      <c r="I885" s="2"/>
      <c r="J885" s="2"/>
      <c r="K885" s="2"/>
      <c r="L885" s="2"/>
    </row>
    <row r="886" spans="4:12">
      <c r="D886" s="32"/>
      <c r="E886" s="3"/>
      <c r="F886" s="3"/>
      <c r="G886" s="3"/>
      <c r="H886" s="3"/>
      <c r="I886" s="2"/>
      <c r="J886" s="2"/>
      <c r="K886" s="2"/>
      <c r="L886" s="2"/>
    </row>
    <row r="887" spans="4:12">
      <c r="D887" s="32"/>
      <c r="E887" s="3"/>
      <c r="F887" s="3"/>
      <c r="G887" s="3"/>
      <c r="H887" s="3"/>
      <c r="I887" s="2"/>
      <c r="J887" s="2"/>
      <c r="K887" s="2"/>
      <c r="L887" s="2"/>
    </row>
    <row r="888" spans="4:12">
      <c r="D888" s="32"/>
      <c r="E888" s="3"/>
      <c r="F888" s="3"/>
      <c r="G888" s="3"/>
      <c r="H888" s="3"/>
      <c r="I888" s="2"/>
      <c r="J888" s="2"/>
      <c r="K888" s="2"/>
      <c r="L888" s="2"/>
    </row>
    <row r="889" spans="4:12">
      <c r="D889" s="32"/>
      <c r="E889" s="3"/>
      <c r="F889" s="3"/>
      <c r="G889" s="3"/>
      <c r="H889" s="3"/>
      <c r="I889" s="2"/>
      <c r="J889" s="2"/>
      <c r="K889" s="2"/>
      <c r="L889" s="2"/>
    </row>
    <row r="890" spans="4:12">
      <c r="D890" s="32"/>
      <c r="E890" s="3"/>
      <c r="F890" s="3"/>
      <c r="G890" s="3"/>
      <c r="H890" s="3"/>
      <c r="I890" s="2"/>
      <c r="J890" s="2"/>
      <c r="K890" s="2"/>
      <c r="L890" s="2"/>
    </row>
    <row r="891" spans="4:12">
      <c r="D891" s="32"/>
      <c r="E891" s="3"/>
      <c r="F891" s="3"/>
      <c r="G891" s="3"/>
      <c r="H891" s="3"/>
      <c r="I891" s="2"/>
      <c r="J891" s="2"/>
      <c r="K891" s="2"/>
      <c r="L891" s="2"/>
    </row>
    <row r="892" spans="4:12">
      <c r="D892" s="32"/>
      <c r="E892" s="3"/>
      <c r="F892" s="3"/>
      <c r="G892" s="3"/>
      <c r="H892" s="3"/>
      <c r="I892" s="2"/>
      <c r="J892" s="2"/>
      <c r="K892" s="2"/>
      <c r="L892" s="2"/>
    </row>
    <row r="893" spans="4:12">
      <c r="D893" s="32"/>
      <c r="E893" s="3"/>
      <c r="F893" s="3"/>
      <c r="G893" s="3"/>
      <c r="H893" s="3"/>
      <c r="I893" s="2"/>
      <c r="J893" s="2"/>
      <c r="K893" s="2"/>
      <c r="L893" s="2"/>
    </row>
    <row r="894" spans="4:12">
      <c r="D894" s="32"/>
      <c r="E894" s="3"/>
      <c r="F894" s="3"/>
      <c r="G894" s="3"/>
      <c r="H894" s="3"/>
      <c r="I894" s="2"/>
      <c r="J894" s="2"/>
      <c r="K894" s="2"/>
      <c r="L894" s="2"/>
    </row>
    <row r="895" spans="4:12">
      <c r="D895" s="32"/>
      <c r="E895" s="3"/>
      <c r="F895" s="3"/>
      <c r="G895" s="3"/>
      <c r="H895" s="3"/>
      <c r="I895" s="2"/>
      <c r="J895" s="2"/>
      <c r="K895" s="2"/>
      <c r="L895" s="2"/>
    </row>
    <row r="896" spans="4:12">
      <c r="D896" s="32"/>
      <c r="E896" s="3"/>
      <c r="F896" s="3"/>
      <c r="G896" s="3"/>
      <c r="H896" s="3"/>
      <c r="I896" s="2"/>
      <c r="J896" s="2"/>
      <c r="K896" s="2"/>
      <c r="L896" s="2"/>
    </row>
    <row r="897" spans="4:12">
      <c r="D897" s="32"/>
      <c r="E897" s="3"/>
      <c r="F897" s="3"/>
      <c r="G897" s="3"/>
      <c r="H897" s="3"/>
      <c r="I897" s="2"/>
      <c r="J897" s="2"/>
      <c r="K897" s="2"/>
      <c r="L897" s="2"/>
    </row>
    <row r="898" spans="4:12">
      <c r="D898" s="32"/>
      <c r="E898" s="3"/>
      <c r="F898" s="3"/>
      <c r="G898" s="3"/>
      <c r="H898" s="3"/>
      <c r="I898" s="2"/>
      <c r="J898" s="2"/>
      <c r="K898" s="2"/>
      <c r="L898" s="2"/>
    </row>
    <row r="899" spans="4:12">
      <c r="D899" s="32"/>
      <c r="E899" s="3"/>
      <c r="F899" s="3"/>
      <c r="G899" s="3"/>
      <c r="H899" s="3"/>
      <c r="I899" s="2"/>
      <c r="J899" s="2"/>
      <c r="K899" s="2"/>
      <c r="L899" s="2"/>
    </row>
    <row r="900" spans="4:12">
      <c r="D900" s="32"/>
      <c r="E900" s="3"/>
      <c r="F900" s="3"/>
      <c r="G900" s="3"/>
      <c r="H900" s="3"/>
      <c r="I900" s="2"/>
      <c r="J900" s="2"/>
      <c r="K900" s="2"/>
      <c r="L900" s="2"/>
    </row>
    <row r="901" spans="4:12">
      <c r="D901" s="32"/>
      <c r="E901" s="3"/>
      <c r="F901" s="3"/>
      <c r="G901" s="3"/>
      <c r="H901" s="3"/>
      <c r="I901" s="2"/>
      <c r="J901" s="2"/>
      <c r="K901" s="2"/>
      <c r="L901" s="2"/>
    </row>
    <row r="902" spans="4:12">
      <c r="D902" s="32"/>
      <c r="E902" s="3"/>
      <c r="F902" s="3"/>
      <c r="G902" s="3"/>
      <c r="H902" s="3"/>
      <c r="I902" s="2"/>
      <c r="J902" s="2"/>
      <c r="K902" s="2"/>
      <c r="L902" s="2"/>
    </row>
    <row r="903" spans="4:12">
      <c r="D903" s="32"/>
      <c r="E903" s="3"/>
      <c r="F903" s="3"/>
      <c r="G903" s="3"/>
      <c r="H903" s="3"/>
      <c r="I903" s="2"/>
      <c r="J903" s="2"/>
      <c r="K903" s="2"/>
      <c r="L903" s="2"/>
    </row>
    <row r="904" spans="4:12">
      <c r="D904" s="32"/>
      <c r="E904" s="3"/>
      <c r="F904" s="3"/>
      <c r="G904" s="3"/>
      <c r="H904" s="3"/>
      <c r="I904" s="2"/>
      <c r="J904" s="2"/>
      <c r="K904" s="2"/>
      <c r="L904" s="2"/>
    </row>
    <row r="905" spans="4:12">
      <c r="D905" s="32"/>
      <c r="E905" s="3"/>
      <c r="F905" s="3"/>
      <c r="G905" s="3"/>
      <c r="H905" s="3"/>
      <c r="I905" s="2"/>
      <c r="J905" s="2"/>
      <c r="K905" s="2"/>
      <c r="L905" s="2"/>
    </row>
    <row r="906" spans="4:12">
      <c r="D906" s="32"/>
      <c r="E906" s="3"/>
      <c r="F906" s="3"/>
      <c r="G906" s="3"/>
      <c r="H906" s="3"/>
      <c r="I906" s="2"/>
      <c r="J906" s="2"/>
      <c r="K906" s="2"/>
      <c r="L906" s="2"/>
    </row>
    <row r="907" spans="4:12">
      <c r="D907" s="32"/>
      <c r="E907" s="3"/>
      <c r="F907" s="3"/>
      <c r="G907" s="3"/>
      <c r="H907" s="3"/>
      <c r="I907" s="2"/>
      <c r="J907" s="2"/>
      <c r="K907" s="2"/>
      <c r="L907" s="2"/>
    </row>
    <row r="908" spans="4:12">
      <c r="D908" s="32"/>
      <c r="E908" s="3"/>
      <c r="F908" s="3"/>
      <c r="G908" s="3"/>
      <c r="H908" s="3"/>
      <c r="I908" s="2"/>
      <c r="J908" s="2"/>
      <c r="K908" s="2"/>
      <c r="L908" s="2"/>
    </row>
    <row r="909" spans="4:12">
      <c r="D909" s="32"/>
      <c r="E909" s="3"/>
      <c r="F909" s="3"/>
      <c r="G909" s="3"/>
      <c r="H909" s="3"/>
      <c r="I909" s="2"/>
      <c r="J909" s="2"/>
      <c r="K909" s="2"/>
      <c r="L909" s="2"/>
    </row>
    <row r="910" spans="4:12">
      <c r="D910" s="32"/>
      <c r="E910" s="3"/>
      <c r="F910" s="3"/>
      <c r="G910" s="3"/>
      <c r="H910" s="3"/>
      <c r="I910" s="2"/>
      <c r="J910" s="2"/>
      <c r="K910" s="2"/>
      <c r="L910" s="2"/>
    </row>
    <row r="911" spans="4:12">
      <c r="D911" s="32"/>
      <c r="E911" s="3"/>
      <c r="F911" s="3"/>
      <c r="G911" s="3"/>
      <c r="H911" s="3"/>
      <c r="I911" s="2"/>
      <c r="J911" s="2"/>
      <c r="K911" s="2"/>
      <c r="L911" s="2"/>
    </row>
    <row r="912" spans="4:12">
      <c r="D912" s="32"/>
      <c r="E912" s="3"/>
      <c r="F912" s="3"/>
      <c r="G912" s="3"/>
      <c r="H912" s="3"/>
      <c r="I912" s="2"/>
      <c r="J912" s="2"/>
      <c r="K912" s="2"/>
      <c r="L912" s="2"/>
    </row>
    <row r="913" spans="4:12">
      <c r="D913" s="32"/>
      <c r="E913" s="3"/>
      <c r="F913" s="3"/>
      <c r="G913" s="3"/>
      <c r="H913" s="3"/>
      <c r="I913" s="2"/>
      <c r="J913" s="2"/>
      <c r="K913" s="2"/>
      <c r="L913" s="2"/>
    </row>
    <row r="914" spans="4:12">
      <c r="D914" s="32"/>
      <c r="E914" s="3"/>
      <c r="F914" s="3"/>
      <c r="G914" s="3"/>
      <c r="H914" s="3"/>
      <c r="I914" s="2"/>
      <c r="J914" s="2"/>
      <c r="K914" s="2"/>
      <c r="L914" s="2"/>
    </row>
    <row r="915" spans="4:12">
      <c r="D915" s="32"/>
      <c r="E915" s="3"/>
      <c r="F915" s="3"/>
      <c r="G915" s="3"/>
      <c r="H915" s="3"/>
      <c r="I915" s="2"/>
      <c r="J915" s="2"/>
      <c r="K915" s="2"/>
      <c r="L915" s="2"/>
    </row>
    <row r="916" spans="4:12">
      <c r="D916" s="32"/>
      <c r="E916" s="3"/>
      <c r="F916" s="3"/>
      <c r="G916" s="3"/>
      <c r="H916" s="3"/>
      <c r="I916" s="2"/>
      <c r="J916" s="2"/>
      <c r="K916" s="2"/>
      <c r="L916" s="2"/>
    </row>
    <row r="917" spans="4:12">
      <c r="D917" s="32"/>
      <c r="E917" s="3"/>
      <c r="F917" s="3"/>
      <c r="G917" s="3"/>
      <c r="H917" s="3"/>
      <c r="I917" s="2"/>
      <c r="J917" s="2"/>
      <c r="K917" s="2"/>
      <c r="L917" s="2"/>
    </row>
    <row r="918" spans="4:12">
      <c r="D918" s="32"/>
      <c r="E918" s="3"/>
      <c r="F918" s="3"/>
      <c r="G918" s="3"/>
      <c r="H918" s="3"/>
      <c r="I918" s="2"/>
      <c r="J918" s="2"/>
      <c r="K918" s="2"/>
      <c r="L918" s="2"/>
    </row>
    <row r="919" spans="4:12">
      <c r="D919" s="32"/>
      <c r="E919" s="3"/>
      <c r="F919" s="3"/>
      <c r="G919" s="3"/>
      <c r="H919" s="3"/>
      <c r="I919" s="2"/>
      <c r="J919" s="2"/>
      <c r="K919" s="2"/>
      <c r="L919" s="2"/>
    </row>
    <row r="920" spans="4:12">
      <c r="D920" s="32"/>
      <c r="E920" s="3"/>
      <c r="F920" s="3"/>
      <c r="G920" s="3"/>
      <c r="H920" s="3"/>
      <c r="I920" s="2"/>
      <c r="J920" s="2"/>
      <c r="K920" s="2"/>
      <c r="L920" s="2"/>
    </row>
    <row r="921" spans="4:12">
      <c r="D921" s="32"/>
      <c r="E921" s="3"/>
      <c r="F921" s="3"/>
      <c r="G921" s="3"/>
      <c r="H921" s="3"/>
      <c r="I921" s="2"/>
      <c r="J921" s="2"/>
      <c r="K921" s="2"/>
      <c r="L921" s="2"/>
    </row>
    <row r="922" spans="4:12">
      <c r="D922" s="32"/>
      <c r="E922" s="3"/>
      <c r="F922" s="3"/>
      <c r="G922" s="3"/>
      <c r="H922" s="3"/>
      <c r="I922" s="2"/>
      <c r="J922" s="2"/>
      <c r="K922" s="2"/>
      <c r="L922" s="2"/>
    </row>
    <row r="923" spans="4:12">
      <c r="D923" s="32"/>
      <c r="E923" s="3"/>
      <c r="F923" s="3"/>
      <c r="G923" s="3"/>
      <c r="H923" s="3"/>
      <c r="I923" s="2"/>
      <c r="J923" s="2"/>
      <c r="K923" s="2"/>
      <c r="L923" s="2"/>
    </row>
    <row r="924" spans="4:12">
      <c r="D924" s="32"/>
      <c r="E924" s="3"/>
      <c r="F924" s="3"/>
      <c r="G924" s="3"/>
      <c r="H924" s="3"/>
      <c r="I924" s="2"/>
      <c r="J924" s="2"/>
      <c r="K924" s="2"/>
      <c r="L924" s="2"/>
    </row>
    <row r="925" spans="4:12">
      <c r="D925" s="32"/>
      <c r="E925" s="3"/>
      <c r="F925" s="3"/>
      <c r="G925" s="3"/>
      <c r="H925" s="3"/>
      <c r="I925" s="2"/>
      <c r="J925" s="2"/>
      <c r="K925" s="2"/>
      <c r="L925" s="2"/>
    </row>
    <row r="926" spans="4:12">
      <c r="D926" s="32"/>
      <c r="E926" s="3"/>
      <c r="F926" s="3"/>
      <c r="G926" s="3"/>
      <c r="H926" s="3"/>
      <c r="I926" s="2"/>
      <c r="J926" s="2"/>
      <c r="K926" s="2"/>
      <c r="L926" s="2"/>
    </row>
    <row r="927" spans="4:12">
      <c r="D927" s="32"/>
      <c r="E927" s="3"/>
      <c r="F927" s="3"/>
      <c r="G927" s="3"/>
      <c r="H927" s="3"/>
      <c r="I927" s="2"/>
      <c r="J927" s="2"/>
      <c r="K927" s="2"/>
      <c r="L927" s="2"/>
    </row>
    <row r="928" spans="4:12">
      <c r="D928" s="32"/>
      <c r="E928" s="3"/>
      <c r="F928" s="3"/>
      <c r="G928" s="3"/>
      <c r="H928" s="3"/>
      <c r="I928" s="2"/>
      <c r="J928" s="2"/>
      <c r="K928" s="2"/>
      <c r="L928" s="2"/>
    </row>
    <row r="929" spans="4:12">
      <c r="D929" s="32"/>
      <c r="E929" s="3"/>
      <c r="F929" s="3"/>
      <c r="G929" s="3"/>
      <c r="H929" s="3"/>
      <c r="I929" s="2"/>
      <c r="J929" s="2"/>
      <c r="K929" s="2"/>
      <c r="L929" s="2"/>
    </row>
    <row r="930" spans="4:12">
      <c r="D930" s="32"/>
      <c r="E930" s="3"/>
      <c r="F930" s="3"/>
      <c r="G930" s="3"/>
      <c r="H930" s="3"/>
      <c r="I930" s="2"/>
      <c r="J930" s="2"/>
      <c r="K930" s="2"/>
      <c r="L930" s="2"/>
    </row>
    <row r="931" spans="4:12">
      <c r="D931" s="32"/>
      <c r="E931" s="3"/>
      <c r="F931" s="3"/>
      <c r="G931" s="3"/>
      <c r="H931" s="3"/>
      <c r="I931" s="2"/>
      <c r="J931" s="2"/>
      <c r="K931" s="2"/>
      <c r="L931" s="2"/>
    </row>
    <row r="932" spans="4:12">
      <c r="D932" s="32"/>
      <c r="E932" s="3"/>
      <c r="F932" s="3"/>
      <c r="G932" s="3"/>
      <c r="H932" s="3"/>
      <c r="I932" s="2"/>
      <c r="J932" s="2"/>
      <c r="K932" s="2"/>
      <c r="L932" s="2"/>
    </row>
    <row r="933" spans="4:12">
      <c r="D933" s="32"/>
      <c r="E933" s="3"/>
      <c r="F933" s="3"/>
      <c r="G933" s="3"/>
      <c r="H933" s="3"/>
      <c r="I933" s="2"/>
      <c r="J933" s="2"/>
      <c r="K933" s="2"/>
      <c r="L933" s="2"/>
    </row>
    <row r="934" spans="4:12">
      <c r="D934" s="32"/>
      <c r="E934" s="3"/>
      <c r="F934" s="3"/>
      <c r="G934" s="3"/>
      <c r="H934" s="3"/>
      <c r="I934" s="2"/>
      <c r="J934" s="2"/>
      <c r="K934" s="2"/>
      <c r="L934" s="2"/>
    </row>
    <row r="935" spans="4:12">
      <c r="D935" s="32"/>
      <c r="E935" s="3"/>
      <c r="F935" s="3"/>
      <c r="G935" s="3"/>
      <c r="H935" s="3"/>
      <c r="I935" s="2"/>
      <c r="J935" s="2"/>
      <c r="K935" s="2"/>
      <c r="L935" s="2"/>
    </row>
    <row r="936" spans="4:12">
      <c r="D936" s="32"/>
      <c r="E936" s="3"/>
      <c r="F936" s="3"/>
      <c r="G936" s="3"/>
      <c r="H936" s="3"/>
      <c r="I936" s="2"/>
      <c r="J936" s="2"/>
      <c r="K936" s="2"/>
      <c r="L936" s="2"/>
    </row>
    <row r="937" spans="4:12">
      <c r="D937" s="32"/>
      <c r="E937" s="3"/>
      <c r="F937" s="3"/>
      <c r="G937" s="3"/>
      <c r="H937" s="3"/>
      <c r="I937" s="2"/>
      <c r="J937" s="2"/>
      <c r="K937" s="2"/>
      <c r="L937" s="2"/>
    </row>
    <row r="938" spans="4:12">
      <c r="D938" s="32"/>
      <c r="E938" s="3"/>
      <c r="F938" s="3"/>
      <c r="G938" s="3"/>
      <c r="H938" s="3"/>
      <c r="I938" s="2"/>
      <c r="J938" s="2"/>
      <c r="K938" s="2"/>
      <c r="L938" s="2"/>
    </row>
    <row r="939" spans="4:12">
      <c r="D939" s="32"/>
      <c r="E939" s="3"/>
      <c r="F939" s="3"/>
      <c r="G939" s="3"/>
      <c r="H939" s="3"/>
      <c r="I939" s="2"/>
      <c r="J939" s="2"/>
      <c r="K939" s="2"/>
      <c r="L939" s="2"/>
    </row>
    <row r="940" spans="4:12">
      <c r="D940" s="32"/>
      <c r="E940" s="3"/>
      <c r="F940" s="3"/>
      <c r="G940" s="3"/>
      <c r="H940" s="3"/>
      <c r="I940" s="2"/>
      <c r="J940" s="2"/>
      <c r="K940" s="2"/>
      <c r="L940" s="2"/>
    </row>
    <row r="941" spans="4:12">
      <c r="D941" s="32"/>
      <c r="E941" s="3"/>
      <c r="F941" s="3"/>
      <c r="G941" s="3"/>
      <c r="H941" s="3"/>
      <c r="I941" s="2"/>
      <c r="J941" s="2"/>
      <c r="K941" s="2"/>
      <c r="L941" s="2"/>
    </row>
    <row r="942" spans="4:12">
      <c r="D942" s="32"/>
      <c r="E942" s="3"/>
      <c r="F942" s="3"/>
      <c r="G942" s="3"/>
      <c r="H942" s="3"/>
      <c r="I942" s="2"/>
      <c r="J942" s="2"/>
      <c r="K942" s="2"/>
      <c r="L942" s="2"/>
    </row>
    <row r="943" spans="4:12">
      <c r="D943" s="32"/>
      <c r="E943" s="3"/>
      <c r="F943" s="3"/>
      <c r="G943" s="3"/>
      <c r="H943" s="3"/>
      <c r="I943" s="2"/>
      <c r="J943" s="2"/>
      <c r="K943" s="2"/>
      <c r="L943" s="2"/>
    </row>
    <row r="944" spans="4:12">
      <c r="D944" s="32"/>
      <c r="E944" s="3"/>
      <c r="F944" s="3"/>
      <c r="G944" s="3"/>
      <c r="H944" s="3"/>
      <c r="I944" s="2"/>
      <c r="J944" s="2"/>
      <c r="K944" s="2"/>
      <c r="L944" s="2"/>
    </row>
    <row r="945" spans="4:12">
      <c r="D945" s="32"/>
      <c r="E945" s="3"/>
      <c r="F945" s="3"/>
      <c r="G945" s="3"/>
      <c r="H945" s="3"/>
      <c r="I945" s="2"/>
      <c r="J945" s="2"/>
      <c r="K945" s="2"/>
      <c r="L945" s="2"/>
    </row>
    <row r="946" spans="4:12">
      <c r="D946" s="32"/>
      <c r="E946" s="3"/>
      <c r="F946" s="3"/>
      <c r="G946" s="3"/>
      <c r="H946" s="3"/>
      <c r="I946" s="2"/>
      <c r="J946" s="2"/>
      <c r="K946" s="2"/>
      <c r="L946" s="2"/>
    </row>
    <row r="947" spans="4:12">
      <c r="D947" s="32"/>
      <c r="E947" s="3"/>
      <c r="F947" s="3"/>
      <c r="G947" s="3"/>
      <c r="H947" s="3"/>
      <c r="I947" s="2"/>
      <c r="J947" s="2"/>
      <c r="K947" s="2"/>
      <c r="L947" s="2"/>
    </row>
    <row r="948" spans="4:12">
      <c r="D948" s="32"/>
      <c r="E948" s="3"/>
      <c r="F948" s="3"/>
      <c r="G948" s="3"/>
      <c r="H948" s="3"/>
      <c r="I948" s="2"/>
      <c r="J948" s="2"/>
      <c r="K948" s="2"/>
      <c r="L948" s="2"/>
    </row>
    <row r="949" spans="4:12">
      <c r="D949" s="32"/>
      <c r="E949" s="3"/>
      <c r="F949" s="3"/>
      <c r="G949" s="3"/>
      <c r="H949" s="3"/>
      <c r="I949" s="2"/>
      <c r="J949" s="2"/>
      <c r="K949" s="2"/>
      <c r="L949" s="2"/>
    </row>
    <row r="950" spans="4:12">
      <c r="D950" s="32"/>
      <c r="E950" s="3"/>
      <c r="F950" s="3"/>
      <c r="G950" s="3"/>
      <c r="H950" s="3"/>
      <c r="I950" s="2"/>
      <c r="J950" s="2"/>
      <c r="K950" s="2"/>
      <c r="L950" s="2"/>
    </row>
    <row r="951" spans="4:12">
      <c r="D951" s="32"/>
      <c r="E951" s="3"/>
      <c r="F951" s="3"/>
      <c r="G951" s="3"/>
      <c r="H951" s="3"/>
      <c r="I951" s="2"/>
      <c r="J951" s="2"/>
      <c r="K951" s="2"/>
      <c r="L951" s="2"/>
    </row>
    <row r="952" spans="4:12">
      <c r="D952" s="32"/>
      <c r="E952" s="3"/>
      <c r="F952" s="3"/>
      <c r="G952" s="3"/>
      <c r="H952" s="3"/>
      <c r="I952" s="2"/>
      <c r="J952" s="2"/>
      <c r="K952" s="2"/>
      <c r="L952" s="2"/>
    </row>
    <row r="953" spans="4:12">
      <c r="D953" s="32"/>
      <c r="E953" s="3"/>
      <c r="F953" s="3"/>
      <c r="G953" s="3"/>
      <c r="H953" s="3"/>
      <c r="I953" s="2"/>
      <c r="J953" s="2"/>
      <c r="K953" s="2"/>
      <c r="L953" s="2"/>
    </row>
    <row r="954" spans="4:12">
      <c r="D954" s="32"/>
      <c r="F954" s="3"/>
      <c r="G954" s="3"/>
      <c r="H954" s="3"/>
      <c r="I954" s="2"/>
      <c r="J954" s="2"/>
      <c r="K954" s="2"/>
      <c r="L954" s="2"/>
    </row>
    <row r="955" spans="4:12">
      <c r="D955" s="32"/>
      <c r="F955" s="3"/>
      <c r="G955" s="3"/>
      <c r="H955" s="3"/>
      <c r="I955" s="2"/>
      <c r="J955" s="2"/>
      <c r="K955" s="2"/>
      <c r="L955" s="2"/>
    </row>
  </sheetData>
  <pageMargins left="0.7" right="0.7" top="0.75" bottom="0.75" header="0" footer="0"/>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6"/>
  <sheetViews>
    <sheetView zoomScale="90" zoomScaleNormal="90" workbookViewId="0">
      <selection activeCell="B10" sqref="B10"/>
    </sheetView>
  </sheetViews>
  <sheetFormatPr defaultRowHeight="15.6"/>
  <cols>
    <col min="1" max="1" width="8.8984375" style="67" customWidth="1"/>
    <col min="2" max="2" width="36.59765625" bestFit="1" customWidth="1"/>
    <col min="3" max="3" width="41.09765625" customWidth="1"/>
  </cols>
  <sheetData>
    <row r="1" spans="1:3" s="61" customFormat="1" ht="18">
      <c r="A1" s="66" t="s">
        <v>746</v>
      </c>
      <c r="B1" s="61" t="s">
        <v>747</v>
      </c>
      <c r="C1" s="61" t="s">
        <v>11</v>
      </c>
    </row>
    <row r="2" spans="1:3">
      <c r="A2" s="67">
        <v>1</v>
      </c>
      <c r="B2" s="28" t="s">
        <v>736</v>
      </c>
      <c r="C2" s="46" t="s">
        <v>740</v>
      </c>
    </row>
    <row r="3" spans="1:3">
      <c r="A3" s="67">
        <v>1</v>
      </c>
      <c r="B3" s="28" t="s">
        <v>737</v>
      </c>
      <c r="C3" s="47" t="s">
        <v>741</v>
      </c>
    </row>
    <row r="4" spans="1:3">
      <c r="A4" s="67">
        <v>1</v>
      </c>
      <c r="B4" s="28" t="s">
        <v>738</v>
      </c>
      <c r="C4" s="47" t="s">
        <v>742</v>
      </c>
    </row>
    <row r="5" spans="1:3">
      <c r="A5" s="67">
        <v>1</v>
      </c>
      <c r="B5" s="28" t="s">
        <v>15</v>
      </c>
      <c r="C5" s="47" t="s">
        <v>743</v>
      </c>
    </row>
    <row r="6" spans="1:3">
      <c r="A6" s="67">
        <v>1</v>
      </c>
      <c r="B6" s="28" t="s">
        <v>739</v>
      </c>
      <c r="C6" s="47" t="s">
        <v>744</v>
      </c>
    </row>
    <row r="7" spans="1:3">
      <c r="A7" s="67">
        <v>2</v>
      </c>
      <c r="B7" s="69" t="s">
        <v>754</v>
      </c>
      <c r="C7" t="s">
        <v>759</v>
      </c>
    </row>
    <row r="8" spans="1:3">
      <c r="A8" s="67">
        <v>2</v>
      </c>
      <c r="B8" s="69" t="s">
        <v>755</v>
      </c>
      <c r="C8" t="s">
        <v>760</v>
      </c>
    </row>
    <row r="9" spans="1:3">
      <c r="A9" s="67">
        <v>2</v>
      </c>
      <c r="B9" s="69" t="s">
        <v>756</v>
      </c>
      <c r="C9" t="s">
        <v>761</v>
      </c>
    </row>
    <row r="10" spans="1:3">
      <c r="A10" s="67">
        <v>2</v>
      </c>
      <c r="B10" s="69" t="s">
        <v>757</v>
      </c>
      <c r="C10" t="s">
        <v>761</v>
      </c>
    </row>
    <row r="11" spans="1:3">
      <c r="A11" s="67">
        <v>2</v>
      </c>
      <c r="B11" s="69" t="s">
        <v>758</v>
      </c>
      <c r="C11" t="s">
        <v>762</v>
      </c>
    </row>
    <row r="12" spans="1:3">
      <c r="A12" s="67">
        <v>2</v>
      </c>
      <c r="B12" s="69" t="s">
        <v>829</v>
      </c>
      <c r="C12" t="s">
        <v>763</v>
      </c>
    </row>
    <row r="13" spans="1:3">
      <c r="A13" s="67">
        <v>4</v>
      </c>
      <c r="B13" t="s">
        <v>820</v>
      </c>
      <c r="C13" t="s">
        <v>821</v>
      </c>
    </row>
    <row r="14" spans="1:3">
      <c r="A14" s="67">
        <v>4</v>
      </c>
      <c r="B14" t="s">
        <v>822</v>
      </c>
      <c r="C14" t="s">
        <v>823</v>
      </c>
    </row>
    <row r="15" spans="1:3">
      <c r="A15" s="67">
        <v>4</v>
      </c>
      <c r="B15" t="s">
        <v>824</v>
      </c>
      <c r="C15" t="s">
        <v>825</v>
      </c>
    </row>
    <row r="16" spans="1:3">
      <c r="A16" s="67">
        <v>4</v>
      </c>
      <c r="B16" t="s">
        <v>826</v>
      </c>
      <c r="C16" t="s">
        <v>830</v>
      </c>
    </row>
    <row r="17" spans="1:3">
      <c r="A17" s="67">
        <v>4</v>
      </c>
      <c r="B17" t="s">
        <v>827</v>
      </c>
      <c r="C17" t="s">
        <v>831</v>
      </c>
    </row>
    <row r="18" spans="1:3">
      <c r="A18" s="67">
        <v>4</v>
      </c>
      <c r="B18" t="s">
        <v>828</v>
      </c>
      <c r="C18" t="s">
        <v>832</v>
      </c>
    </row>
    <row r="19" spans="1:3">
      <c r="A19" s="67">
        <v>6</v>
      </c>
      <c r="B19" t="s">
        <v>833</v>
      </c>
      <c r="C19" t="s">
        <v>839</v>
      </c>
    </row>
    <row r="20" spans="1:3">
      <c r="A20" s="67">
        <v>6</v>
      </c>
      <c r="B20" t="s">
        <v>834</v>
      </c>
      <c r="C20" t="s">
        <v>840</v>
      </c>
    </row>
    <row r="21" spans="1:3">
      <c r="A21" s="67">
        <v>6</v>
      </c>
      <c r="B21" t="s">
        <v>835</v>
      </c>
      <c r="C21" t="s">
        <v>841</v>
      </c>
    </row>
    <row r="22" spans="1:3">
      <c r="A22" s="67">
        <v>6</v>
      </c>
      <c r="B22" t="s">
        <v>836</v>
      </c>
      <c r="C22" t="s">
        <v>842</v>
      </c>
    </row>
    <row r="23" spans="1:3">
      <c r="A23" s="67">
        <v>6</v>
      </c>
      <c r="B23" t="s">
        <v>837</v>
      </c>
      <c r="C23" t="s">
        <v>843</v>
      </c>
    </row>
    <row r="24" spans="1:3">
      <c r="A24" s="67">
        <v>6</v>
      </c>
      <c r="B24" t="s">
        <v>838</v>
      </c>
      <c r="C24" t="s">
        <v>844</v>
      </c>
    </row>
    <row r="25" spans="1:3">
      <c r="A25" s="67">
        <v>9</v>
      </c>
      <c r="B25" t="s">
        <v>845</v>
      </c>
      <c r="C25" t="s">
        <v>858</v>
      </c>
    </row>
    <row r="26" spans="1:3">
      <c r="A26" s="67">
        <v>9</v>
      </c>
      <c r="B26" t="s">
        <v>846</v>
      </c>
      <c r="C26" t="s">
        <v>857</v>
      </c>
    </row>
    <row r="27" spans="1:3">
      <c r="A27" s="67">
        <v>9</v>
      </c>
      <c r="B27" t="s">
        <v>847</v>
      </c>
      <c r="C27" t="s">
        <v>856</v>
      </c>
    </row>
    <row r="28" spans="1:3">
      <c r="A28" s="67">
        <v>9</v>
      </c>
      <c r="B28" t="s">
        <v>848</v>
      </c>
      <c r="C28" t="s">
        <v>855</v>
      </c>
    </row>
    <row r="29" spans="1:3">
      <c r="A29" s="67">
        <v>9</v>
      </c>
      <c r="B29" t="s">
        <v>849</v>
      </c>
      <c r="C29" t="s">
        <v>854</v>
      </c>
    </row>
    <row r="30" spans="1:3">
      <c r="A30" s="67">
        <v>9</v>
      </c>
      <c r="B30" t="s">
        <v>850</v>
      </c>
      <c r="C30" t="s">
        <v>853</v>
      </c>
    </row>
    <row r="31" spans="1:3">
      <c r="A31" s="67">
        <v>9</v>
      </c>
      <c r="B31" t="s">
        <v>851</v>
      </c>
      <c r="C31" t="s">
        <v>852</v>
      </c>
    </row>
    <row r="32" spans="1:3">
      <c r="A32" s="67">
        <v>13</v>
      </c>
      <c r="B32" t="s">
        <v>859</v>
      </c>
      <c r="C32" t="s">
        <v>862</v>
      </c>
    </row>
    <row r="33" spans="1:3">
      <c r="A33" s="67">
        <v>13</v>
      </c>
      <c r="B33" t="s">
        <v>860</v>
      </c>
      <c r="C33" t="s">
        <v>863</v>
      </c>
    </row>
    <row r="34" spans="1:3">
      <c r="A34" s="67">
        <v>13</v>
      </c>
      <c r="B34" t="s">
        <v>861</v>
      </c>
      <c r="C34" t="s">
        <v>864</v>
      </c>
    </row>
    <row r="35" spans="1:3">
      <c r="A35" s="67">
        <v>15</v>
      </c>
      <c r="B35" t="s">
        <v>861</v>
      </c>
      <c r="C35" t="s">
        <v>864</v>
      </c>
    </row>
    <row r="36" spans="1:3">
      <c r="A36" s="67">
        <v>15</v>
      </c>
      <c r="B36" t="s">
        <v>865</v>
      </c>
      <c r="C36" t="s">
        <v>866</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zoomScaleNormal="100" workbookViewId="0">
      <selection activeCell="C10" sqref="C10"/>
    </sheetView>
  </sheetViews>
  <sheetFormatPr defaultColWidth="8.796875" defaultRowHeight="15.6"/>
  <cols>
    <col min="1" max="1" width="10.796875" customWidth="1"/>
    <col min="2" max="2" width="21.796875" style="31" customWidth="1"/>
    <col min="3" max="3" width="8.796875" customWidth="1"/>
  </cols>
  <sheetData>
    <row r="1" spans="1:2">
      <c r="A1" t="s">
        <v>711</v>
      </c>
      <c r="B1" s="31" t="str">
        <f>configuration!B2</f>
        <v>MGMT6560-fa19</v>
      </c>
    </row>
    <row r="2" spans="1:2">
      <c r="A2" t="s">
        <v>712</v>
      </c>
      <c r="B2" s="23" t="str">
        <f>configuration!B7</f>
        <v>Jason Kuruzovich</v>
      </c>
    </row>
    <row r="3" spans="1:2">
      <c r="A3" t="s">
        <v>713</v>
      </c>
      <c r="B3" s="23" t="str">
        <f>configuration!B8</f>
        <v>kuruzj@rpi.edu</v>
      </c>
    </row>
    <row r="4" spans="1:2">
      <c r="A4" t="s">
        <v>714</v>
      </c>
      <c r="B4" s="23" t="str">
        <f>configuration!B18</f>
        <v>Welcome to Technology Fundamentals for Business Analytics. We are going to familiarize you with all phases of the data science lifecycle and a wide variety of the technologies used.</v>
      </c>
    </row>
    <row r="5" spans="1:2" s="5" customFormat="1">
      <c r="A5" s="5" t="s">
        <v>715</v>
      </c>
      <c r="B5" s="23" t="str">
        <f>configuration!B19</f>
        <v>/course-intro-ml-app</v>
      </c>
    </row>
    <row r="6" spans="1:2">
      <c r="A6" s="5" t="s">
        <v>716</v>
      </c>
      <c r="B6" s="23" t="str">
        <f>configuration!B20</f>
        <v>https://rpi-data.github.io</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
  <sheetViews>
    <sheetView workbookViewId="0">
      <selection activeCell="C18" sqref="C18"/>
    </sheetView>
  </sheetViews>
  <sheetFormatPr defaultColWidth="8.796875" defaultRowHeight="15.6"/>
  <cols>
    <col min="1" max="1" width="6.19921875" style="5" customWidth="1"/>
    <col min="2" max="2" width="15.59765625" style="31" bestFit="1" customWidth="1"/>
    <col min="3" max="3" width="40.296875" style="5" customWidth="1"/>
    <col min="4" max="16384" width="8.796875" style="5"/>
  </cols>
  <sheetData>
    <row r="1" spans="1:3">
      <c r="A1" s="36" t="s">
        <v>719</v>
      </c>
      <c r="B1" s="35" t="s">
        <v>711</v>
      </c>
      <c r="C1" s="10" t="s">
        <v>716</v>
      </c>
    </row>
    <row r="2" spans="1:3">
      <c r="A2" s="30">
        <v>7</v>
      </c>
      <c r="B2" s="23" t="str">
        <f>configuration!B29</f>
        <v>GitHub Repository</v>
      </c>
      <c r="C2" s="23" t="str">
        <f>configuration!B30</f>
        <v>https://github.com/RPI-DATA/jupyter-book</v>
      </c>
    </row>
    <row r="3" spans="1:3">
      <c r="A3" s="5">
        <v>8</v>
      </c>
      <c r="B3" s="23" t="str">
        <f>configuration!B31</f>
        <v>Colab</v>
      </c>
      <c r="C3" s="23" t="str">
        <f>configuration!B32</f>
        <v>https://colab.research.google.com/notebooks/welcome.ipynb#recent=true</v>
      </c>
    </row>
    <row r="4" spans="1:3">
      <c r="A4" s="5">
        <v>9</v>
      </c>
      <c r="B4" s="22" t="s">
        <v>663</v>
      </c>
      <c r="C4" s="23" t="str">
        <f>configuration!B34</f>
        <v>https://rpi-data.slack.com/messages</v>
      </c>
    </row>
    <row r="5" spans="1:3">
      <c r="B5" s="5"/>
    </row>
    <row r="6" spans="1:3">
      <c r="B6" s="5"/>
    </row>
    <row r="7" spans="1:3">
      <c r="B7" s="5"/>
    </row>
    <row r="8" spans="1:3">
      <c r="B8" s="5"/>
    </row>
    <row r="9" spans="1:3">
      <c r="B9" s="5"/>
    </row>
    <row r="10" spans="1:3">
      <c r="B10" s="5"/>
    </row>
    <row r="11" spans="1:3">
      <c r="B11" s="5"/>
    </row>
    <row r="12" spans="1:3">
      <c r="B12" s="5"/>
    </row>
    <row r="13" spans="1:3">
      <c r="B13" s="5"/>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
  <sheetViews>
    <sheetView zoomScale="90" zoomScaleNormal="90" workbookViewId="0">
      <selection activeCell="D23" sqref="D23"/>
    </sheetView>
  </sheetViews>
  <sheetFormatPr defaultColWidth="8.796875" defaultRowHeight="15.6"/>
  <cols>
    <col min="1" max="1" width="43.59765625" customWidth="1"/>
  </cols>
  <sheetData>
    <row r="1" spans="1:1" ht="78">
      <c r="A1" s="27" t="s">
        <v>710</v>
      </c>
    </row>
    <row r="2" spans="1:1">
      <c r="A2" t="str">
        <f>CONCATENATE("- When: ",configuration!B4)</f>
        <v>- When: Monday/Thursday 12:00 PM - 2:50 PM</v>
      </c>
    </row>
    <row r="3" spans="1:1">
      <c r="A3" t="str">
        <f>CONCATENATE("- Where: ",configuration!B5,"
")</f>
        <v xml:space="preserve">- Where: DCC 308
</v>
      </c>
    </row>
    <row r="4" spans="1:1">
      <c r="A4" s="23" t="str">
        <f>configuration!B15</f>
        <v>The [Schedule](https://rpi-data.github.io/course-intro-ml-app/schedule.html) for the course.
The [Course Materials](https://github.com/rpi-techfundamentals/spring2019-materials), including all data and Jupyter notebooks.
The [LMS](https://lms.rpi.edu/) will be used for submissions of projects.
[Github](https://github.com/rpi-techfundamentals/spring2019-materials) will be used for programming assignment collection. See assignments for more detailed procedures.
[Slack](https://app.slack.com/client/TCYU5RCRK/CCZQHCNKH) will be the primary method of communication. Please download the Slack App for your mobile and desktop.
This [Dropbox Share](https://www.dropbox.com/sh/bnxl5hiyb4fsjbw/AABJuu_Cf207LC8CSf23Sr4ha?dl=0) will include all presentations.</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0"/>
  <sheetViews>
    <sheetView zoomScale="60" zoomScaleNormal="60" workbookViewId="0">
      <selection activeCell="E19" sqref="E19"/>
    </sheetView>
  </sheetViews>
  <sheetFormatPr defaultColWidth="8.796875" defaultRowHeight="15.6"/>
  <cols>
    <col min="1" max="1" width="78.3984375" customWidth="1"/>
  </cols>
  <sheetData>
    <row r="1" spans="1:1" ht="62.4">
      <c r="A1" s="11" t="s">
        <v>698</v>
      </c>
    </row>
    <row r="2" spans="1:1">
      <c r="A2" t="str">
        <f>CONCATENATE("## ",configuration!B7," (Instructor)")</f>
        <v>## Jason Kuruzovich (Instructor)</v>
      </c>
    </row>
    <row r="3" spans="1:1">
      <c r="A3" t="str">
        <f>CONCATENATE("- Email: ",configuration!B8)</f>
        <v>- Email: kuruzj@rpi.edu</v>
      </c>
    </row>
    <row r="4" spans="1:1">
      <c r="A4" t="str">
        <f>CONCATENATE("- Office location: ",configuration!B9)</f>
        <v>- Office location: Pittsburgh 4108</v>
      </c>
    </row>
    <row r="5" spans="1:1">
      <c r="A5" s="5" t="str">
        <f>CONCATENATE("- Phone: ",configuration!B10)</f>
        <v>- Phone: 518-698-9910</v>
      </c>
    </row>
    <row r="6" spans="1:1" s="5" customFormat="1"/>
    <row r="7" spans="1:1" ht="15.3" customHeight="1">
      <c r="A7" s="5" t="str">
        <f>CONCATENATE("
## ",configuration!B11," (TA)")</f>
        <v xml:space="preserve">
## Lianlian Jiang (TA)</v>
      </c>
    </row>
    <row r="8" spans="1:1">
      <c r="A8" s="5" t="str">
        <f>CONCATENATE("- Email: ",configuration!B12)</f>
        <v>- Email: jiangl4@rpi.edu</v>
      </c>
    </row>
    <row r="9" spans="1:1">
      <c r="A9" s="5" t="str">
        <f>CONCATENATE("- Office location: ",configuration!B13,"
")</f>
        <v xml:space="preserve">- Office location: Pittsburgh 2226
</v>
      </c>
    </row>
    <row r="10" spans="1:1">
      <c r="A10" s="23" t="str">
        <f>configuration!B14</f>
        <v>Ask technical questions related to to class to an appropriate slack channel (#homework/#lab). This will ensure that everyone can jump in and help.
I'd prefer that you address other messages to me also through Slack (rather than email). This will enable me to turn off my email while continuing to give priority support to this class.</v>
      </c>
    </row>
  </sheetData>
  <pageMargins left="0.7" right="0.7" top="0.75" bottom="0.75" header="0.3" footer="0.3"/>
  <pageSetup orientation="portrait" horizontalDpi="200" verticalDpi="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7"/>
  <sheetViews>
    <sheetView zoomScale="90" zoomScaleNormal="90" workbookViewId="0">
      <selection activeCell="B3" sqref="B3"/>
    </sheetView>
  </sheetViews>
  <sheetFormatPr defaultRowHeight="15.6"/>
  <cols>
    <col min="1" max="1" width="8.8984375" style="67" customWidth="1"/>
    <col min="2" max="2" width="41" style="52" customWidth="1"/>
    <col min="3" max="3" width="41.09765625" style="52" customWidth="1"/>
    <col min="4" max="16384" width="8.796875" style="52"/>
  </cols>
  <sheetData>
    <row r="1" spans="1:3" s="61" customFormat="1" ht="18">
      <c r="A1" s="66" t="s">
        <v>746</v>
      </c>
      <c r="B1" s="61" t="s">
        <v>7</v>
      </c>
      <c r="C1" s="61" t="s">
        <v>11</v>
      </c>
    </row>
    <row r="2" spans="1:3">
      <c r="A2" s="67">
        <v>2</v>
      </c>
      <c r="B2" s="28" t="s">
        <v>768</v>
      </c>
      <c r="C2" s="46" t="s">
        <v>769</v>
      </c>
    </row>
    <row r="3" spans="1:3">
      <c r="A3" s="67">
        <v>2</v>
      </c>
      <c r="B3" s="28" t="s">
        <v>770</v>
      </c>
      <c r="C3" s="47" t="s">
        <v>771</v>
      </c>
    </row>
    <row r="4" spans="1:3">
      <c r="A4" s="67">
        <v>2</v>
      </c>
      <c r="B4" s="28" t="s">
        <v>772</v>
      </c>
      <c r="C4" s="47" t="s">
        <v>775</v>
      </c>
    </row>
    <row r="5" spans="1:3">
      <c r="A5" s="67">
        <v>2</v>
      </c>
      <c r="B5" s="28" t="s">
        <v>773</v>
      </c>
      <c r="C5" s="47" t="s">
        <v>776</v>
      </c>
    </row>
    <row r="6" spans="1:3">
      <c r="A6" s="67">
        <v>2</v>
      </c>
      <c r="B6" s="28" t="s">
        <v>774</v>
      </c>
      <c r="C6" s="47" t="s">
        <v>777</v>
      </c>
    </row>
    <row r="7" spans="1:3">
      <c r="A7" s="67">
        <v>4</v>
      </c>
      <c r="B7" s="69" t="s">
        <v>778</v>
      </c>
      <c r="C7" s="70" t="s">
        <v>779</v>
      </c>
    </row>
    <row r="8" spans="1:3" ht="31.2">
      <c r="A8" s="67">
        <v>6</v>
      </c>
      <c r="B8" s="69" t="s">
        <v>780</v>
      </c>
      <c r="C8" s="70" t="s">
        <v>781</v>
      </c>
    </row>
    <row r="9" spans="1:3">
      <c r="A9" s="67">
        <v>8</v>
      </c>
      <c r="B9" s="69" t="s">
        <v>782</v>
      </c>
      <c r="C9" s="52" t="s">
        <v>785</v>
      </c>
    </row>
    <row r="10" spans="1:3">
      <c r="A10" s="67">
        <v>8</v>
      </c>
      <c r="B10" s="69" t="s">
        <v>783</v>
      </c>
      <c r="C10" s="52" t="s">
        <v>784</v>
      </c>
    </row>
    <row r="11" spans="1:3">
      <c r="A11" s="67">
        <v>8</v>
      </c>
      <c r="B11" s="69" t="s">
        <v>786</v>
      </c>
      <c r="C11" s="52" t="s">
        <v>787</v>
      </c>
    </row>
    <row r="12" spans="1:3">
      <c r="A12" s="67">
        <v>8</v>
      </c>
      <c r="B12" s="69" t="s">
        <v>789</v>
      </c>
      <c r="C12" s="52" t="s">
        <v>788</v>
      </c>
    </row>
    <row r="13" spans="1:3">
      <c r="A13" s="67">
        <v>8</v>
      </c>
      <c r="B13" s="69" t="s">
        <v>790</v>
      </c>
      <c r="C13" s="52" t="s">
        <v>791</v>
      </c>
    </row>
    <row r="14" spans="1:3">
      <c r="A14" s="67">
        <v>10</v>
      </c>
      <c r="B14" s="10" t="s">
        <v>793</v>
      </c>
      <c r="C14" s="71" t="s">
        <v>792</v>
      </c>
    </row>
    <row r="15" spans="1:3">
      <c r="A15" s="67">
        <v>10</v>
      </c>
      <c r="B15" s="10" t="s">
        <v>795</v>
      </c>
      <c r="C15" s="52" t="s">
        <v>794</v>
      </c>
    </row>
    <row r="16" spans="1:3">
      <c r="A16" s="67">
        <v>12</v>
      </c>
      <c r="B16" s="69" t="s">
        <v>796</v>
      </c>
      <c r="C16" s="52" t="s">
        <v>801</v>
      </c>
    </row>
    <row r="17" spans="1:3" ht="31.2">
      <c r="A17" s="67">
        <v>12</v>
      </c>
      <c r="B17" s="69" t="s">
        <v>797</v>
      </c>
      <c r="C17" s="52" t="s">
        <v>802</v>
      </c>
    </row>
    <row r="18" spans="1:3">
      <c r="A18" s="67">
        <v>12</v>
      </c>
      <c r="B18" s="52" t="s">
        <v>798</v>
      </c>
      <c r="C18" s="52" t="s">
        <v>803</v>
      </c>
    </row>
    <row r="19" spans="1:3">
      <c r="A19" s="67">
        <v>12</v>
      </c>
      <c r="B19" s="52" t="s">
        <v>799</v>
      </c>
      <c r="C19" s="52" t="s">
        <v>804</v>
      </c>
    </row>
    <row r="20" spans="1:3">
      <c r="A20" s="67">
        <v>12</v>
      </c>
      <c r="B20" s="10" t="s">
        <v>800</v>
      </c>
      <c r="C20" s="52" t="s">
        <v>805</v>
      </c>
    </row>
    <row r="21" spans="1:3">
      <c r="A21" s="67">
        <v>20</v>
      </c>
      <c r="B21" s="10" t="s">
        <v>813</v>
      </c>
      <c r="C21" s="52" t="s">
        <v>806</v>
      </c>
    </row>
    <row r="22" spans="1:3">
      <c r="A22" s="67">
        <v>20</v>
      </c>
      <c r="B22" s="52" t="s">
        <v>812</v>
      </c>
      <c r="C22" s="52" t="s">
        <v>807</v>
      </c>
    </row>
    <row r="23" spans="1:3">
      <c r="A23" s="67">
        <v>20</v>
      </c>
      <c r="B23" s="52" t="s">
        <v>811</v>
      </c>
      <c r="C23" s="52" t="s">
        <v>808</v>
      </c>
    </row>
    <row r="24" spans="1:3">
      <c r="A24" s="67">
        <v>20</v>
      </c>
      <c r="B24" s="10" t="s">
        <v>810</v>
      </c>
      <c r="C24" s="52" t="s">
        <v>809</v>
      </c>
    </row>
    <row r="25" spans="1:3">
      <c r="A25" s="67">
        <v>23</v>
      </c>
      <c r="B25" s="52" t="s">
        <v>817</v>
      </c>
      <c r="C25" s="52" t="s">
        <v>816</v>
      </c>
    </row>
    <row r="26" spans="1:3">
      <c r="A26" s="67">
        <v>23</v>
      </c>
      <c r="B26" s="52" t="s">
        <v>818</v>
      </c>
      <c r="C26" s="52" t="s">
        <v>815</v>
      </c>
    </row>
    <row r="27" spans="1:3">
      <c r="A27" s="67">
        <v>23</v>
      </c>
      <c r="B27" s="52" t="s">
        <v>819</v>
      </c>
      <c r="C27" s="52" t="s">
        <v>814</v>
      </c>
    </row>
  </sheetData>
  <hyperlinks>
    <hyperlink ref="C7" r:id="rId1"/>
    <hyperlink ref="C8" r:id="rId2"/>
    <hyperlink ref="C14" r:id="rId3"/>
  </hyperlinks>
  <pageMargins left="0.7" right="0.7" top="0.75" bottom="0.75" header="0.3" footer="0.3"/>
  <pageSetup orientation="portrait" r:id="rId4"/>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D35"/>
  <sheetViews>
    <sheetView zoomScale="80" zoomScaleNormal="80" workbookViewId="0">
      <selection activeCell="A8" sqref="A8"/>
    </sheetView>
  </sheetViews>
  <sheetFormatPr defaultColWidth="11.09765625" defaultRowHeight="15" customHeight="1"/>
  <cols>
    <col min="1" max="1" width="101.796875" customWidth="1"/>
  </cols>
  <sheetData>
    <row r="1" spans="1:4" s="5" customFormat="1" ht="31.2">
      <c r="A1" s="11" t="s">
        <v>753</v>
      </c>
    </row>
    <row r="2" spans="1:4" ht="15" customHeight="1">
      <c r="A2" s="10" t="s">
        <v>765</v>
      </c>
      <c r="B2" s="6"/>
      <c r="C2" s="6"/>
      <c r="D2" s="6"/>
    </row>
    <row r="3" spans="1:4" ht="15" customHeight="1">
      <c r="A3" s="10" t="s">
        <v>766</v>
      </c>
      <c r="D3" s="2"/>
    </row>
    <row r="4" spans="1:4" ht="15" customHeight="1">
      <c r="A4" s="5" t="str">
        <f>CONCATENATE("| ",schedule!A2," | ",schedule!B2," | ",schedule!C2," | ",TEXT(schedule!D2,"mm/dd")," | ",schedule!M2," |")</f>
        <v>| 1 | 1 | Th | 08/29 | **Course Overview &amp; Introduction to the Data Science Lifecycle** &lt;br&gt; [more](https://rpi-data.github.io/course-intro-ml-app/sessions/session1/) |</v>
      </c>
      <c r="D4" s="2"/>
    </row>
    <row r="5" spans="1:4" ht="15" customHeight="1">
      <c r="A5" s="52" t="str">
        <f>CONCATENATE("| ",schedule!A3," | ",schedule!B3," | ",schedule!C3," | ",TEXT(schedule!D3,"mm/dd")," | ",schedule!M3," |")</f>
        <v>| 2 |  | M | 09/02 | **Labor Day - no classes (Tuesday follows Monday schedule)** &lt;br&gt;  |</v>
      </c>
    </row>
    <row r="6" spans="1:4" ht="15" customHeight="1">
      <c r="A6" s="52" t="str">
        <f>CONCATENATE("| ",schedule!A4," | ",schedule!B4," | ",schedule!C4," | ",TEXT(schedule!D4,"mm/dd")," | ",schedule!M4," |")</f>
        <v>| 2 | 2 | Tu | 09/03 | **Python Basics** &lt;br&gt; [more](https://rpi-data.github.io/course-intro-ml-app/sessions/session2/) &lt;br&gt; *Assignment 1 due 09/17* &lt;br&gt; |</v>
      </c>
    </row>
    <row r="7" spans="1:4" ht="15" customHeight="1">
      <c r="A7" s="52" t="str">
        <f>CONCATENATE("| ",schedule!A5," | ",schedule!B5," | ",schedule!C5," | ",TEXT(schedule!D5,"mm/dd")," | ",schedule!M5," |")</f>
        <v>| 2 | 3 | Th | 09/05 | **Python Basics** &lt;br&gt; [more](https://rpi-data.github.io/course-intro-ml-app/sessions/session3/) |</v>
      </c>
    </row>
    <row r="8" spans="1:4" ht="15" customHeight="1">
      <c r="A8" s="52" t="str">
        <f>CONCATENATE("| ",schedule!A6," | ",schedule!B6," | ",schedule!C6," | ",TEXT(schedule!D6,"mm/dd")," | ",schedule!M6," |")</f>
        <v>| 3 | 4 | M | 09/09 | **Python conditionals, loops, functions, aggregating.** &lt;br&gt; [more](https://rpi-data.github.io/course-intro-ml-app/sessions/session4/) |</v>
      </c>
    </row>
    <row r="9" spans="1:4" ht="15" customHeight="1">
      <c r="A9" s="52" t="str">
        <f>CONCATENATE("| ",schedule!A7," | ",schedule!B7," | ",schedule!C7," | ",TEXT(schedule!D7,"mm/dd")," | ",schedule!M7," |")</f>
        <v>| 3 | 5 | Th | 09/12 | **Python conditionals, loops, functions, aggregating (continued)** &lt;br&gt; [more](https://rpi-data.github.io/course-intro-ml-app/sessions/session5/) &lt;br&gt; *Assignment 2 due 09/26* &lt;br&gt; |</v>
      </c>
    </row>
    <row r="10" spans="1:4" ht="15" customHeight="1">
      <c r="A10" s="52" t="str">
        <f>CONCATENATE("| ",schedule!A8," | ",schedule!B8," | ",schedule!C8," | ",TEXT(schedule!D8,"mm/dd")," | ",schedule!M8," |")</f>
        <v>| 4 | 6 | M | 09/16 | **Python visualization, data manipulation , and feature creation.** &lt;br&gt; [more](https://rpi-data.github.io/course-intro-ml-app/sessions/session6/) |</v>
      </c>
    </row>
    <row r="11" spans="1:4" ht="15" customHeight="1">
      <c r="A11" s="52" t="str">
        <f>CONCATENATE("| ",schedule!A9," | ",schedule!B9," | ",schedule!C9," | ",TEXT(schedule!D9,"mm/dd")," | ",schedule!M9," |")</f>
        <v>| 4 | 7 | Th | 09/19 | **Python visualization, data manipulation , and feature creation (continued)** &lt;br&gt; [more](https://rpi-data.github.io/course-intro-ml-app/sessions/session7/) &lt;br&gt; *Assignment 3 due 10/03* &lt;br&gt; |</v>
      </c>
    </row>
    <row r="12" spans="1:4" ht="15" customHeight="1">
      <c r="A12" s="52" t="str">
        <f>CONCATENATE("| ",schedule!A10," | ",schedule!B10," | ",schedule!C10," | ",TEXT(schedule!D10,"mm/dd")," | ",schedule!M10," |")</f>
        <v>| 5 | 8 | M | 09/23 | **Visualization with Tableau** &lt;br&gt; [more](https://rpi-data.github.io/course-intro-ml-app/sessions/session8/) |</v>
      </c>
    </row>
    <row r="13" spans="1:4" ht="15" customHeight="1">
      <c r="A13" s="52" t="str">
        <f>CONCATENATE("| ",schedule!A11," | ",schedule!B11," | ",schedule!C11," | ",TEXT(schedule!D11,"mm/dd")," | ",schedule!M11," |")</f>
        <v>| 5 | 9 | Th | 09/26 | **Visualization with Tableau** &lt;br&gt; [more](https://rpi-data.github.io/course-intro-ml-app/sessions/session9/) &lt;br&gt; *Assignment 4 due 10/10* &lt;br&gt; |</v>
      </c>
    </row>
    <row r="14" spans="1:4" ht="15" customHeight="1">
      <c r="A14" s="52" t="str">
        <f>CONCATENATE("| ",schedule!A12," | ",schedule!B12," | ",schedule!C12," | ",TEXT(schedule!D12,"mm/dd")," | ",schedule!M12," |")</f>
        <v>| 6 | 10 | M | 09/30 | **Introduction to R** &lt;br&gt; [more](https://rpi-data.github.io/course-intro-ml-app/sessions/session10/) |</v>
      </c>
    </row>
    <row r="15" spans="1:4" ht="15" customHeight="1">
      <c r="A15" s="52" t="str">
        <f>CONCATENATE("| ",schedule!A13," | ",schedule!B13," | ",schedule!C13," | ",TEXT(schedule!D13,"mm/dd")," | ",schedule!M13," |")</f>
        <v>| 6 | 11 | Th | 10/03 | **Introduction to R** &lt;br&gt; [more](https://rpi-data.github.io/course-intro-ml-app/sessions/session11/) &lt;br&gt; *Assignment 5 due 10/17* &lt;br&gt; |</v>
      </c>
    </row>
    <row r="16" spans="1:4" ht="15" customHeight="1">
      <c r="A16" s="52" t="str">
        <f>CONCATENATE("| ",schedule!A14," | ",schedule!B14," | ",schedule!C14," | ",TEXT(schedule!D14,"mm/dd")," | ",schedule!M14," |")</f>
        <v>| 7 | 12 | M | 10/07 | **Overview of Modeling** &lt;br&gt; [more](https://rpi-data.github.io/course-intro-ml-app/sessions/session12/) |</v>
      </c>
    </row>
    <row r="17" spans="1:1" ht="15" customHeight="1">
      <c r="A17" s="52" t="str">
        <f>CONCATENATE("| ",schedule!A15," | ",schedule!B15," | ",schedule!C15," | ",TEXT(schedule!D15,"mm/dd")," | ",schedule!M15," |")</f>
        <v>| 7 | 13 | Th | 10/10 | **Overview of Modeling** &lt;br&gt; [more](https://rpi-data.github.io/course-intro-ml-app/sessions/session13/) &lt;br&gt; *Assignment 6 due 10/24* &lt;br&gt; |</v>
      </c>
    </row>
    <row r="18" spans="1:1" ht="15" customHeight="1">
      <c r="A18" s="52" t="str">
        <f>CONCATENATE("| ",schedule!A16," | ",schedule!B16," | ",schedule!C16," | ",TEXT(schedule!D16,"mm/dd")," | ",schedule!M16," |")</f>
        <v>| 8 | 14 | M | 10/14 | **Review/Kaggle Project Introduction** &lt;br&gt; [more](https://rpi-data.github.io/course-intro-ml-app/sessions/session14/) |</v>
      </c>
    </row>
    <row r="19" spans="1:1" ht="15" customHeight="1">
      <c r="A19" s="52" t="str">
        <f>CONCATENATE("| ",schedule!A17," | ",schedule!B17," | ",schedule!C17," | ",TEXT(schedule!D17,"mm/dd")," | ",schedule!M17," |")</f>
        <v>| 8 | 15 | Th | 10/17 | **Midterm** &lt;br&gt; [more](https://rpi-data.github.io/course-intro-ml-app/sessions/session15/) &lt;br&gt; *Assignment 7 due 10/31* &lt;br&gt; |</v>
      </c>
    </row>
    <row r="20" spans="1:1" ht="15" customHeight="1">
      <c r="A20" s="52" t="str">
        <f>CONCATENATE("| ",schedule!A18," | ",schedule!B18," | ",schedule!C18," | ",TEXT(schedule!D18,"mm/dd")," | ",schedule!M18," |")</f>
        <v>| 9 | 16 | M | 10/21 | **Classification** &lt;br&gt; [more](https://rpi-data.github.io/course-intro-ml-app/sessions/session16/) |</v>
      </c>
    </row>
    <row r="21" spans="1:1" ht="15" customHeight="1">
      <c r="A21" s="52" t="str">
        <f>CONCATENATE("| ",schedule!A19," | ",schedule!B19," | ",schedule!C19," | ",TEXT(schedule!D19,"mm/dd")," | ",schedule!M19," |")</f>
        <v>| 9 | 17 | Th | 10/24 | **Classification** &lt;br&gt; [more](https://rpi-data.github.io/course-intro-ml-app/sessions/session17/) |</v>
      </c>
    </row>
    <row r="22" spans="1:1" ht="15" customHeight="1">
      <c r="A22" s="52" t="str">
        <f>CONCATENATE("| ",schedule!A20," | ",schedule!B20," | ",schedule!C20," | ",TEXT(schedule!D20,"mm/dd")," | ",schedule!M20," |")</f>
        <v>| 10 | 18 | M | 10/28 | **Regression** &lt;br&gt; [more](https://rpi-data.github.io/course-intro-ml-app/sessions/session18/) |</v>
      </c>
    </row>
    <row r="23" spans="1:1" ht="15" customHeight="1">
      <c r="A23" s="52" t="str">
        <f>CONCATENATE("| ",schedule!A21," | ",schedule!B21," | ",schedule!C21," | ",TEXT(schedule!D21,"mm/dd")," | ",schedule!M21," |")</f>
        <v>| 10 | 19 | Th | 10/31 | **Regression** &lt;br&gt; [more](https://rpi-data.github.io/course-intro-ml-app/sessions/session19/) |</v>
      </c>
    </row>
    <row r="24" spans="1:1" ht="15" customHeight="1">
      <c r="A24" s="52" t="str">
        <f>CONCATENATE("| ",schedule!A22," | ",schedule!B22," | ",schedule!C22," | ",TEXT(schedule!D22,"mm/dd")," | ",schedule!M22," |")</f>
        <v>| 11 | 20 | M | 11/04 | **Text and NLP** &lt;br&gt; [more](https://rpi-data.github.io/course-intro-ml-app/sessions/session20/) |</v>
      </c>
    </row>
    <row r="25" spans="1:1" ht="15" customHeight="1">
      <c r="A25" s="52" t="str">
        <f>CONCATENATE("| ",schedule!A23," | ",schedule!B23," | ",schedule!C23," | ",TEXT(schedule!D23,"mm/dd")," | ",schedule!M23," |")</f>
        <v>| 11 | 21 | Th | 11/07 | **Text and NLP** &lt;br&gt; [more](https://rpi-data.github.io/course-intro-ml-app/sessions/session21/) |</v>
      </c>
    </row>
    <row r="26" spans="1:1" ht="15" customHeight="1">
      <c r="A26" s="52" t="str">
        <f>CONCATENATE("| ",schedule!A24," | ",schedule!B24," | ",schedule!C24," | ",TEXT(schedule!D24,"mm/dd")," | ",schedule!M24," |")</f>
        <v>| 12 | 22 | M | 11/11 | **Introduction to Big Data** &lt;br&gt; [more](https://rpi-data.github.io/course-intro-ml-app/sessions/session22/) &lt;br&gt; *Assignment 8 due 11/25* &lt;br&gt; |</v>
      </c>
    </row>
    <row r="27" spans="1:1" ht="15" customHeight="1">
      <c r="A27" s="52" t="str">
        <f>CONCATENATE("| ",schedule!A25," | ",schedule!B25," | ",schedule!C25," | ",TEXT(schedule!D25,"mm/dd")," | ",schedule!M25," |")</f>
        <v>| 12 | 23 | Th | 11/14 | **Time Series Analysis** &lt;br&gt; [more](https://rpi-data.github.io/course-intro-ml-app/sessions/session23/) |</v>
      </c>
    </row>
    <row r="28" spans="1:1" ht="15" customHeight="1">
      <c r="A28" s="52" t="str">
        <f>CONCATENATE("| ",schedule!A26," | ",schedule!B26," | ",schedule!C26," | ",TEXT(schedule!D26,"mm/dd")," | ",schedule!M26," |")</f>
        <v>| 13 | 24 | M | 11/18 | **Image Data and Deep Learning** &lt;br&gt; [more](https://rpi-data.github.io/course-intro-ml-app/sessions/session24/) |</v>
      </c>
    </row>
    <row r="29" spans="1:1" ht="15" customHeight="1">
      <c r="A29" s="52" t="str">
        <f>CONCATENATE("| ",schedule!A27," | ",schedule!B27," | ",schedule!C27," | ",TEXT(schedule!D27,"mm/dd")," | ",schedule!M27," |")</f>
        <v>| 13 | 25 | Th | 11/21 | **Image Data and Deep Learning** &lt;br&gt; [more](https://rpi-data.github.io/course-intro-ml-app/sessions/session25/) |</v>
      </c>
    </row>
    <row r="30" spans="1:1" ht="15.6">
      <c r="A30" s="52" t="str">
        <f>CONCATENATE("| ",schedule!A28," | ",schedule!B28," | ",schedule!C28," | ",TEXT(schedule!D28,"mm/dd")," | ",schedule!M28," |")</f>
        <v>| 14 | 26 | M | 11/25 | **Automl and Modeling Packages** &lt;br&gt; [more](https://rpi-data.github.io/course-intro-ml-app/sessions/session26/) |</v>
      </c>
    </row>
    <row r="31" spans="1:1" ht="15.6">
      <c r="A31" s="52" t="str">
        <f>CONCATENATE("| ",schedule!A29," | ",schedule!B29," | ",schedule!C29," | ",TEXT(schedule!D29,"mm/dd")," | ",schedule!M29," |")</f>
        <v>| 14 |  | Th | 11/28 | **Thanksgiving** &lt;br&gt;  |</v>
      </c>
    </row>
    <row r="32" spans="1:1" ht="15.6">
      <c r="A32" s="52" t="str">
        <f>CONCATENATE("| ",schedule!A30," | ",schedule!B30," | ",schedule!C30," | ",TEXT(schedule!D30,"mm/dd")," | ",schedule!M30," |")</f>
        <v>| 15 | 27 | M | 12/02 | **Automl and Model Search** &lt;br&gt; [more](https://rpi-data.github.io/course-intro-ml-app/sessions/session27/) |</v>
      </c>
    </row>
    <row r="33" spans="1:1" ht="15.6">
      <c r="A33" s="52" t="str">
        <f>CONCATENATE("| ",schedule!A31," | ",schedule!B31," | ",schedule!C31," | ",TEXT(schedule!D31,"mm/dd")," | ",schedule!M31," |")</f>
        <v>| 15 | 28 | Th | 12/05 | **Final Presentations** &lt;br&gt; [more](https://rpi-data.github.io/course-intro-ml-app/sessions/session28/) |</v>
      </c>
    </row>
    <row r="34" spans="1:1" ht="15.6">
      <c r="A34" s="52" t="str">
        <f>CONCATENATE("| ",schedule!A32," | ",schedule!B32," | ",schedule!C32," | ",TEXT(schedule!D32,"mm/dd")," | ",schedule!M32," |")</f>
        <v>| 16 | 29 | M | 12/09 | **Final Presentations** &lt;br&gt; [more](https://rpi-data.github.io/course-intro-ml-app/sessions/session29/) |</v>
      </c>
    </row>
    <row r="35" spans="1:1" ht="15.6">
      <c r="A35" s="52" t="str">
        <f>CONCATENATE("| ",schedule!A33," | ",schedule!B33," | ",schedule!C33," | ",TEXT(schedule!D33,"mm/dd")," | ",schedule!M33," |")</f>
        <v>| 17 |  | TBD | TBD | **Final Exam** &lt;br&gt;  |</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configuration</vt:lpstr>
      <vt:lpstr>schedule</vt:lpstr>
      <vt:lpstr>notebooks</vt:lpstr>
      <vt:lpstr>_config_yml</vt:lpstr>
      <vt:lpstr>toc_yml</vt:lpstr>
      <vt:lpstr>index_md</vt:lpstr>
      <vt:lpstr>contact_md</vt:lpstr>
      <vt:lpstr>readings</vt:lpstr>
      <vt:lpstr>schedule_md</vt:lpstr>
      <vt:lpstr>notebooks_md</vt:lpstr>
      <vt:lpstr>readings_md</vt:lpstr>
      <vt:lpstr>assignments_md</vt:lpstr>
      <vt:lpstr>grading_md</vt:lpstr>
      <vt:lpstr>sessions_md</vt:lpstr>
      <vt:lpstr>AcademicCalendar</vt: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Jason Kuruzovich</dc:creator>
  <cp:lastModifiedBy>Sebastian Garcia</cp:lastModifiedBy>
  <dcterms:created xsi:type="dcterms:W3CDTF">2018-01-17T14:54:29Z</dcterms:created>
  <dcterms:modified xsi:type="dcterms:W3CDTF">2019-07-29T21:02:41Z</dcterms:modified>
</cp:coreProperties>
</file>