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8D38440C-91AA-46C3-8359-7C820B21AC78}" xr6:coauthVersionLast="43" xr6:coauthVersionMax="43" xr10:uidLastSave="{00000000-0000-0000-0000-000000000000}"/>
  <bookViews>
    <workbookView xWindow="-96" yWindow="-96" windowWidth="23232" windowHeight="12696" activeTab="5" xr2:uid="{00000000-000D-0000-FFFF-FFFF00000000}"/>
  </bookViews>
  <sheets>
    <sheet name="configuration" sheetId="1" r:id="rId1"/>
    <sheet name="data" sheetId="2" r:id="rId2"/>
    <sheet name="_config_yml" sheetId="8" r:id="rId3"/>
    <sheet name="toc_yml" sheetId="7" r:id="rId4"/>
    <sheet name="schedule_md" sheetId="3" r:id="rId5"/>
    <sheet name="sessions_md" sheetId="4" r:id="rId6"/>
    <sheet name="Sheet1" sheetId="6" r:id="rId7"/>
    <sheet name="AcadademicCalendar" sheetId="5" r:id="rId8"/>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i8Kq5VhnzXrZ96MCzybU4eJ6youw=="/>
    </ext>
  </extLst>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 i="3"/>
  <c r="A4" i="7"/>
  <c r="A3" i="7"/>
  <c r="D2" i="4" l="1"/>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M30" i="2"/>
  <c r="O30" i="2" s="1"/>
  <c r="P30" i="2"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M5" i="2"/>
  <c r="O5" i="2" s="1"/>
  <c r="M34" i="2"/>
  <c r="O34" i="2" s="1"/>
  <c r="P34" i="2" s="1"/>
  <c r="A34" i="3" s="1"/>
  <c r="C2" i="4"/>
  <c r="O37" i="2"/>
  <c r="O36" i="2"/>
  <c r="O35" i="2"/>
  <c r="P35" i="2" s="1"/>
  <c r="B32" i="2"/>
  <c r="B33" i="2" s="1"/>
  <c r="A22" i="2"/>
  <c r="A20" i="2"/>
  <c r="A8" i="2"/>
  <c r="A10" i="2" s="1"/>
  <c r="A12" i="2" s="1"/>
  <c r="A7" i="2"/>
  <c r="A9" i="2" s="1"/>
  <c r="D6" i="2"/>
  <c r="D8" i="2" s="1"/>
  <c r="M8" i="2" s="1"/>
  <c r="O8" i="2" s="1"/>
  <c r="B5" i="2"/>
  <c r="P4" i="2"/>
  <c r="D4" i="2"/>
  <c r="P32" i="2" l="1"/>
  <c r="D10" i="2"/>
  <c r="P33" i="2"/>
  <c r="P36" i="2"/>
  <c r="A2" i="4"/>
  <c r="P5" i="2"/>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P6" i="2"/>
  <c r="A26" i="2"/>
  <c r="D14" i="2" l="1"/>
  <c r="M12" i="2"/>
  <c r="O12" i="2" s="1"/>
  <c r="A15" i="2"/>
  <c r="B8" i="2"/>
  <c r="P8" i="2" s="1"/>
  <c r="A28" i="2"/>
  <c r="M14" i="2" l="1"/>
  <c r="O14" i="2" s="1"/>
  <c r="D16" i="2"/>
  <c r="A30" i="2"/>
  <c r="B9" i="2"/>
  <c r="A17" i="2"/>
  <c r="M16" i="2" l="1"/>
  <c r="O16" i="2" s="1"/>
  <c r="D18" i="2"/>
  <c r="B10" i="2"/>
  <c r="P9" i="2"/>
  <c r="A19" i="2"/>
  <c r="A32" i="2"/>
  <c r="M18" i="2" l="1"/>
  <c r="O18" i="2" s="1"/>
  <c r="D20" i="2"/>
  <c r="D22" i="2" s="1"/>
  <c r="D24" i="2" s="1"/>
  <c r="B11" i="2"/>
  <c r="P10" i="2"/>
  <c r="A21" i="2"/>
  <c r="D26" i="2"/>
  <c r="A23" i="2" l="1"/>
  <c r="D28" i="2"/>
  <c r="B12" i="2"/>
  <c r="P11" i="2"/>
  <c r="D30" i="2" l="1"/>
  <c r="A25" i="2"/>
  <c r="B13" i="2"/>
  <c r="P12" i="2"/>
  <c r="A27" i="2" l="1"/>
  <c r="B14" i="2"/>
  <c r="P13" i="2"/>
  <c r="D32" i="2"/>
  <c r="B15" i="2" l="1"/>
  <c r="P14" i="2"/>
  <c r="A29" i="2"/>
  <c r="A31" i="2" l="1"/>
  <c r="P15" i="2"/>
  <c r="B16" i="2"/>
  <c r="B17" i="2" l="1"/>
  <c r="P16" i="2"/>
  <c r="B18" i="2" l="1"/>
  <c r="P17" i="2"/>
  <c r="B19" i="2" l="1"/>
  <c r="P18" i="2"/>
  <c r="B20" i="2" l="1"/>
  <c r="P19" i="2"/>
  <c r="B21" i="2" l="1"/>
  <c r="P20" i="2"/>
  <c r="B22" i="2" l="1"/>
  <c r="P21" i="2"/>
  <c r="B23" i="2" l="1"/>
  <c r="P22" i="2"/>
  <c r="B24" i="2" l="1"/>
  <c r="P23" i="2"/>
  <c r="B25" i="2" l="1"/>
  <c r="P24" i="2"/>
  <c r="B26" i="2" l="1"/>
  <c r="P25" i="2"/>
  <c r="B27" i="2" l="1"/>
  <c r="P26" i="2"/>
  <c r="B28" i="2" l="1"/>
  <c r="P27" i="2"/>
  <c r="B29" i="2" l="1"/>
  <c r="P29" i="2" s="1"/>
  <c r="P28" i="2"/>
</calcChain>
</file>

<file path=xl/sharedStrings.xml><?xml version="1.0" encoding="utf-8"?>
<sst xmlns="http://schemas.openxmlformats.org/spreadsheetml/2006/main" count="3904" uniqueCount="723">
  <si>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</si>
  <si>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</si>
  <si>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</si>
  <si>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</si>
  <si>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</si>
  <si>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</si>
  <si>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</si>
  <si>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</si>
  <si>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</si>
  <si>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</si>
  <si>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</si>
  <si>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</si>
  <si>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</si>
  <si>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</si>
  <si>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</si>
  <si>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</si>
  <si>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</si>
  <si>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</si>
  <si>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</si>
  <si>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</si>
  <si>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</si>
  <si>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</si>
  <si>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</si>
  <si>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</si>
  <si>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</si>
  <si>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</si>
  <si>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</si>
  <si>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</si>
  <si>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</si>
  <si>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</si>
  <si>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</si>
  <si>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</si>
  <si>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</si>
  <si>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</si>
  <si>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</si>
  <si>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</si>
  <si>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</si>
  <si>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</si>
  <si>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</si>
  <si>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</si>
  <si>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</si>
  <si>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</si>
  <si>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</si>
  <si>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</si>
  <si>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</si>
  <si>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</si>
  <si>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</si>
  <si>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</si>
  <si>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</si>
  <si>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</si>
  <si>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</si>
  <si>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</si>
  <si>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</si>
  <si>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</si>
  <si>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</si>
  <si>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</si>
  <si>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</si>
  <si>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</si>
  <si>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</si>
  <si>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</si>
  <si>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</si>
  <si>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</si>
  <si>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</si>
  <si>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</si>
  <si>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</si>
  <si>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</si>
  <si>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</si>
  <si>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</si>
  <si>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</si>
  <si>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</si>
  <si>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</si>
  <si>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</si>
  <si>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</si>
  <si>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</si>
  <si>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</si>
  <si>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</si>
  <si>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</si>
  <si>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</si>
  <si>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</si>
  <si>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</si>
  <si>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</si>
  <si>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</si>
  <si>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</si>
  <si>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</si>
  <si>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</si>
  <si>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</si>
  <si>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</si>
  <si>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</si>
  <si>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</si>
  <si>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</si>
  <si>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</si>
  <si>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</si>
  <si>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</si>
  <si>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</si>
  <si>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</si>
  <si>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</si>
  <si>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</si>
  <si>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</si>
  <si>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</si>
  <si>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</si>
  <si>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</si>
  <si>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</si>
  <si>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</si>
  <si>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</si>
  <si>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</si>
  <si>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</si>
  <si>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</si>
  <si>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</si>
  <si>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</si>
  <si>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</si>
  <si>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</si>
  <si>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</si>
  <si>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</si>
  <si>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</si>
  <si>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</si>
  <si>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</si>
  <si>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</si>
  <si>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</si>
  <si>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</si>
  <si>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</si>
  <si>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</si>
  <si>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</si>
  <si>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</si>
  <si>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</si>
  <si>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</si>
  <si>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</si>
  <si>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</si>
  <si>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</si>
  <si>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</si>
  <si>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</si>
  <si>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</si>
  <si>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</si>
  <si>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</si>
  <si>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</si>
  <si>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</si>
  <si>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</si>
  <si>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</si>
  <si>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</si>
  <si>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</si>
  <si>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</si>
  <si>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</si>
  <si>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</si>
  <si>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</si>
  <si>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</si>
  <si>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</si>
  <si>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</si>
  <si>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</si>
  <si>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</si>
  <si>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</si>
  <si>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</si>
  <si>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</si>
  <si>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</si>
  <si>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</si>
  <si>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</si>
  <si>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</si>
  <si>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</si>
  <si>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</si>
  <si>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</si>
  <si>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</si>
  <si>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</si>
  <si>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</si>
  <si>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</si>
  <si>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</si>
  <si>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</si>
  <si>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</si>
  <si>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</si>
  <si>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</si>
  <si>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</si>
  <si>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</si>
  <si>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</si>
  <si>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</si>
  <si>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</si>
  <si>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</si>
  <si>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</si>
  <si>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</si>
  <si>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</si>
  <si>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</si>
  <si>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</si>
  <si>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</si>
  <si>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</si>
  <si>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</si>
  <si>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</si>
  <si>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</si>
  <si>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</si>
  <si>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</si>
  <si>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</si>
  <si>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</si>
  <si>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</si>
  <si>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</si>
  <si>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</si>
  <si>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</si>
  <si>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</si>
  <si>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</si>
  <si>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</si>
  <si>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</si>
  <si>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</si>
  <si>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</si>
  <si>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</si>
  <si>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</si>
  <si>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</si>
  <si>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</si>
  <si>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</si>
  <si>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</si>
  <si>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</si>
  <si>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</si>
  <si>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</si>
  <si>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</si>
  <si>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</si>
  <si>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</si>
  <si>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</si>
  <si>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</si>
  <si>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</si>
  <si>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</si>
  <si>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</si>
  <si>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</si>
  <si>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</si>
  <si>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</si>
  <si>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</si>
  <si>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</si>
  <si>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</si>
  <si>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</si>
  <si>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</si>
  <si>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</si>
  <si>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</si>
  <si>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</si>
  <si>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</si>
  <si>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</si>
  <si>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</si>
  <si>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</si>
  <si>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</si>
  <si>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</si>
  <si>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</si>
  <si>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</si>
  <si>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</si>
  <si>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</si>
  <si>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</si>
  <si>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</si>
  <si>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</si>
  <si>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</si>
  <si>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</si>
  <si>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</si>
  <si>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</si>
  <si>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</si>
  <si>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</si>
  <si>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</si>
  <si>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</si>
  <si>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</si>
  <si>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</si>
  <si>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</si>
  <si>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</si>
  <si>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</si>
  <si>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</si>
  <si>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</si>
  <si>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</si>
  <si>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</si>
  <si>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</si>
  <si>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</si>
  <si>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</si>
  <si>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</si>
  <si>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</si>
  <si>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</si>
  <si>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</si>
  <si>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</si>
  <si>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</si>
  <si>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</si>
  <si>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</si>
  <si>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</si>
  <si>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</si>
  <si>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</si>
  <si>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</si>
  <si>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</si>
  <si>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</si>
  <si>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</si>
  <si>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</si>
  <si>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</si>
  <si>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</si>
  <si>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</si>
  <si>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</si>
  <si>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</si>
  <si>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</si>
  <si>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</si>
  <si>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</si>
  <si>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</si>
  <si>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</si>
  <si>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</si>
  <si>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</si>
  <si>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</si>
  <si>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</si>
  <si>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</si>
  <si>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</si>
  <si>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</si>
  <si>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</si>
  <si>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</si>
  <si>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</si>
  <si>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</si>
  <si>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</si>
  <si>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</si>
  <si>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</si>
  <si>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</si>
  <si>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</si>
  <si>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</si>
  <si>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</si>
  <si>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</si>
  <si>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</si>
  <si>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</si>
  <si>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</si>
  <si>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</si>
  <si>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</si>
  <si>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</si>
  <si>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</si>
  <si>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</si>
  <si>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</si>
  <si>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</si>
  <si>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</si>
  <si>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</si>
  <si>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</si>
  <si>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</si>
  <si>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</si>
  <si>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</si>
  <si>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</si>
  <si>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</si>
  <si>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</si>
  <si>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</si>
  <si>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</si>
  <si>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</si>
  <si>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</si>
  <si>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</si>
  <si>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</si>
  <si>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</si>
  <si>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</si>
  <si>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</si>
  <si>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</si>
  <si>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</si>
  <si>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</si>
  <si>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</si>
  <si>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</si>
  <si>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</si>
  <si>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</si>
  <si>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</si>
  <si>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</si>
  <si>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</si>
  <si>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</si>
  <si>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</si>
  <si>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</si>
  <si>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</si>
  <si>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</si>
  <si>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</si>
  <si>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</si>
  <si>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</si>
  <si>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</si>
  <si>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</si>
  <si>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</si>
  <si>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</si>
  <si>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</si>
  <si>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</si>
  <si>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</si>
  <si>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</si>
  <si>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</si>
  <si>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</si>
  <si>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</si>
  <si>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</si>
  <si>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</si>
  <si>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</si>
  <si>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</si>
  <si>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</si>
  <si>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</si>
  <si>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</si>
  <si>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</si>
  <si>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</si>
  <si>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</si>
  <si>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</si>
  <si>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</si>
  <si>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</si>
  <si>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</si>
  <si>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</si>
  <si>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</si>
  <si>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</si>
  <si>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</si>
  <si>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</si>
  <si>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</si>
  <si>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</si>
  <si>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</si>
  <si>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</si>
  <si>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</si>
  <si>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</si>
  <si>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</si>
  <si>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</si>
  <si>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</si>
  <si>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</si>
  <si>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</si>
  <si>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</si>
  <si>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</si>
  <si>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</si>
  <si>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</si>
  <si>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</si>
  <si>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</si>
  <si>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</si>
  <si>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</si>
  <si>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</si>
  <si>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</si>
  <si>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</si>
  <si>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</si>
  <si>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</si>
  <si>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</si>
  <si>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</si>
  <si>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</si>
  <si>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</si>
  <si>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</si>
  <si>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</si>
  <si>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</si>
  <si>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</si>
  <si>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</si>
  <si>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</si>
  <si>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</si>
  <si>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</si>
  <si>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</si>
  <si>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</si>
  <si>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</si>
  <si>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</si>
  <si>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</si>
  <si>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</si>
  <si>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</si>
  <si>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</si>
  <si>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</si>
  <si>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</si>
  <si>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</si>
  <si>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</si>
  <si>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</si>
  <si>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</si>
  <si>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</si>
  <si>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</si>
  <si>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</si>
  <si>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</si>
  <si>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</si>
  <si>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</si>
  <si>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</si>
  <si>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</si>
  <si>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</si>
  <si>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</si>
  <si>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</si>
  <si>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</si>
  <si>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</si>
  <si>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</si>
  <si>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</si>
  <si>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</si>
  <si>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</si>
  <si>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</si>
  <si>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</si>
  <si>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</si>
  <si>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</si>
  <si>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</si>
  <si>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</si>
  <si>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</si>
  <si>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</si>
  <si>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</si>
  <si>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</si>
  <si>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</si>
  <si>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</si>
  <si>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</si>
  <si>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</si>
  <si>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</si>
  <si>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</si>
  <si>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</si>
  <si>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</si>
  <si>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</si>
  <si>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</si>
  <si>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</si>
  <si>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</si>
  <si>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</si>
  <si>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</si>
  <si>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</si>
  <si>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</si>
  <si>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</si>
  <si>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</si>
  <si>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</si>
  <si>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</si>
  <si>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</si>
  <si>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</si>
  <si>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</si>
  <si>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</si>
  <si>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</si>
  <si>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</si>
  <si>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</si>
  <si>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</si>
  <si>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</si>
  <si>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</si>
  <si>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</si>
  <si>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</si>
  <si>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</si>
  <si>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</si>
  <si>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</si>
  <si>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</si>
  <si>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</si>
  <si>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</si>
  <si>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</si>
  <si>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</si>
  <si>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</si>
  <si>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</si>
  <si>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</si>
  <si>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</si>
  <si>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</si>
  <si>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</si>
  <si>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</si>
  <si>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</si>
  <si>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</si>
  <si>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</si>
  <si>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</si>
  <si>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</si>
  <si>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</si>
  <si>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</si>
  <si>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</si>
  <si>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</si>
  <si>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</si>
  <si>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</si>
  <si>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</si>
  <si>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</si>
  <si>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</si>
  <si>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</si>
  <si>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</si>
  <si>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</si>
  <si>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</si>
  <si>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</si>
  <si>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</si>
  <si>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</si>
  <si>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</si>
  <si>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</si>
  <si>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</si>
  <si>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</si>
  <si>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</si>
  <si>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</si>
  <si>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</si>
  <si>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</si>
  <si>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</si>
  <si>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</si>
  <si>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</si>
  <si>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</si>
  <si>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</si>
  <si>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</si>
  <si>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</si>
  <si>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</si>
  <si>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</si>
  <si>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</si>
  <si>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</si>
  <si>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</si>
  <si>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</si>
  <si>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</si>
  <si>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</si>
  <si>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</si>
  <si>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</si>
  <si>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</si>
  <si>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</si>
  <si>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</si>
  <si>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</si>
  <si>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</si>
  <si>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</si>
  <si>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</si>
  <si>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</si>
  <si>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</si>
  <si>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</si>
  <si>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</si>
  <si>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</si>
  <si>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</si>
  <si>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</si>
  <si>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</si>
  <si>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</si>
  <si>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</si>
  <si>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</si>
  <si>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</si>
  <si>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</si>
  <si>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</si>
  <si>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</si>
  <si>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</si>
  <si>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</si>
  <si>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</si>
  <si>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</si>
  <si>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</si>
  <si>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</si>
  <si>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</si>
  <si>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</si>
  <si>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</si>
  <si>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</si>
  <si>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</si>
  <si>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</si>
  <si>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</si>
  <si>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</si>
  <si>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</si>
  <si>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</si>
  <si>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</si>
  <si>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</si>
  <si>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</si>
  <si>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</si>
  <si>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</si>
  <si>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</si>
  <si>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</si>
  <si>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</si>
  <si>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</si>
  <si>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</si>
  <si>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</si>
  <si>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</si>
  <si>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</si>
  <si>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</si>
  <si>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</si>
  <si>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</si>
  <si>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</si>
  <si>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</si>
  <si>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</si>
  <si>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</si>
  <si>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</si>
  <si>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</si>
  <si>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</si>
  <si>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</si>
  <si>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</si>
  <si>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</si>
  <si>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</si>
  <si>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</si>
  <si>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</si>
  <si>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</si>
  <si>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</si>
  <si>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</si>
  <si>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</si>
  <si>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</si>
  <si>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</si>
  <si>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</si>
  <si>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</si>
  <si>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</si>
  <si>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</si>
  <si>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</si>
  <si>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</si>
  <si>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</si>
  <si>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</si>
  <si>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</si>
  <si>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</si>
  <si>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</si>
  <si>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</si>
  <si>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</si>
  <si>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</si>
  <si>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</si>
  <si>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</si>
  <si>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</si>
  <si>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</si>
  <si>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</si>
  <si>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</si>
  <si>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</si>
  <si>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</si>
  <si>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</si>
  <si>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Labor Day No Classes (Tuesday Follows Monday Schedule</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</si>
  <si>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</si>
  <si>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</si>
  <si>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</si>
  <si>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</si>
  <si>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</si>
  <si>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</si>
  <si>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</si>
  <si>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</si>
  <si>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</si>
  <si>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</si>
  <si>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</si>
  <si>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</si>
  <si>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</si>
  <si>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</si>
  <si>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</si>
  <si>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</si>
  <si>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</si>
  <si>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</si>
  <si>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
(4) [A Tour of Machine Learning Algorithms](http://machinelearningmastery.com/a-tour-of-machine-learning-algorithms/)&lt;br&gt;
(5) [An Introduction to Machine Learning with Python - Chapter 2-3](http://proquestcombo.safaribooksonline.com/book/programming/machine-learning/9781449369880)</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</si>
  <si>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</si>
  <si>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</si>
  <si>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</si>
  <si>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</si>
  <si>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</si>
  <si>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</si>
  <si>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</si>
  <si>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</si>
  <si>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</si>
  <si>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</si>
  <si>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</si>
  <si>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Course ID:</t>
  </si>
  <si>
    <t>Top-level page name:</t>
  </si>
  <si>
    <t>General class info</t>
  </si>
  <si>
    <t>Site settings</t>
  </si>
  <si>
    <t>Home</t>
  </si>
  <si>
    <t>External links</t>
  </si>
  <si>
    <t>Link #1 title:</t>
  </si>
  <si>
    <t>Link #2 url:</t>
  </si>
  <si>
    <t>Link #1 url:</t>
  </si>
  <si>
    <t>Link #2 title:</t>
  </si>
  <si>
    <t>Link #3 title:</t>
  </si>
  <si>
    <t>Link #3 url:</t>
  </si>
  <si>
    <t>GitHub Repository</t>
  </si>
  <si>
    <t>Colab</t>
  </si>
  <si>
    <t>Slack</t>
  </si>
  <si>
    <t>https://github.com/RPI-DATA/jupyter-book</t>
  </si>
  <si>
    <t>https://colab.research.google.com/notebooks/welcome.ipynb#recent=true</t>
  </si>
  <si>
    <t>https://rpi-data.slack.com/messages</t>
  </si>
  <si>
    <t>Site title:</t>
  </si>
  <si>
    <t>Data@Rensselaer</t>
  </si>
  <si>
    <t>Author:</t>
  </si>
  <si>
    <t>Author's email:</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</si>
  <si>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</si>
  <si>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</si>
  <si>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</si>
  <si>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</si>
  <si>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</si>
  <si>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</si>
  <si>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</si>
  <si>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</si>
  <si>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</si>
  <si>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</si>
  <si>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</si>
  <si>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</si>
  <si>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</si>
  <si>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</si>
  <si>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</si>
  <si>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 Top-level page</t>
  </si>
  <si>
    <t>/index</t>
  </si>
  <si>
    <t xml:space="preserve">   Textbook logo link:</t>
  </si>
  <si>
    <t xml:space="preserve">   Collapse inactive chapters:</t>
  </si>
  <si>
    <t xml:space="preserve">   Add a search link:</t>
  </si>
  <si>
    <t xml:space="preserve">   Top-level URL:</t>
  </si>
  <si>
    <t xml:space="preserve">  not_numbered: true</t>
  </si>
  <si>
    <t>-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t>
  </si>
  <si>
    <t>| Session | Day | Date | Topic | Notebooks |</t>
  </si>
  <si>
    <t>|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</si>
</sst>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Renssela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2"/>
  <sheetViews>
    <sheetView workbookViewId="0">
      <selection activeCell="G19" sqref="G19"/>
    </sheetView>
  </sheetViews>
  <sheetFormatPr defaultColWidth="11.1484375" defaultRowHeight="15" customHeight="1"/>
  <cols>
    <col min="1" max="1" width="24.546875" customWidth="1"/>
    <col min="2" max="2" width="17" style="30" customWidth="1"/>
  </cols>
  <sheetData>
    <row r="1" spans="1:3" s="8" customFormat="1" ht="15" customHeight="1">
      <c r="A1" s="23" t="s">
        <v>678</v>
      </c>
      <c r="B1" s="30"/>
    </row>
    <row r="2" spans="1:3" ht="15" customHeight="1">
      <c r="A2" t="s">
        <v>676</v>
      </c>
      <c r="B2" s="31" t="s">
        <v>1</v>
      </c>
    </row>
    <row r="3" spans="1:3" ht="15" customHeight="1">
      <c r="A3" s="1" t="s">
        <v>675</v>
      </c>
      <c r="B3" s="30">
        <v>14</v>
      </c>
    </row>
    <row r="4" spans="1:3" s="8" customFormat="1" ht="15" customHeight="1">
      <c r="A4" s="1"/>
      <c r="B4" s="30"/>
    </row>
    <row r="5" spans="1:3" s="8" customFormat="1" ht="15" customHeight="1">
      <c r="A5" s="24" t="s">
        <v>679</v>
      </c>
      <c r="B5" s="30"/>
    </row>
    <row r="6" spans="1:3" s="8" customFormat="1" ht="15" customHeight="1">
      <c r="A6" s="1" t="s">
        <v>694</v>
      </c>
      <c r="B6" s="28" t="s">
        <v>695</v>
      </c>
    </row>
    <row r="7" spans="1:3" s="8" customFormat="1" ht="15" customHeight="1">
      <c r="A7" s="1" t="s">
        <v>696</v>
      </c>
      <c r="B7" s="28"/>
    </row>
    <row r="8" spans="1:3" s="8" customFormat="1" ht="15" customHeight="1">
      <c r="A8" s="1" t="s">
        <v>697</v>
      </c>
      <c r="B8" s="28"/>
    </row>
    <row r="9" spans="1:3" s="8" customFormat="1" ht="15" customHeight="1">
      <c r="A9" s="1" t="s">
        <v>698</v>
      </c>
      <c r="B9" s="28"/>
    </row>
    <row r="10" spans="1:3" s="8" customFormat="1" ht="15" customHeight="1">
      <c r="A10" s="1" t="s">
        <v>701</v>
      </c>
      <c r="B10" s="28"/>
      <c r="C10" s="22" t="s">
        <v>702</v>
      </c>
    </row>
    <row r="11" spans="1:3" s="8" customFormat="1" ht="15" customHeight="1">
      <c r="A11" s="1" t="s">
        <v>700</v>
      </c>
      <c r="B11" s="28"/>
      <c r="C11" s="22" t="s">
        <v>703</v>
      </c>
    </row>
    <row r="12" spans="1:3" s="8" customFormat="1" ht="15" customHeight="1">
      <c r="A12" s="1"/>
      <c r="B12" s="28"/>
    </row>
    <row r="13" spans="1:3" s="8" customFormat="1" ht="15" customHeight="1">
      <c r="A13" s="24" t="s">
        <v>699</v>
      </c>
      <c r="B13" s="28"/>
    </row>
    <row r="14" spans="1:3" ht="15" customHeight="1">
      <c r="A14" t="s">
        <v>677</v>
      </c>
      <c r="B14" s="29" t="s">
        <v>680</v>
      </c>
    </row>
    <row r="15" spans="1:3" s="8" customFormat="1" ht="15" customHeight="1">
      <c r="A15" s="1" t="s">
        <v>718</v>
      </c>
      <c r="B15" s="29" t="s">
        <v>714</v>
      </c>
    </row>
    <row r="16" spans="1:3" s="8" customFormat="1" ht="15" customHeight="1">
      <c r="A16" s="13" t="s">
        <v>717</v>
      </c>
      <c r="B16" s="29" t="s">
        <v>24</v>
      </c>
    </row>
    <row r="17" spans="1:3" ht="15" customHeight="1">
      <c r="A17" s="13" t="s">
        <v>704</v>
      </c>
      <c r="B17" s="29" t="s">
        <v>24</v>
      </c>
    </row>
    <row r="18" spans="1:3" s="8" customFormat="1" ht="15" customHeight="1">
      <c r="A18" s="13" t="s">
        <v>716</v>
      </c>
      <c r="B18" s="29" t="s">
        <v>24</v>
      </c>
      <c r="C18" s="22" t="s">
        <v>705</v>
      </c>
    </row>
    <row r="19" spans="1:3" s="8" customFormat="1" ht="15" customHeight="1">
      <c r="A19" s="13" t="s">
        <v>707</v>
      </c>
      <c r="B19" s="29"/>
      <c r="C19" s="22" t="s">
        <v>706</v>
      </c>
    </row>
    <row r="20" spans="1:3" s="8" customFormat="1" ht="15" customHeight="1">
      <c r="A20" s="13" t="s">
        <v>715</v>
      </c>
      <c r="B20" s="29"/>
      <c r="C20" s="22" t="s">
        <v>708</v>
      </c>
    </row>
    <row r="21" spans="1:3" s="8" customFormat="1" ht="15" customHeight="1">
      <c r="A21" s="13" t="s">
        <v>709</v>
      </c>
      <c r="B21" s="29" t="s">
        <v>710</v>
      </c>
      <c r="C21" s="22" t="s">
        <v>711</v>
      </c>
    </row>
    <row r="22" spans="1:3" s="8" customFormat="1" ht="15" customHeight="1">
      <c r="A22" s="13"/>
      <c r="B22" s="29"/>
      <c r="C22" s="22"/>
    </row>
    <row r="24" spans="1:3" ht="15" customHeight="1">
      <c r="A24" s="23" t="s">
        <v>681</v>
      </c>
    </row>
    <row r="25" spans="1:3" ht="15" customHeight="1">
      <c r="A25" s="13" t="s">
        <v>682</v>
      </c>
      <c r="B25" s="30" t="s">
        <v>688</v>
      </c>
    </row>
    <row r="26" spans="1:3" ht="15" customHeight="1">
      <c r="A26" s="13" t="s">
        <v>684</v>
      </c>
      <c r="B26" s="30" t="s">
        <v>691</v>
      </c>
    </row>
    <row r="28" spans="1:3" ht="15" customHeight="1">
      <c r="A28" s="13" t="s">
        <v>685</v>
      </c>
      <c r="B28" s="29" t="s">
        <v>689</v>
      </c>
    </row>
    <row r="29" spans="1:3" ht="15" customHeight="1">
      <c r="A29" s="13" t="s">
        <v>683</v>
      </c>
      <c r="B29" s="30" t="s">
        <v>692</v>
      </c>
    </row>
    <row r="31" spans="1:3" ht="15" customHeight="1">
      <c r="A31" s="13" t="s">
        <v>686</v>
      </c>
      <c r="B31" s="29" t="s">
        <v>690</v>
      </c>
    </row>
    <row r="32" spans="1:3" ht="15" customHeight="1">
      <c r="A32" s="13" t="s">
        <v>687</v>
      </c>
      <c r="B32" s="30" t="s">
        <v>693</v>
      </c>
    </row>
  </sheetData>
  <hyperlinks>
    <hyperlink ref="B6" r:id="rId1" xr:uid="{15B2624E-6EB3-4255-9E78-4CB7E9E00A4C}"/>
  </hyperlinks>
  <pageMargins left="0.7" right="0.7" top="0.75" bottom="0.75"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zoomScale="80" zoomScaleNormal="80" workbookViewId="0">
      <pane xSplit="5" ySplit="2" topLeftCell="F3" activePane="bottomRight" state="frozen"/>
      <selection pane="topRight" activeCell="F1" sqref="F1"/>
      <selection pane="bottomLeft" activeCell="A3" sqref="A3"/>
      <selection pane="bottomRight" activeCell="A3" sqref="A3"/>
    </sheetView>
  </sheetViews>
  <sheetFormatPr defaultColWidth="11.1484375" defaultRowHeight="15.6"/>
  <cols>
    <col min="1" max="1" width="10.5" customWidth="1"/>
    <col min="2" max="2" width="10" customWidth="1"/>
    <col min="3" max="3" width="5.6484375" customWidth="1"/>
    <col min="4" max="4" width="8.34765625" customWidth="1"/>
    <col min="5" max="5" width="30.0468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c r="A1" t="s">
        <v>0</v>
      </c>
      <c r="B1" s="1" t="s">
        <v>1</v>
      </c>
      <c r="D1" s="2"/>
      <c r="E1" s="3"/>
      <c r="F1" s="3"/>
      <c r="G1" s="3"/>
      <c r="H1" s="3"/>
      <c r="I1" s="3"/>
      <c r="J1" s="3"/>
      <c r="K1" s="3"/>
      <c r="L1" s="2"/>
      <c r="M1" s="2"/>
      <c r="N1" s="2"/>
      <c r="O1" s="2"/>
    </row>
    <row r="2" spans="1:16" s="23" customFormat="1">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18.4">
      <c r="A3">
        <v>1</v>
      </c>
      <c r="B3" s="1">
        <v>1</v>
      </c>
      <c r="C3" t="s">
        <v>15</v>
      </c>
      <c r="D3" s="5">
        <v>43706</v>
      </c>
      <c r="E3" s="6" t="s">
        <v>16</v>
      </c>
      <c r="F3" s="14" t="s">
        <v>111</v>
      </c>
      <c r="G3" s="7" t="s">
        <v>17</v>
      </c>
      <c r="H3" s="6"/>
      <c r="I3" s="17" t="s">
        <v>720</v>
      </c>
      <c r="J3" s="6" t="s">
        <v>106</v>
      </c>
      <c r="M3" s="8" t="str">
        <f>IF(ISBLANK(L3),"",CONCATENATE("Assignment ",L3," Due ", TEXT(D3+configuration!$B$3,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31.2">
      <c r="A4">
        <v>2</v>
      </c>
      <c r="C4" t="s">
        <v>18</v>
      </c>
      <c r="D4" s="2">
        <f>D3+4</f>
        <v>43710</v>
      </c>
      <c r="E4" s="15" t="s">
        <v>645</v>
      </c>
      <c r="F4" s="6"/>
      <c r="G4" s="6"/>
      <c r="H4" s="6"/>
      <c r="I4" s="6"/>
      <c r="J4" s="6"/>
      <c r="M4" s="8" t="str">
        <f>IF(ISBLANK(L4),"",CONCATENATE("Assignment ",L4," Due ", TEXT(D4+configuration!$B$3, "mm/dd")))</f>
        <v/>
      </c>
      <c r="N4" s="8" t="str">
        <f>IF(B4&gt;0,CONCATENATE("[more](/",configuration!$B$2,"/sessions/session",B4,"/)"),"")</f>
        <v/>
      </c>
      <c r="P4" t="str">
        <f t="shared" ref="P4:P36" si="0">CONCATENATE("**",TRIM(E4),"** &lt;br&gt; ", N4, O4)</f>
        <v xml:space="preserve">**Labor Day No Classes (Tuesday Follows Monday Schedule** &lt;br&gt; </v>
      </c>
    </row>
    <row r="5" spans="1:16" ht="187.2">
      <c r="A5" s="1">
        <v>2</v>
      </c>
      <c r="B5" s="1">
        <f>B3+1</f>
        <v>2</v>
      </c>
      <c r="C5" s="1" t="s">
        <v>23</v>
      </c>
      <c r="D5" s="5">
        <v>43711</v>
      </c>
      <c r="E5" s="14" t="s">
        <v>112</v>
      </c>
      <c r="F5" s="14" t="s">
        <v>110</v>
      </c>
      <c r="G5" s="17" t="s">
        <v>108</v>
      </c>
      <c r="H5" s="14" t="s">
        <v>660</v>
      </c>
      <c r="J5" s="14" t="s">
        <v>107</v>
      </c>
      <c r="K5" s="14" t="s">
        <v>104</v>
      </c>
      <c r="L5">
        <v>1</v>
      </c>
      <c r="M5" s="8" t="str">
        <f>IF(ISBLANK(L5),"",CONCATENATE("Assignment ",L5," Due ", TEXT(D5+configuration!$B$3,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c r="A6">
        <v>2</v>
      </c>
      <c r="B6">
        <f t="shared" ref="B6:B29" si="1">B5+1</f>
        <v>3</v>
      </c>
      <c r="C6" t="s">
        <v>15</v>
      </c>
      <c r="D6" s="2">
        <f t="shared" ref="D6:D7" si="2">D3+7</f>
        <v>43713</v>
      </c>
      <c r="E6" s="14" t="s">
        <v>112</v>
      </c>
      <c r="F6" s="14" t="s">
        <v>109</v>
      </c>
      <c r="G6" s="6"/>
      <c r="H6" s="6"/>
      <c r="I6" s="6"/>
      <c r="J6" s="6"/>
      <c r="M6" s="8" t="str">
        <f>IF(ISBLANK(L6),"",CONCATENATE("Assignment ",L6," Due ", TEXT(D6+configuration!$B$3,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124.8">
      <c r="A7">
        <f>A4+1</f>
        <v>3</v>
      </c>
      <c r="B7">
        <f t="shared" si="1"/>
        <v>4</v>
      </c>
      <c r="C7" t="s">
        <v>18</v>
      </c>
      <c r="D7" s="2">
        <f t="shared" si="2"/>
        <v>43717</v>
      </c>
      <c r="E7" s="14" t="s">
        <v>113</v>
      </c>
      <c r="F7" s="18" t="s">
        <v>114</v>
      </c>
      <c r="G7" s="3"/>
      <c r="H7" s="20" t="s">
        <v>661</v>
      </c>
      <c r="I7" s="3"/>
      <c r="J7" s="3"/>
      <c r="K7" s="3"/>
      <c r="M7" s="8" t="str">
        <f>IF(ISBLANK(L7),"",CONCATENATE("Assignment ",L7," Due ", TEXT(D7+configuration!$B$3,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31.2">
      <c r="A8">
        <f t="shared" ref="A8:A13" si="3">A6+1</f>
        <v>3</v>
      </c>
      <c r="B8">
        <f t="shared" si="1"/>
        <v>5</v>
      </c>
      <c r="C8" t="s">
        <v>15</v>
      </c>
      <c r="D8" s="2">
        <f t="shared" ref="D8:D33" si="4">D6+7</f>
        <v>43720</v>
      </c>
      <c r="E8" s="14" t="s">
        <v>642</v>
      </c>
      <c r="F8" s="14" t="s">
        <v>109</v>
      </c>
      <c r="G8" s="6"/>
      <c r="H8" s="6"/>
      <c r="I8" s="6"/>
      <c r="J8" s="6"/>
      <c r="L8">
        <v>2</v>
      </c>
      <c r="M8" s="8" t="str">
        <f>IF(ISBLANK(L8),"",CONCATENATE("Assignment ",L8," Due ", TEXT(D8+configuration!$B$3,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93.6">
      <c r="A9">
        <f t="shared" si="3"/>
        <v>4</v>
      </c>
      <c r="B9">
        <f t="shared" si="1"/>
        <v>6</v>
      </c>
      <c r="C9" t="s">
        <v>18</v>
      </c>
      <c r="D9" s="2">
        <f t="shared" si="4"/>
        <v>43724</v>
      </c>
      <c r="E9" s="6" t="s">
        <v>643</v>
      </c>
      <c r="F9" s="14" t="s">
        <v>646</v>
      </c>
      <c r="G9" s="6"/>
      <c r="H9" s="17" t="s">
        <v>662</v>
      </c>
      <c r="I9" s="6"/>
      <c r="J9" s="6"/>
      <c r="M9" s="8" t="str">
        <f>IF(ISBLANK(L9),"",CONCATENATE("Assignment ",L9," Due ", TEXT(D9+configuration!$B$3,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46.8">
      <c r="A10">
        <f t="shared" si="3"/>
        <v>4</v>
      </c>
      <c r="B10">
        <f t="shared" si="1"/>
        <v>7</v>
      </c>
      <c r="C10" t="s">
        <v>15</v>
      </c>
      <c r="D10" s="2">
        <f t="shared" si="4"/>
        <v>43727</v>
      </c>
      <c r="E10" s="14" t="s">
        <v>644</v>
      </c>
      <c r="F10" s="14" t="s">
        <v>109</v>
      </c>
      <c r="G10" s="6"/>
      <c r="H10" s="6"/>
      <c r="I10" s="6"/>
      <c r="J10" s="6"/>
      <c r="L10">
        <v>3</v>
      </c>
      <c r="M10" s="8" t="str">
        <f>IF(ISBLANK(L10),"",CONCATENATE("Assignment ",L10," Due ", TEXT(D10+configuration!$B$3,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18.4">
      <c r="A11">
        <f t="shared" si="3"/>
        <v>5</v>
      </c>
      <c r="B11">
        <f t="shared" si="1"/>
        <v>8</v>
      </c>
      <c r="C11" t="s">
        <v>18</v>
      </c>
      <c r="D11" s="2">
        <f t="shared" si="4"/>
        <v>43731</v>
      </c>
      <c r="E11" s="14" t="s">
        <v>647</v>
      </c>
      <c r="F11" s="14" t="s">
        <v>648</v>
      </c>
      <c r="G11" s="6"/>
      <c r="H11" s="7" t="s">
        <v>663</v>
      </c>
      <c r="I11" s="6"/>
      <c r="J11" s="6"/>
      <c r="M11" s="8" t="str">
        <f>IF(ISBLANK(L11),"",CONCATENATE("Assignment ",L11," Due ", TEXT(D11+configuration!$B$3,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c r="A12">
        <f t="shared" si="3"/>
        <v>5</v>
      </c>
      <c r="B12">
        <f t="shared" si="1"/>
        <v>9</v>
      </c>
      <c r="C12" t="s">
        <v>15</v>
      </c>
      <c r="D12" s="2">
        <f t="shared" si="4"/>
        <v>43734</v>
      </c>
      <c r="E12" s="14" t="s">
        <v>647</v>
      </c>
      <c r="F12" s="14" t="s">
        <v>109</v>
      </c>
      <c r="G12" s="6"/>
      <c r="H12" s="6"/>
      <c r="I12" s="6"/>
      <c r="J12" s="6"/>
      <c r="L12">
        <v>4</v>
      </c>
      <c r="M12" s="8" t="str">
        <f>IF(ISBLANK(L12),"",CONCATENATE("Assignment ",L12," Due ", TEXT(D12+configuration!$B$3,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78">
      <c r="A13">
        <f t="shared" si="3"/>
        <v>6</v>
      </c>
      <c r="B13">
        <f t="shared" si="1"/>
        <v>10</v>
      </c>
      <c r="C13" t="s">
        <v>18</v>
      </c>
      <c r="D13" s="2">
        <f t="shared" si="4"/>
        <v>43738</v>
      </c>
      <c r="E13" s="6" t="s">
        <v>25</v>
      </c>
      <c r="F13" s="14" t="s">
        <v>666</v>
      </c>
      <c r="G13" s="6"/>
      <c r="H13" s="17" t="s">
        <v>665</v>
      </c>
      <c r="I13" s="6"/>
      <c r="J13" s="6"/>
      <c r="M13" s="8" t="str">
        <f>IF(ISBLANK(L13),"",CONCATENATE("Assignment ",L13," Due ", TEXT(D13+configuration!$B$3,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c r="A14">
        <v>6</v>
      </c>
      <c r="B14">
        <f t="shared" si="1"/>
        <v>11</v>
      </c>
      <c r="C14" t="s">
        <v>15</v>
      </c>
      <c r="D14" s="2">
        <f t="shared" si="4"/>
        <v>43741</v>
      </c>
      <c r="E14" s="6" t="s">
        <v>25</v>
      </c>
      <c r="F14" s="14" t="s">
        <v>109</v>
      </c>
      <c r="G14" s="6"/>
      <c r="H14" s="6"/>
      <c r="I14" s="6"/>
      <c r="J14" s="6"/>
      <c r="L14">
        <v>5</v>
      </c>
      <c r="M14" s="8" t="str">
        <f>IF(ISBLANK(L14),"",CONCATENATE("Assignment ",L14," Due ", TEXT(D14+configuration!$B$3,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280.8">
      <c r="A15">
        <f>A13+1</f>
        <v>7</v>
      </c>
      <c r="B15">
        <f t="shared" si="1"/>
        <v>12</v>
      </c>
      <c r="C15" t="s">
        <v>18</v>
      </c>
      <c r="D15" s="2">
        <f t="shared" si="4"/>
        <v>43745</v>
      </c>
      <c r="E15" s="14" t="s">
        <v>650</v>
      </c>
      <c r="F15" s="18" t="s">
        <v>649</v>
      </c>
      <c r="G15" s="3"/>
      <c r="H15" s="20" t="s">
        <v>664</v>
      </c>
      <c r="I15" s="3"/>
      <c r="J15" s="3"/>
      <c r="K15" s="3"/>
      <c r="M15" s="8" t="str">
        <f>IF(ISBLANK(L15),"",CONCATENATE("Assignment ",L15," Due ", TEXT(D15+configuration!$B$3,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c r="A16">
        <v>7</v>
      </c>
      <c r="B16">
        <f t="shared" si="1"/>
        <v>13</v>
      </c>
      <c r="C16" t="s">
        <v>15</v>
      </c>
      <c r="D16" s="2">
        <f t="shared" si="4"/>
        <v>43748</v>
      </c>
      <c r="E16" s="14" t="s">
        <v>650</v>
      </c>
      <c r="F16" s="14" t="s">
        <v>109</v>
      </c>
      <c r="G16" s="6"/>
      <c r="H16" s="6"/>
      <c r="I16" s="6"/>
      <c r="J16" s="6"/>
      <c r="L16">
        <v>6</v>
      </c>
      <c r="M16" s="8" t="str">
        <f>IF(ISBLANK(L16),"",CONCATENATE("Assignment ",L16," Due ", TEXT(D16+configuration!$B$3,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c r="A17">
        <f>A15+1</f>
        <v>8</v>
      </c>
      <c r="B17">
        <f t="shared" si="1"/>
        <v>14</v>
      </c>
      <c r="C17" t="s">
        <v>18</v>
      </c>
      <c r="D17" s="2">
        <f t="shared" si="4"/>
        <v>43752</v>
      </c>
      <c r="E17" s="14" t="s">
        <v>651</v>
      </c>
      <c r="F17" s="6"/>
      <c r="G17" s="6"/>
      <c r="H17" s="6"/>
      <c r="I17" s="6"/>
      <c r="J17" s="6"/>
      <c r="M17" s="8" t="str">
        <f>IF(ISBLANK(L17),"",CONCATENATE("Assignment ",L17," Due ", TEXT(D17+configuration!$B$3,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c r="A18" s="1">
        <v>8</v>
      </c>
      <c r="B18">
        <f t="shared" si="1"/>
        <v>15</v>
      </c>
      <c r="C18" t="s">
        <v>15</v>
      </c>
      <c r="D18" s="2">
        <f t="shared" si="4"/>
        <v>43755</v>
      </c>
      <c r="E18" s="6" t="s">
        <v>27</v>
      </c>
      <c r="G18" s="6"/>
      <c r="H18" s="6"/>
      <c r="I18" s="6"/>
      <c r="J18" s="6"/>
      <c r="L18">
        <v>7</v>
      </c>
      <c r="M18" s="8" t="str">
        <f>IF(ISBLANK(L18),"",CONCATENATE("Assignment ",L18," Due ", TEXT(D18+configuration!$B$3,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46.8">
      <c r="A19">
        <f t="shared" ref="A19:A32" si="5">A17+1</f>
        <v>9</v>
      </c>
      <c r="B19">
        <f t="shared" si="1"/>
        <v>16</v>
      </c>
      <c r="C19" t="s">
        <v>18</v>
      </c>
      <c r="D19" s="2">
        <f t="shared" si="4"/>
        <v>43759</v>
      </c>
      <c r="E19" s="14" t="s">
        <v>652</v>
      </c>
      <c r="F19" s="14" t="s">
        <v>673</v>
      </c>
      <c r="G19" s="6"/>
      <c r="H19" s="6"/>
      <c r="I19" s="6"/>
      <c r="J19" s="6"/>
      <c r="M19" s="8" t="str">
        <f>IF(ISBLANK(L19),"",CONCATENATE("Assignment ",L19," Due ", TEXT(D19+configuration!$B$3,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c r="A20">
        <f t="shared" si="5"/>
        <v>9</v>
      </c>
      <c r="B20">
        <f t="shared" si="1"/>
        <v>17</v>
      </c>
      <c r="C20" t="s">
        <v>15</v>
      </c>
      <c r="D20" s="2">
        <f t="shared" si="4"/>
        <v>43762</v>
      </c>
      <c r="E20" s="14" t="s">
        <v>652</v>
      </c>
      <c r="F20" s="14" t="s">
        <v>109</v>
      </c>
      <c r="G20" s="3"/>
      <c r="H20" s="3"/>
      <c r="I20" s="3"/>
      <c r="J20" s="3"/>
      <c r="K20" s="3"/>
      <c r="M20" s="8" t="str">
        <f>IF(ISBLANK(L20),"",CONCATENATE("Assignment ",L20," Due ", TEXT(D20+configuration!$B$3,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1.2">
      <c r="A21">
        <f t="shared" si="5"/>
        <v>10</v>
      </c>
      <c r="B21">
        <f t="shared" si="1"/>
        <v>18</v>
      </c>
      <c r="C21" t="s">
        <v>18</v>
      </c>
      <c r="D21" s="2">
        <f t="shared" si="4"/>
        <v>43766</v>
      </c>
      <c r="E21" s="14" t="s">
        <v>653</v>
      </c>
      <c r="F21" s="18" t="s">
        <v>674</v>
      </c>
      <c r="G21" s="3"/>
      <c r="H21" s="3"/>
      <c r="I21" s="3"/>
      <c r="J21" s="3"/>
      <c r="K21" s="3"/>
      <c r="M21" s="8" t="str">
        <f>IF(ISBLANK(L21),"",CONCATENATE("Assignment ",L21," Due ", TEXT(D21+configuration!$B$3,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c r="A22">
        <f t="shared" si="5"/>
        <v>10</v>
      </c>
      <c r="B22">
        <f t="shared" si="1"/>
        <v>19</v>
      </c>
      <c r="C22" t="s">
        <v>15</v>
      </c>
      <c r="D22" s="2">
        <f t="shared" si="4"/>
        <v>43769</v>
      </c>
      <c r="E22" s="18" t="s">
        <v>653</v>
      </c>
      <c r="F22" s="14" t="s">
        <v>109</v>
      </c>
      <c r="G22" s="6"/>
      <c r="H22" s="6"/>
      <c r="I22" s="6"/>
      <c r="J22" s="6"/>
      <c r="M22" s="8" t="str">
        <f>IF(ISBLANK(L22),"",CONCATENATE("Assignment ",L22," Due ", TEXT(D22+configuration!$B$3,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187.2">
      <c r="A23">
        <f t="shared" si="5"/>
        <v>11</v>
      </c>
      <c r="B23">
        <f t="shared" si="1"/>
        <v>20</v>
      </c>
      <c r="C23" t="s">
        <v>18</v>
      </c>
      <c r="D23" s="2">
        <f t="shared" si="4"/>
        <v>43773</v>
      </c>
      <c r="E23" s="18" t="s">
        <v>654</v>
      </c>
      <c r="F23" s="14" t="s">
        <v>667</v>
      </c>
      <c r="G23" s="6"/>
      <c r="H23" s="17" t="s">
        <v>668</v>
      </c>
      <c r="I23" s="6"/>
      <c r="J23" s="6"/>
      <c r="M23" s="8" t="str">
        <f>IF(ISBLANK(L23),"",CONCATENATE("Assignment ",L23," Due ", TEXT(D23+configuration!$B$3,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c r="A24">
        <f t="shared" si="5"/>
        <v>11</v>
      </c>
      <c r="B24">
        <f t="shared" si="1"/>
        <v>21</v>
      </c>
      <c r="C24" t="s">
        <v>15</v>
      </c>
      <c r="D24" s="2">
        <f t="shared" si="4"/>
        <v>43776</v>
      </c>
      <c r="E24" s="18" t="s">
        <v>654</v>
      </c>
      <c r="F24" s="14" t="s">
        <v>109</v>
      </c>
      <c r="G24" s="6"/>
      <c r="H24" s="6"/>
      <c r="I24" s="6"/>
      <c r="J24" s="6"/>
      <c r="M24" s="8" t="str">
        <f>IF(ISBLANK(L24),"",CONCATENATE("Assignment ",L24," Due ", TEXT(D24+configuration!$B$3,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31.2">
      <c r="A25">
        <f t="shared" si="5"/>
        <v>12</v>
      </c>
      <c r="B25">
        <f t="shared" si="1"/>
        <v>22</v>
      </c>
      <c r="C25" t="s">
        <v>18</v>
      </c>
      <c r="D25" s="2">
        <f t="shared" si="4"/>
        <v>43780</v>
      </c>
      <c r="E25" s="6" t="s">
        <v>30</v>
      </c>
      <c r="F25" s="18" t="s">
        <v>670</v>
      </c>
      <c r="G25" s="3"/>
      <c r="H25" s="3"/>
      <c r="I25" s="3"/>
      <c r="J25" s="3"/>
      <c r="K25" s="3"/>
      <c r="L25">
        <v>8</v>
      </c>
      <c r="M25" s="8" t="str">
        <f>IF(ISBLANK(L25),"",CONCATENATE("Assignment ",L25," Due ", TEXT(D25+configuration!$B$3,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40.4">
      <c r="A26">
        <f t="shared" si="5"/>
        <v>12</v>
      </c>
      <c r="B26">
        <f t="shared" si="1"/>
        <v>23</v>
      </c>
      <c r="C26" t="s">
        <v>15</v>
      </c>
      <c r="D26" s="2">
        <f t="shared" si="4"/>
        <v>43783</v>
      </c>
      <c r="E26" s="14" t="s">
        <v>657</v>
      </c>
      <c r="F26" s="18" t="s">
        <v>671</v>
      </c>
      <c r="G26" s="20"/>
      <c r="H26" s="21" t="s">
        <v>669</v>
      </c>
      <c r="I26" s="3"/>
      <c r="J26" s="3"/>
      <c r="K26" s="3"/>
      <c r="M26" s="8" t="str">
        <f>IF(ISBLANK(L26),"",CONCATENATE("Assignment ",L26," Due ", TEXT(D26+configuration!$B$3,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78">
      <c r="A27">
        <f t="shared" si="5"/>
        <v>13</v>
      </c>
      <c r="B27">
        <f t="shared" si="1"/>
        <v>24</v>
      </c>
      <c r="C27" t="s">
        <v>18</v>
      </c>
      <c r="D27" s="2">
        <f t="shared" si="4"/>
        <v>43787</v>
      </c>
      <c r="E27" s="14" t="s">
        <v>655</v>
      </c>
      <c r="F27" s="18" t="s">
        <v>672</v>
      </c>
      <c r="G27" s="3"/>
      <c r="H27" s="3"/>
      <c r="I27" s="3"/>
      <c r="J27" s="3"/>
      <c r="K27" s="3"/>
      <c r="M27" s="8" t="str">
        <f>IF(ISBLANK(L27),"",CONCATENATE("Assignment ",L27," Due ", TEXT(D27+configuration!$B$3,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c r="A28">
        <f t="shared" si="5"/>
        <v>13</v>
      </c>
      <c r="B28">
        <f t="shared" si="1"/>
        <v>25</v>
      </c>
      <c r="C28" t="s">
        <v>15</v>
      </c>
      <c r="D28" s="2">
        <f t="shared" si="4"/>
        <v>43790</v>
      </c>
      <c r="E28" s="14" t="s">
        <v>655</v>
      </c>
      <c r="F28" s="14" t="s">
        <v>109</v>
      </c>
      <c r="G28" s="6"/>
      <c r="H28" s="6"/>
      <c r="I28" s="6"/>
      <c r="J28" s="6"/>
      <c r="M28" s="8" t="str">
        <f>IF(ISBLANK(L28),"",CONCATENATE("Assignment ",L28," Due ", TEXT(D28+configuration!$B$3,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1.2">
      <c r="A29">
        <f t="shared" si="5"/>
        <v>14</v>
      </c>
      <c r="B29">
        <f t="shared" si="1"/>
        <v>26</v>
      </c>
      <c r="C29" t="s">
        <v>18</v>
      </c>
      <c r="D29" s="2">
        <f t="shared" si="4"/>
        <v>43794</v>
      </c>
      <c r="E29" s="14" t="s">
        <v>658</v>
      </c>
      <c r="F29" s="14" t="s">
        <v>659</v>
      </c>
      <c r="G29" s="6"/>
      <c r="H29" s="6"/>
      <c r="I29" s="6"/>
      <c r="J29" s="6"/>
      <c r="M29" s="8" t="str">
        <f>IF(ISBLANK(L29),"",CONCATENATE("Assignment ",L29," Due ", TEXT(D29+configuration!$B$3,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5" t="s">
        <v>33</v>
      </c>
      <c r="F30" s="6"/>
      <c r="G30" s="6"/>
      <c r="H30" s="6"/>
      <c r="I30" s="6"/>
      <c r="J30" s="6"/>
      <c r="M30" s="8" t="str">
        <f>IF(ISBLANK(L30),"",CONCATENATE("Assignment ",L30," Due ", TEXT(D30+configuration!$B$3, "mm/dd")))</f>
        <v/>
      </c>
      <c r="N30" s="8" t="str">
        <f>IF(B30&gt;0,CONCATENATE("[more](/",configuration!$B$2,"/sessions/session",B30,"/)"),"")</f>
        <v/>
      </c>
      <c r="O30" t="str">
        <f>IF(ISBLANK(#REF!),"",CONCATENATE(" &lt;br&gt; *",M30,"* &lt;br&gt;"))</f>
        <v xml:space="preserve"> &lt;br&gt; ** &lt;br&gt;</v>
      </c>
      <c r="P30" t="str">
        <f t="shared" si="0"/>
        <v>**Thanksgiving** &lt;br&gt;  &lt;br&gt; ** &lt;br&gt;</v>
      </c>
    </row>
    <row r="31" spans="1:16">
      <c r="A31">
        <f t="shared" si="5"/>
        <v>15</v>
      </c>
      <c r="B31" s="1">
        <v>27</v>
      </c>
      <c r="C31" t="s">
        <v>18</v>
      </c>
      <c r="D31" s="2">
        <f t="shared" si="4"/>
        <v>43801</v>
      </c>
      <c r="E31" s="14" t="s">
        <v>656</v>
      </c>
      <c r="F31" s="14" t="s">
        <v>109</v>
      </c>
      <c r="G31" s="6"/>
      <c r="H31" s="6"/>
      <c r="I31" s="6"/>
      <c r="J31" s="6"/>
      <c r="M31" s="8" t="str">
        <f>IF(ISBLANK(L31),"",CONCATENATE("Assignment ",L31," Due ", TEXT(D31+configuration!$B$3,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s="6" t="s">
        <v>35</v>
      </c>
      <c r="F32" s="6"/>
      <c r="G32" s="6"/>
      <c r="H32" s="6"/>
      <c r="I32" s="6"/>
      <c r="J32" s="6"/>
      <c r="M32" s="8" t="str">
        <f>IF(ISBLANK(L32),"",CONCATENATE("Assignment ",L32," Due ", TEXT(D32+configuration!$B$3,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18</v>
      </c>
      <c r="D33" s="2">
        <f t="shared" si="4"/>
        <v>43808</v>
      </c>
      <c r="E33" s="6" t="s">
        <v>35</v>
      </c>
      <c r="F33" s="6"/>
      <c r="G33" s="6"/>
      <c r="H33" s="6"/>
      <c r="I33" s="6"/>
      <c r="J33" s="6"/>
      <c r="M33" s="8" t="str">
        <f>IF(ISBLANK(L33),"",CONCATENATE("Assignment ",L33," Due ", TEXT(D33+configuration!$B$3,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C34" s="1" t="s">
        <v>36</v>
      </c>
      <c r="D34" s="4" t="s">
        <v>36</v>
      </c>
      <c r="E34" s="6" t="s">
        <v>37</v>
      </c>
      <c r="F34" s="6"/>
      <c r="G34" s="6"/>
      <c r="H34" s="6"/>
      <c r="I34" s="6"/>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
  <sheetViews>
    <sheetView workbookViewId="0"/>
  </sheetViews>
  <sheetFormatPr defaultRowHeight="15.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5"/>
  <sheetViews>
    <sheetView zoomScale="70" zoomScaleNormal="70" workbookViewId="0">
      <selection activeCell="A13" sqref="A13"/>
    </sheetView>
  </sheetViews>
  <sheetFormatPr defaultRowHeight="15.6"/>
  <cols>
    <col min="1" max="1" width="97.34765625" customWidth="1"/>
  </cols>
  <sheetData>
    <row r="1" spans="1:1" ht="358.8">
      <c r="A1" s="32" t="s">
        <v>712</v>
      </c>
    </row>
    <row r="2" spans="1:1">
      <c r="A2" t="s">
        <v>713</v>
      </c>
    </row>
    <row r="3" spans="1:1">
      <c r="A3" t="str">
        <f>CONCATENATE("- title: ",configuration!B6)</f>
        <v>- title: Data@Rensselaer</v>
      </c>
    </row>
    <row r="4" spans="1:1">
      <c r="A4" s="13" t="str">
        <f>CONCATENATE("  url: ",configuration!B15)</f>
        <v xml:space="preserve">  url: /index</v>
      </c>
    </row>
    <row r="5" spans="1:1">
      <c r="A5" s="13" t="s">
        <v>719</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4"/>
  <sheetViews>
    <sheetView zoomScale="80" zoomScaleNormal="80" workbookViewId="0">
      <selection activeCell="A18" sqref="A18"/>
    </sheetView>
  </sheetViews>
  <sheetFormatPr defaultColWidth="11.1484375" defaultRowHeight="15" customHeight="1"/>
  <cols>
    <col min="1" max="1" width="101.84765625" customWidth="1"/>
  </cols>
  <sheetData>
    <row r="1" spans="1:4" ht="15" customHeight="1">
      <c r="A1" s="13" t="s">
        <v>721</v>
      </c>
      <c r="B1" s="9"/>
      <c r="C1" s="9"/>
      <c r="D1" s="9"/>
    </row>
    <row r="2" spans="1:4" ht="15" customHeight="1">
      <c r="A2" s="13" t="s">
        <v>722</v>
      </c>
      <c r="D2" s="2"/>
    </row>
    <row r="3" spans="1:4" ht="15" customHeight="1">
      <c r="A3" s="8" t="str">
        <f>CONCATENATE("| ",data!A3," | ",data!C3," | ",TEXT(data!D3,"mm/dd")," | ",data!P3," | ",data!I3," |")</f>
        <v>|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 |</v>
      </c>
      <c r="D3" s="2"/>
    </row>
    <row r="4" spans="1:4" ht="15" customHeight="1">
      <c r="A4" s="8" t="str">
        <f>CONCATENATE("| ",data!A4," | ",data!C4," | ",TEXT(data!D4,"mm/dd")," | ",data!P4," | ",data!I4," |")</f>
        <v>| 2 | M | 09/02 | **Labor Day No Classes (Tuesday Follows Monday Schedule** &lt;br&gt;  |  |</v>
      </c>
    </row>
    <row r="5" spans="1:4" ht="15" customHeight="1">
      <c r="A5" s="8" t="str">
        <f>CONCATENATE("| ",data!A5," | ",data!C5," | ",TEXT(data!D5,"mm/dd")," | ",data!P5," | ",data!I5," |")</f>
        <v>| 2 | Tu | 09/03 | **Python Basics** &lt;br&gt; [more](/MGMT6560-fa19/sessions/session2/) &lt;br&gt; *Assignment 1 Due 09/17* &lt;br&gt; |  |</v>
      </c>
    </row>
    <row r="6" spans="1:4" ht="15" customHeight="1">
      <c r="A6" s="8" t="str">
        <f>CONCATENATE("| ",data!A6," | ",data!C6," | ",TEXT(data!D6,"mm/dd")," | ",data!P6," | ",data!I6," |")</f>
        <v>| 2 | Th | 09/05 | **Python Basics** &lt;br&gt; [more](/MGMT6560-fa19/sessions/session3/) &lt;br&gt; ** &lt;br&gt; |  |</v>
      </c>
    </row>
    <row r="7" spans="1:4" ht="15" customHeight="1">
      <c r="A7" s="8" t="str">
        <f>CONCATENATE("| ",data!A7," | ",data!C7," | ",TEXT(data!D7,"mm/dd")," | ",data!P7," | ",data!I7," |")</f>
        <v>| 3 | M | 09/09 | **Python conditionals, loops, functions, aggregating.** &lt;br&gt; [more](/MGMT6560-fa19/sessions/session4/) &lt;br&gt; ** &lt;br&gt; |  |</v>
      </c>
    </row>
    <row r="8" spans="1:4" ht="15" customHeight="1">
      <c r="A8" s="8" t="str">
        <f>CONCATENATE("| ",data!A8," | ",data!C8," | ",TEXT(data!D8,"mm/dd")," | ",data!P8," | ",data!I8," |")</f>
        <v>| 3 | Th | 09/12 | **Python conditionals, loops, functions, aggregating (continued)** &lt;br&gt; [more](/MGMT6560-fa19/sessions/session5/) &lt;br&gt; *Assignment 2 Due 09/26* &lt;br&gt; |  |</v>
      </c>
    </row>
    <row r="9" spans="1:4" ht="15" customHeight="1">
      <c r="A9" s="8" t="str">
        <f>CONCATENATE("| ",data!A9," | ",data!C9," | ",TEXT(data!D9,"mm/dd")," | ",data!P9," | ",data!I9," |")</f>
        <v>| 4 | M | 09/16 | **Python visualization, data manipulation , and feature creation.** &lt;br&gt; [more](/MGMT6560-fa19/sessions/session6/) &lt;br&gt; ** &lt;br&gt; |  |</v>
      </c>
    </row>
    <row r="10" spans="1:4" ht="15" customHeight="1">
      <c r="A10" s="8" t="str">
        <f>CONCATENATE("| ",data!A10," | ",data!C10," | ",TEXT(data!D10,"mm/dd")," | ",data!P10," | ",data!I10," |")</f>
        <v>| 4 | Th | 09/19 | **Python visualization, data manipulation , and feature creation (continued)** &lt;br&gt; [more](/MGMT6560-fa19/sessions/session7/) &lt;br&gt; *Assignment 3 Due 10/03* &lt;br&gt; |  |</v>
      </c>
    </row>
    <row r="11" spans="1:4" ht="15" customHeight="1">
      <c r="A11" s="8" t="str">
        <f>CONCATENATE("| ",data!A11," | ",data!C11," | ",TEXT(data!D11,"mm/dd")," | ",data!P11," | ",data!I11," |")</f>
        <v>| 5 | M | 09/23 | **Visualization with Tableau** &lt;br&gt; [more](/MGMT6560-fa19/sessions/session8/) &lt;br&gt; ** &lt;br&gt; |  |</v>
      </c>
    </row>
    <row r="12" spans="1:4" ht="15" customHeight="1">
      <c r="A12" s="8" t="str">
        <f>CONCATENATE("| ",data!A12," | ",data!C12," | ",TEXT(data!D12,"mm/dd")," | ",data!P12," | ",data!I12," |")</f>
        <v>| 5 | Th | 09/26 | **Visualization with Tableau** &lt;br&gt; [more](/MGMT6560-fa19/sessions/session9/) &lt;br&gt; *Assignment 4 Due 10/10* &lt;br&gt; |  |</v>
      </c>
    </row>
    <row r="13" spans="1:4" ht="15" customHeight="1">
      <c r="A13" s="8" t="str">
        <f>CONCATENATE("| ",data!A13," | ",data!C13," | ",TEXT(data!D13,"mm/dd")," | ",data!P13," | ",data!I13," |")</f>
        <v>| 6 | M | 09/30 | **Introduction to R** &lt;br&gt; [more](/MGMT6560-fa19/sessions/session10/) &lt;br&gt; ** &lt;br&gt; |  |</v>
      </c>
    </row>
    <row r="14" spans="1:4" ht="15" customHeight="1">
      <c r="A14" s="8" t="str">
        <f>CONCATENATE("| ",data!A14," | ",data!C14," | ",TEXT(data!D14,"mm/dd")," | ",data!P14," | ",data!I14," |")</f>
        <v>| 6 | Th | 10/03 | **Introduction to R** &lt;br&gt; [more](/MGMT6560-fa19/sessions/session11/) &lt;br&gt; *Assignment 5 Due 10/17* &lt;br&gt; |  |</v>
      </c>
    </row>
    <row r="15" spans="1:4" ht="15" customHeight="1">
      <c r="A15" s="8" t="str">
        <f>CONCATENATE("| ",data!A15," | ",data!C15," | ",TEXT(data!D15,"mm/dd")," | ",data!P15," | ",data!I15," |")</f>
        <v>| 7 | M | 10/07 | **Overview of Modeling** &lt;br&gt; [more](/MGMT6560-fa19/sessions/session12/) &lt;br&gt; ** &lt;br&gt; |  |</v>
      </c>
    </row>
    <row r="16" spans="1:4" ht="15" customHeight="1">
      <c r="A16" s="8" t="str">
        <f>CONCATENATE("| ",data!A16," | ",data!C16," | ",TEXT(data!D16,"mm/dd")," | ",data!P16," | ",data!I16," |")</f>
        <v>| 7 | Th | 10/10 | **Overview of Modeling** &lt;br&gt; [more](/MGMT6560-fa19/sessions/session13/) &lt;br&gt; *Assignment 6 Due 10/24* &lt;br&gt; |  |</v>
      </c>
    </row>
    <row r="17" spans="1:1" ht="15" customHeight="1">
      <c r="A17" s="8" t="str">
        <f>CONCATENATE("| ",data!A17," | ",data!C17," | ",TEXT(data!D17,"mm/dd")," | ",data!P17," | ",data!I17," |")</f>
        <v>| 8 | M | 10/14 | **Review/Kaggle Project Introduction** &lt;br&gt; [more](/MGMT6560-fa19/sessions/session14/) &lt;br&gt; ** &lt;br&gt; |  |</v>
      </c>
    </row>
    <row r="18" spans="1:1" ht="15" customHeight="1">
      <c r="A18" s="8" t="str">
        <f>CONCATENATE("| ",data!A18," | ",data!C18," | ",TEXT(data!D18,"mm/dd")," | ",data!P18," | ",data!I18," |")</f>
        <v>| 8 | Th | 10/17 | **Midterm** &lt;br&gt; [more](/MGMT6560-fa19/sessions/session15/) &lt;br&gt; *Assignment 7 Due 10/31* &lt;br&gt; |  |</v>
      </c>
    </row>
    <row r="19" spans="1:1" ht="15" customHeight="1">
      <c r="A19" s="8" t="str">
        <f>CONCATENATE("| ",data!A19," | ",data!C19," | ",TEXT(data!D19,"mm/dd")," | ",data!P19," | ",data!I19," |")</f>
        <v>| 9 | M | 10/21 | **Classification** &lt;br&gt; [more](/MGMT6560-fa19/sessions/session16/) &lt;br&gt; ** &lt;br&gt; |  |</v>
      </c>
    </row>
    <row r="20" spans="1:1" ht="15" customHeight="1">
      <c r="A20" s="8" t="str">
        <f>CONCATENATE("| ",data!A20," | ",data!C20," | ",TEXT(data!D20,"mm/dd")," | ",data!P20," | ",data!I20," |")</f>
        <v>| 9 | Th | 10/24 | **Classification** &lt;br&gt; [more](/MGMT6560-fa19/sessions/session17/) &lt;br&gt; ** &lt;br&gt; |  |</v>
      </c>
    </row>
    <row r="21" spans="1:1" ht="15" customHeight="1">
      <c r="A21" s="8" t="str">
        <f>CONCATENATE("| ",data!A21," | ",data!C21," | ",TEXT(data!D21,"mm/dd")," | ",data!P21," | ",data!I21," |")</f>
        <v>| 10 | M | 10/28 | **Regression** &lt;br&gt; [more](/MGMT6560-fa19/sessions/session18/) &lt;br&gt; ** &lt;br&gt; |  |</v>
      </c>
    </row>
    <row r="22" spans="1:1" ht="15" customHeight="1">
      <c r="A22" s="8" t="str">
        <f>CONCATENATE("| ",data!A22," | ",data!C22," | ",TEXT(data!D22,"mm/dd")," | ",data!P22," | ",data!I22," |")</f>
        <v>| 10 | Th | 10/31 | **Regression** &lt;br&gt; [more](/MGMT6560-fa19/sessions/session19/) &lt;br&gt; ** &lt;br&gt; |  |</v>
      </c>
    </row>
    <row r="23" spans="1:1" ht="15" customHeight="1">
      <c r="A23" s="8" t="str">
        <f>CONCATENATE("| ",data!A23," | ",data!C23," | ",TEXT(data!D23,"mm/dd")," | ",data!P23," | ",data!I23," |")</f>
        <v>| 11 | M | 11/04 | **Text and NLP** &lt;br&gt; [more](/MGMT6560-fa19/sessions/session20/) &lt;br&gt; ** &lt;br&gt; |  |</v>
      </c>
    </row>
    <row r="24" spans="1:1" ht="15" customHeight="1">
      <c r="A24" s="8" t="str">
        <f>CONCATENATE("| ",data!A24," | ",data!C24," | ",TEXT(data!D24,"mm/dd")," | ",data!P24," | ",data!I24," |")</f>
        <v>| 11 | Th | 11/07 | **Text and NLP** &lt;br&gt; [more](/MGMT6560-fa19/sessions/session21/) &lt;br&gt; ** &lt;br&gt; |  |</v>
      </c>
    </row>
    <row r="25" spans="1:1" ht="15" customHeight="1">
      <c r="A25" s="8" t="str">
        <f>CONCATENATE("| ",data!A25," | ",data!C25," | ",TEXT(data!D25,"mm/dd")," | ",data!P25," | ",data!I25," |")</f>
        <v>| 12 | M | 11/11 | **Introduction to Big Data** &lt;br&gt; [more](/MGMT6560-fa19/sessions/session22/) &lt;br&gt; *Assignment 8 Due 11/25* &lt;br&gt; |  |</v>
      </c>
    </row>
    <row r="26" spans="1:1" ht="15" customHeight="1">
      <c r="A26" s="8" t="str">
        <f>CONCATENATE("| ",data!A26," | ",data!C26," | ",TEXT(data!D26,"mm/dd")," | ",data!P26," | ",data!I26," |")</f>
        <v>| 12 | Th | 11/14 | **Time Series Analysis** &lt;br&gt; [more](/MGMT6560-fa19/sessions/session23/) &lt;br&gt; ** &lt;br&gt; |  |</v>
      </c>
    </row>
    <row r="27" spans="1:1" ht="15" customHeight="1">
      <c r="A27" s="8" t="str">
        <f>CONCATENATE("| ",data!A27," | ",data!C27," | ",TEXT(data!D27,"mm/dd")," | ",data!P27," | ",data!I27," |")</f>
        <v>| 13 | M | 11/18 | **Image Data and Deep Learning** &lt;br&gt; [more](/MGMT6560-fa19/sessions/session24/) &lt;br&gt; ** &lt;br&gt; |  |</v>
      </c>
    </row>
    <row r="28" spans="1:1" ht="15" customHeight="1">
      <c r="A28" s="8" t="str">
        <f>CONCATENATE("| ",data!A28," | ",data!C28," | ",TEXT(data!D28,"mm/dd")," | ",data!P28," | ",data!I28," |")</f>
        <v>| 13 | Th | 11/21 | **Image Data and Deep Learning** &lt;br&gt; [more](/MGMT6560-fa19/sessions/session25/) &lt;br&gt; ** &lt;br&gt; |  |</v>
      </c>
    </row>
    <row r="29" spans="1:1" ht="15.6">
      <c r="A29" s="8" t="str">
        <f>CONCATENATE("| ",data!A29," | ",data!C29," | ",TEXT(data!D29,"mm/dd")," | ",data!P29," | ",data!I29," |")</f>
        <v>| 14 | M | 11/25 | **Automl and Modeling Packages** &lt;br&gt; [more](/MGMT6560-fa19/sessions/session26/) &lt;br&gt; ** &lt;br&gt; |  |</v>
      </c>
    </row>
    <row r="30" spans="1:1" ht="15.6">
      <c r="A30" s="8" t="str">
        <f>CONCATENATE("| ",data!A30," | ",data!C30," | ",TEXT(data!D30,"mm/dd")," | ",data!P30," | ",data!I30," |")</f>
        <v>| 14 | Th | 11/28 | **Thanksgiving** &lt;br&gt;  &lt;br&gt; ** &lt;br&gt; |  |</v>
      </c>
    </row>
    <row r="31" spans="1:1" ht="15.6">
      <c r="A31" s="8" t="str">
        <f>CONCATENATE("| ",data!A31," | ",data!C31," | ",TEXT(data!D31,"mm/dd")," | ",data!P31," | ",data!I31," |")</f>
        <v>| 15 | M | 12/02 | **Automl and Model Search** &lt;br&gt; [more](/MGMT6560-fa19/sessions/session27/) &lt;br&gt; ** &lt;br&gt; |  |</v>
      </c>
    </row>
    <row r="32" spans="1:1" ht="15.6">
      <c r="A32" s="8" t="str">
        <f>CONCATENATE("| ",data!A32," | ",data!C32," | ",TEXT(data!D32,"mm/dd")," | ",data!P32," | ",data!I32," |")</f>
        <v>| 15 | Th | 12/05 | **Final Presentations** &lt;br&gt; [more](/MGMT6560-fa19/sessions/session28/) &lt;br&gt; ** &lt;br&gt; |  |</v>
      </c>
    </row>
    <row r="33" spans="1:1" ht="15.6">
      <c r="A33" s="8" t="str">
        <f>CONCATENATE("| ",data!A33," | ",data!C33," | ",TEXT(data!D33,"mm/dd")," | ",data!P33," | ",data!I33," |")</f>
        <v>| 16 | M | 12/09 | **Final Presentations** &lt;br&gt; [more](/MGMT6560-fa19/sessions/session29/) &lt;br&gt; ** &lt;br&gt; |  |</v>
      </c>
    </row>
    <row r="34" spans="1:1" ht="15.6">
      <c r="A34" s="8" t="e">
        <f>CONCATENATE("| ",data!A34," | ",data!C34," | ",TEXT(data!D34,"mm/dd")," | ",data!P34," | ")</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
  <sheetViews>
    <sheetView tabSelected="1" workbookViewId="0">
      <selection activeCell="C2" sqref="C2"/>
    </sheetView>
  </sheetViews>
  <sheetFormatPr defaultColWidth="11.1484375" defaultRowHeight="15" customHeight="1"/>
  <cols>
    <col min="1" max="1" width="75.5" style="6" customWidth="1"/>
    <col min="2" max="2" width="8" style="6" customWidth="1"/>
    <col min="3" max="3" width="49" style="6" customWidth="1"/>
    <col min="4" max="4" width="41.84765625" style="6" customWidth="1"/>
    <col min="5" max="16384" width="11.1484375" style="6"/>
  </cols>
  <sheetData>
    <row r="1" spans="1:4" ht="15.6">
      <c r="A1" s="15"/>
      <c r="B1" s="15" t="s">
        <v>20</v>
      </c>
      <c r="C1" s="15" t="s">
        <v>21</v>
      </c>
      <c r="D1" s="15" t="s">
        <v>22</v>
      </c>
    </row>
    <row r="2" spans="1:4" ht="259" customHeight="1">
      <c r="A2" s="15" t="str">
        <f>CONCATENATE(C2,D2)</f>
        <v xml:space="preserve">---
layout: default
published: true
title: Course Overview &amp; Introduction to the Data Science Lifecycle
order: 1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c r="B2" s="16" t="s">
        <v>24</v>
      </c>
      <c r="C2" s="15" t="str">
        <f>CONCATENATE("---
layout: default
published: ",B2,"
title: ",data!E3,"
order: ",data!A3,"
---
"
)</f>
        <v xml:space="preserve">---
layout: default
published: true
title: Course Overview &amp; Introduction to the Data Science Lifecycle
order: 1
---
</v>
      </c>
      <c r="D2" s="15" t="str">
        <f>CONCATENATE("### Description
",data!F3,"
### Learning Objectives",data!G3,"
### Notebooks",data!G3,"
### Assignment", data!G3,"
---
"
)</f>
        <v xml:space="preserve">###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workbookViewId="0">
      <selection activeCell="I22" sqref="I22"/>
    </sheetView>
  </sheetViews>
  <sheetFormatPr defaultColWidth="10.796875" defaultRowHeight="15.6"/>
  <cols>
    <col min="3" max="3" width="42.847656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1.148437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33">
        <v>43709</v>
      </c>
      <c r="B5" s="34"/>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33">
        <v>43739</v>
      </c>
      <c r="B11" s="34"/>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33">
        <v>43770</v>
      </c>
      <c r="B18" s="34"/>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33">
        <v>43800</v>
      </c>
      <c r="B27" s="34"/>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33">
        <v>43831</v>
      </c>
      <c r="B38" s="34"/>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33">
        <v>43862</v>
      </c>
      <c r="B45" s="34"/>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33">
        <v>43891</v>
      </c>
      <c r="B49" s="34"/>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33">
        <v>43922</v>
      </c>
      <c r="B59" s="34"/>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33">
        <v>43952</v>
      </c>
      <c r="B65" s="34"/>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configuration</vt:lpstr>
      <vt:lpstr>data</vt:lpstr>
      <vt:lpstr>_config_yml</vt:lpstr>
      <vt:lpstr>toc_yml</vt:lpstr>
      <vt:lpstr>schedule_md</vt:lpstr>
      <vt:lpstr>sessions_md</vt:lpstr>
      <vt:lpstr>Sheet1</vt:lpstr>
      <vt:lpstr>AcadademicCalendar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2019-07-22T22:51:36Z</dcterms:modified>
</cp:coreProperties>
</file>