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1558e5c3cf95267/geocode/"/>
    </mc:Choice>
  </mc:AlternateContent>
  <xr:revisionPtr revIDLastSave="10" documentId="11_63C6F6520D4DF5335A2964B9B06F760BB29C8E96" xr6:coauthVersionLast="45" xr6:coauthVersionMax="45" xr10:uidLastSave="{089DA450-EC84-492E-AB3D-7D7F22919660}"/>
  <bookViews>
    <workbookView xWindow="26172" yWindow="972" windowWidth="17280" windowHeight="9996" xr2:uid="{00000000-000D-0000-FFFF-FFFF00000000}"/>
  </bookViews>
  <sheets>
    <sheet name="Adressen" sheetId="1" r:id="rId1"/>
  </sheets>
  <definedNames>
    <definedName name="_xlnm._FilterDatabase" localSheetId="0" hidden="1">Adressen!$A$4:$H$8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B7" i="1"/>
  <c r="B6" i="1"/>
  <c r="B5" i="1"/>
  <c r="C8" i="1" l="1"/>
  <c r="H8" i="1"/>
  <c r="F8" i="1"/>
  <c r="G8" i="1"/>
  <c r="E8" i="1"/>
  <c r="C7" i="1"/>
  <c r="E7" i="1"/>
  <c r="D7" i="1"/>
  <c r="G7" i="1" s="1"/>
  <c r="H7" i="1"/>
  <c r="F7" i="1"/>
  <c r="I8" i="1" l="1"/>
  <c r="I7" i="1"/>
  <c r="H6" i="1"/>
  <c r="F6" i="1"/>
  <c r="D6" i="1"/>
  <c r="G6" i="1" s="1"/>
  <c r="E6" i="1"/>
  <c r="C6" i="1"/>
  <c r="E5" i="1"/>
  <c r="C5" i="1"/>
  <c r="H5" i="1"/>
  <c r="F5" i="1"/>
  <c r="D5" i="1"/>
  <c r="I6" i="1" l="1"/>
  <c r="I5" i="1"/>
  <c r="G5" i="1"/>
</calcChain>
</file>

<file path=xl/sharedStrings.xml><?xml version="1.0" encoding="utf-8"?>
<sst xmlns="http://schemas.openxmlformats.org/spreadsheetml/2006/main" count="19" uniqueCount="19">
  <si>
    <t>Y</t>
  </si>
  <si>
    <t>X</t>
  </si>
  <si>
    <t>lon</t>
  </si>
  <si>
    <t>lat</t>
  </si>
  <si>
    <t>Adresse</t>
  </si>
  <si>
    <t>Karte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</si>
  <si>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</si>
  <si>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</si>
  <si>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</si>
  <si>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</si>
  <si>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</si>
  <si>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</si>
  <si>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Anleitung</t>
  </si>
  <si>
    <t>2. Inhalte in Spalte 9 markieren, in Text-Editor kopieren, TXT file abspeichern und TXT durch KML ersetzen.</t>
  </si>
  <si>
    <t>1. Adressen ab Z5S1 als Text einfügen.</t>
  </si>
  <si>
    <t>Belpstr. 17, 3007 Bern</t>
  </si>
  <si>
    <t>Finkenhubelweg 11, 3012 Bern</t>
  </si>
  <si>
    <t>Lantoltstrasse 11, 3007 Bern</t>
  </si>
  <si>
    <t>Coronaweg 12, 3008 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</si>
</sst>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1" applyNumberFormat="1" applyAlignment="1">
      <alignment vertical="top"/>
    </xf>
  </cellXfs>
  <cellStyles count="2">
    <cellStyle name="Hyperlink" xfId="1" builtinId="8"/>
    <cellStyle name="Normal" xfId="0" builtinId="0"/>
  </cellStyles>
  <dxfs count="12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I8" totalsRowShown="0" headerRowDxfId="10" dataDxfId="9">
  <autoFilter ref="A4:I8" xr:uid="{00000000-0009-0000-0100-000001000000}"/>
  <tableColumns count="9">
    <tableColumn id="1" xr3:uid="{00000000-0010-0000-0000-000001000000}" name="Adresse" dataDxfId="8"/>
    <tableColumn id="2" xr3:uid="{00000000-0010-0000-0000-000002000000}" name="results" dataDxfId="7">
      <calculatedColumnFormula>IF($A5="","",_xlfn.WEBSERVICE(CONCATENATE("https://api3.geo.admin.ch/rest/services/api/SearchServer?searchText=",$A5,"&amp;origins=address&amp;type=locations")))</calculatedColumnFormula>
    </tableColumn>
    <tableColumn id="3" xr3:uid="{00000000-0010-0000-0000-000003000000}" name="Y" dataDxfId="6">
      <calculatedColumnFormula>IF($B5="","",IF(ISNUMBER(SEARCH("[]",$B5)),"Adresse nicht eindeutig",MID($B5,SEARCH("""y"":",$B5)+4,SEARCH(",""x""",$B5)-SEARCH("""y"":",$B5)-4)))</calculatedColumnFormula>
    </tableColumn>
    <tableColumn id="4" xr3:uid="{00000000-0010-0000-0000-000004000000}" name="X" dataDxfId="5">
      <calculatedColumnFormula>IF($B5="","",IF(ISNUMBER(SEARCH("[]",$B5))," ",MID($B5,SEARCH("""x"":",$B5)+4,SEARCH(",""label""",$B5)-SEARCH("""x"":",$B5)-4)))</calculatedColumnFormula>
    </tableColumn>
    <tableColumn id="5" xr3:uid="{00000000-0010-0000-0000-000005000000}" name="lon" dataDxfId="4">
      <calculatedColumnFormula>IF($B5="","",IF(ISNUMBER(SEARCH("[]",$B5))," ",MID($B5,SEARCH("""lon"":",$B5)+6,SEARCH(",""detail""",$B5)-SEARCH("""lon"":",$B5)-6)))</calculatedColumnFormula>
    </tableColumn>
    <tableColumn id="6" xr3:uid="{00000000-0010-0000-0000-000006000000}" name="lat" dataDxfId="3">
      <calculatedColumnFormula>IF($B5="","",IF(ISNUMBER(SEARCH("[]",$B5))," ",MID($B5,SEARCH("""lat"":",$B5)+6,SEARCH(",""num""",$B5)-SEARCH("""lat"":",$B5)-6)))</calculatedColumnFormula>
    </tableColumn>
    <tableColumn id="7" xr3:uid="{00000000-0010-0000-0000-000007000000}" name="Karte" dataDxfId="2">
      <calculatedColumnFormula>IF($B5="","",IF(ISNUMBER(SEARCH("[]",$B5))," ",HYPERLINK(CONCATENATE("https://map.geo.admin.ch/?layers=ch.bfs.gebaeude_wohnungs_register&amp;X=",D5,"&amp;Y=",C5,"&amp;zoom=10&amp;crosshair=circle"),"Karte")))</calculatedColumnFormula>
    </tableColumn>
    <tableColumn id="8" xr3:uid="{00000000-0010-0000-0000-000008000000}" name="QS" dataDxfId="1">
      <calculatedColumnFormula>IF((LEN($B5)-LEN(SUBSTITUTE($B5,"""id"":","")))/LEN("""id"":")&gt;1,"uU mehrere Adressen","")</calculatedColumnFormula>
    </tableColumn>
    <tableColumn id="9" xr3:uid="{00000000-0010-0000-0000-000009000000}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0">
      <calculatedColumnFormula>IF(Adressen!$A5="","",IF(OFFSET(Adressen!$A5,1,0)="",CONCATENATE("&lt;Placemark&gt;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&lt;/Placemark&gt;&lt;/Document&gt;&lt;/kml&gt;"),CONCATENATE("&lt;Placemark&gt;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tabSelected="1" zoomScaleNormal="100" workbookViewId="0">
      <selection activeCell="A8" sqref="A8"/>
    </sheetView>
  </sheetViews>
  <sheetFormatPr defaultColWidth="11.44140625" defaultRowHeight="13.2" x14ac:dyDescent="0.25"/>
  <cols>
    <col min="1" max="1" width="30.6640625" style="2" customWidth="1"/>
    <col min="2" max="2" width="255.77734375" style="2" bestFit="1" customWidth="1"/>
    <col min="3" max="3" width="20.21875" style="4" bestFit="1" customWidth="1"/>
    <col min="4" max="4" width="13.6640625" style="4" bestFit="1" customWidth="1"/>
    <col min="5" max="5" width="16.6640625" style="2" bestFit="1" customWidth="1"/>
    <col min="6" max="6" width="17.77734375" style="4" bestFit="1" customWidth="1"/>
    <col min="7" max="7" width="8.109375" style="2" bestFit="1" customWidth="1"/>
    <col min="8" max="8" width="19.109375" style="2" bestFit="1" customWidth="1"/>
    <col min="9" max="9" width="90.6640625" style="2" customWidth="1"/>
    <col min="10" max="16384" width="11.44140625" style="2"/>
  </cols>
  <sheetData>
    <row r="1" spans="1:9" x14ac:dyDescent="0.25">
      <c r="A1" s="5" t="s">
        <v>12</v>
      </c>
      <c r="I1" s="2" t="s">
        <v>6</v>
      </c>
    </row>
    <row r="2" spans="1:9" x14ac:dyDescent="0.25">
      <c r="A2" s="2" t="s">
        <v>14</v>
      </c>
      <c r="I2" s="2" t="s">
        <v>7</v>
      </c>
    </row>
    <row r="3" spans="1:9" ht="12.75" customHeight="1" x14ac:dyDescent="0.25">
      <c r="A3" s="2" t="s">
        <v>13</v>
      </c>
      <c r="I3" s="2" t="s">
        <v>8</v>
      </c>
    </row>
    <row r="4" spans="1:9" s="1" customFormat="1" x14ac:dyDescent="0.25">
      <c r="A4" s="9" t="s">
        <v>4</v>
      </c>
      <c r="B4" s="6" t="s">
        <v>11</v>
      </c>
      <c r="C4" s="7" t="s">
        <v>0</v>
      </c>
      <c r="D4" s="7" t="s">
        <v>1</v>
      </c>
      <c r="E4" s="6" t="s">
        <v>2</v>
      </c>
      <c r="F4" s="7" t="s">
        <v>3</v>
      </c>
      <c r="G4" s="6" t="s">
        <v>5</v>
      </c>
      <c r="H4" s="6" t="s">
        <v>10</v>
      </c>
      <c r="I4" s="8" t="s">
        <v>9</v>
      </c>
    </row>
    <row r="5" spans="1:9" x14ac:dyDescent="0.25">
      <c r="A5" t="s">
        <v>15</v>
      </c>
      <c r="B5" s="2" t="str">
        <f>IF($A5="","",_xlfn.WEBSERVICE(CONCATENATE("https://api3.geo.admin.ch/rest/services/api/SearchServer?searchText=",$A5,"&amp;origins=address&amp;type=locations")))</f>
        <v>{"results":[{"id":1269047,"weight":5,"attrs":{"origin":"address","geom_quadindex":"021211313312210330213","zoomlevel":10,"featureId":"1234510_0","lon":7.43355655670166,"detail":"belpstrasse 17 3007 bern 351 bern ch be","rank":7,"geom_st_box2d":"BOX(599613.461628891 199311.461488988,599613.461628891 199311.461488988)","lat":46.944889068603516,"num":17,"y":599613.4375,"x":199311.46875,"label":"Belpstrasse 17 &lt;b&gt;3007 Bern&lt;/b&gt;"}}]}</v>
      </c>
      <c r="C5" s="4" t="str">
        <f t="shared" ref="C5:C6" si="0">IF($B5="","",IF(ISNUMBER(SEARCH("[]",$B5)),"Adresse nicht eindeutig",MID($B5,SEARCH("""y"":",$B5)+4,SEARCH(",""x""",$B5)-SEARCH("""y"":",$B5)-4)))</f>
        <v>599613.4375</v>
      </c>
      <c r="D5" s="4" t="str">
        <f>IF($B5="","",IF(ISNUMBER(SEARCH("[]",$B5))," ",MID($B5,SEARCH("""x"":",$B5)+4,SEARCH(",""label""",$B5)-SEARCH("""x"":",$B5)-4)))</f>
        <v>199311.46875</v>
      </c>
      <c r="E5" s="2" t="str">
        <f t="shared" ref="E5:E6" si="1">IF($B5="","",IF(ISNUMBER(SEARCH("[]",$B5))," ",MID($B5,SEARCH("""lon"":",$B5)+6,SEARCH(",""detail""",$B5)-SEARCH("""lon"":",$B5)-6)))</f>
        <v>7.43355655670166</v>
      </c>
      <c r="F5" s="4" t="str">
        <f t="shared" ref="F5:F6" si="2">IF($B5="","",IF(ISNUMBER(SEARCH("[]",$B5))," ",MID($B5,SEARCH("""lat"":",$B5)+6,SEARCH(",""num""",$B5)-SEARCH("""lat"":",$B5)-6)))</f>
        <v>46.944889068603516</v>
      </c>
      <c r="G5" s="3" t="str">
        <f t="shared" ref="G5:G6" si="3">IF($B5="","",IF(ISNUMBER(SEARCH("[]",$B5))," ",HYPERLINK(CONCATENATE("https://map.geo.admin.ch/?layers=ch.bfs.gebaeude_wohnungs_register&amp;X=",D5,"&amp;Y=",C5,"&amp;zoom=10&amp;crosshair=circle"),"Karte")))</f>
        <v>Karte</v>
      </c>
      <c r="H5" s="2" t="str">
        <f t="shared" ref="H5:H6" si="4">IF((LEN($B5)-LEN(SUBSTITUTE($B5,"""id"":","")))/LEN("""id"":")&gt;1,"uU mehrere Adressen","")</f>
        <v/>
      </c>
      <c r="I5" s="2" t="str">
        <f ca="1">IF(Adressen!$A5="","",IF(OFFSET(Adressen!$A5,1,0)="",CONCATENATE("&lt;Placemark&gt;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&lt;/Placemark&gt;&lt;/Document&gt;&lt;/kml&gt;"),CONCATENATE("&lt;Placemark&gt;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&lt;/Placemark&gt;")))</f>
        <v>&lt;Placemark&gt; &lt;name&gt;Geocoding&lt;/name&gt;&lt;description&gt;Belpstr. 17, 3007 Bern &lt;/description&gt; &lt;styleUrl&gt;#ico1&lt;/styleUrl&gt;&lt;Point&gt;&lt;coordinates&gt;7.43355655670166,46.944889068603516, 0.000000&lt;/coordinates&gt;&lt;/Point&gt; &lt;/Placemark&gt;</v>
      </c>
    </row>
    <row r="6" spans="1:9" x14ac:dyDescent="0.25">
      <c r="A6" t="s">
        <v>16</v>
      </c>
      <c r="B6" s="2" t="str">
        <f>IF($A6="","",_xlfn.WEBSERVICE(CONCATENATE("https://api3.geo.admin.ch/rest/services/api/SearchServer?searchText=",$A6,"&amp;origins=address&amp;type=locations")))</f>
        <v>{"results":[{"id":1295691,"weight":5,"attrs":{"origin":"address","geom_quadindex":"021211313123203312301","zoomlevel":10,"featureId":"2243025_0","lon":7.4301066398620605,"detail":"finkenhubelweg 11 3012 bern 351 bern ch be","rank":7,"geom_st_box2d":"BOX(599350.852557161 199754.812523672,599350.852557161 199754.812523672)","lat":46.94887924194336,"num":11,"y":599350.875,"x":199754.8125,"label":"Finkenhubelweg 11 &lt;b&gt;3012 Bern&lt;/b&gt;"}}]}</v>
      </c>
      <c r="C6" s="4" t="str">
        <f t="shared" si="0"/>
        <v>599350.875</v>
      </c>
      <c r="D6" s="4" t="str">
        <f t="shared" ref="D6" si="5">IF($B6="","",IF(ISNUMBER(SEARCH("[]",$B6))," ",MID($B6,SEARCH("""x"":",$B6)+4,SEARCH(",""label""",$B6)-SEARCH("""x"":",$B6)-4)))</f>
        <v>199754.8125</v>
      </c>
      <c r="E6" s="2" t="str">
        <f t="shared" si="1"/>
        <v>7.4301066398620605</v>
      </c>
      <c r="F6" s="4" t="str">
        <f t="shared" si="2"/>
        <v>46.94887924194336</v>
      </c>
      <c r="G6" s="3" t="str">
        <f t="shared" si="3"/>
        <v>Karte</v>
      </c>
      <c r="H6" s="2" t="str">
        <f t="shared" si="4"/>
        <v/>
      </c>
      <c r="I6" s="2" t="str">
        <f ca="1">IF(Adressen!$A6="","",IF(OFFSET(Adressen!$A6,1,0)="",CONCATENATE("&lt;Placemark&gt; &lt;name&gt;Geocoding&lt;/name&gt;&lt;description&gt;",Adressen!$A6," &lt;/description&gt; &lt;styleUrl&gt;#ico1&lt;/styleUrl&gt;&lt;Point&gt;&lt;coordinates&gt;",Adressen!$E6,",",Adressen!$F6,", 0.000000&lt;/coordinates&gt;&lt;/Point&gt; &lt;/Placemark&gt;&lt;/Document&gt;&lt;/kml&gt;"),CONCATENATE("&lt;Placemark&gt; &lt;name&gt;Geocoding&lt;/name&gt;&lt;description&gt;",Adressen!$A6," &lt;/description&gt; &lt;styleUrl&gt;#ico1&lt;/styleUrl&gt;&lt;Point&gt;&lt;coordinates&gt;",Adressen!$E6,",",Adressen!$F6,", 0.000000&lt;/coordinates&gt;&lt;/Point&gt; &lt;/Placemark&gt;")))</f>
        <v>&lt;Placemark&gt; &lt;name&gt;Geocoding&lt;/name&gt;&lt;description&gt;Finkenhubelweg 11, 3012 Bern &lt;/description&gt; &lt;styleUrl&gt;#ico1&lt;/styleUrl&gt;&lt;Point&gt;&lt;coordinates&gt;7.4301066398620605,46.94887924194336, 0.000000&lt;/coordinates&gt;&lt;/Point&gt; &lt;/Placemark&gt;</v>
      </c>
    </row>
    <row r="7" spans="1:9" x14ac:dyDescent="0.25">
      <c r="A7" t="s">
        <v>17</v>
      </c>
      <c r="B7" s="4" t="str">
        <f>IF($A7="","",_xlfn.WEBSERVICE(CONCATENATE("https://api3.geo.admin.ch/rest/services/api/SearchServer?searchText=",$A7,"&amp;origins=address&amp;type=locations")))</f>
        <v>{"fuzzy":"true","results":[{"id":1323805,"weight":18545,"attrs":{"origin":"address","geom_quadindex":"021300220002031100020","zoomlevel":10,"featureId":"1235578_0","lon":7.4399824142456055,"detail":"landoltstrasse 11 3007 bern 351 bern ch be","rank":7,"geom_st_box2d":"BOX(600102.725674767 198456.044009599,600102.725674767 198456.044009599)","lat":46.93719482421875,"num":11,"y":600102.75,"x":198456.046875,"label":"Landoltstrasse 11 &lt;b&gt;3007 Bern&lt;/b&gt;"}}]}</v>
      </c>
      <c r="C7" s="4" t="str">
        <f>IF($B7="","",IF(ISNUMBER(SEARCH("[]",$B7)),"Adresse nicht eindeutig",MID($B7,SEARCH("""y"":",$B7)+4,SEARCH(",""x""",$B7)-SEARCH("""y"":",$B7)-4)))</f>
        <v>600102.75</v>
      </c>
      <c r="D7" s="4" t="str">
        <f>IF($B7="","",IF(ISNUMBER(SEARCH("[]",$B7))," ",MID($B7,SEARCH("""x"":",$B7)+4,SEARCH(",""label""",$B7)-SEARCH("""x"":",$B7)-4)))</f>
        <v>198456.046875</v>
      </c>
      <c r="E7" s="4" t="str">
        <f>IF($B7="","",IF(ISNUMBER(SEARCH("[]",$B7))," ",MID($B7,SEARCH("""lon"":",$B7)+6,SEARCH(",""detail""",$B7)-SEARCH("""lon"":",$B7)-6)))</f>
        <v>7.4399824142456055</v>
      </c>
      <c r="F7" s="4" t="str">
        <f>IF($B7="","",IF(ISNUMBER(SEARCH("[]",$B7))," ",MID($B7,SEARCH("""lat"":",$B7)+6,SEARCH(",""num""",$B7)-SEARCH("""lat"":",$B7)-6)))</f>
        <v>46.93719482421875</v>
      </c>
      <c r="G7" s="10" t="str">
        <f>IF($B7="","",IF(ISNUMBER(SEARCH("[]",$B7))," ",HYPERLINK(CONCATENATE("https://map.geo.admin.ch/?layers=ch.bfs.gebaeude_wohnungs_register&amp;X=",D7,"&amp;Y=",C7,"&amp;zoom=10&amp;crosshair=circle"),"Karte")))</f>
        <v>Karte</v>
      </c>
      <c r="H7" s="4" t="str">
        <f>IF((LEN($B7)-LEN(SUBSTITUTE($B7,"""id"":","")))/LEN("""id"":")&gt;1,"uU mehrere Adressen","")</f>
        <v/>
      </c>
      <c r="I7" s="4" t="str">
        <f ca="1">IF(Adressen!$A7="","",IF(OFFSET(Adressen!$A7,1,0)="",CONCATENATE("&lt;Placemark&gt; &lt;name&gt;Geocoding&lt;/name&gt;&lt;description&gt;",Adressen!$A7," &lt;/description&gt; &lt;styleUrl&gt;#ico1&lt;/styleUrl&gt;&lt;Point&gt;&lt;coordinates&gt;",Adressen!$E7,",",Adressen!$F7,", 0.000000&lt;/coordinates&gt;&lt;/Point&gt; &lt;/Placemark&gt;&lt;/Document&gt;&lt;/kml&gt;"),CONCATENATE("&lt;Placemark&gt; &lt;name&gt;Geocoding&lt;/name&gt;&lt;description&gt;",Adressen!$A7," &lt;/description&gt; &lt;styleUrl&gt;#ico1&lt;/styleUrl&gt;&lt;Point&gt;&lt;coordinates&gt;",Adressen!$E7,",",Adressen!$F7,", 0.000000&lt;/coordinates&gt;&lt;/Point&gt; &lt;/Placemark&gt;")))</f>
        <v>&lt;Placemark&gt; &lt;name&gt;Geocoding&lt;/name&gt;&lt;description&gt;Lantoltstrasse 11, 3007 Bern &lt;/description&gt; &lt;styleUrl&gt;#ico1&lt;/styleUrl&gt;&lt;Point&gt;&lt;coordinates&gt;7.4399824142456055,46.93719482421875, 0.000000&lt;/coordinates&gt;&lt;/Point&gt; &lt;/Placemark&gt;</v>
      </c>
    </row>
    <row r="8" spans="1:9" x14ac:dyDescent="0.25">
      <c r="A8" t="s">
        <v>18</v>
      </c>
      <c r="B8" s="4" t="str">
        <f>IF($A8="","",_xlfn.WEBSERVICE(CONCATENATE("https://api3.geo.admin.ch/rest/services/api/SearchServer?searchText=",$A8,"&amp;origins=address&amp;type=locations")))</f>
        <v>{"fuzzy":"true","results":[]}</v>
      </c>
      <c r="C8" s="4" t="str">
        <f>IF($B8="","",IF(ISNUMBER(SEARCH("[]",$B8)),"Adresse nicht eindeutig",MID($B8,SEARCH("""y"":",$B8)+4,SEARCH(",""x""",$B8)-SEARCH("""y"":",$B8)-4)))</f>
        <v>Adresse nicht eindeutig</v>
      </c>
      <c r="D8" s="4" t="str">
        <f>IF($B8="","",IF(ISNUMBER(SEARCH("[]",$B8))," ",MID($B8,SEARCH("""x"":",$B8)+4,SEARCH(",""label""",$B8)-SEARCH("""x"":",$B8)-4)))</f>
        <v xml:space="preserve"> </v>
      </c>
      <c r="E8" s="4" t="str">
        <f>IF($B8="","",IF(ISNUMBER(SEARCH("[]",$B8))," ",MID($B8,SEARCH("""lon"":",$B8)+6,SEARCH(",""detail""",$B8)-SEARCH("""lon"":",$B8)-6)))</f>
        <v xml:space="preserve"> </v>
      </c>
      <c r="F8" s="4" t="str">
        <f>IF($B8="","",IF(ISNUMBER(SEARCH("[]",$B8))," ",MID($B8,SEARCH("""lat"":",$B8)+6,SEARCH(",""num""",$B8)-SEARCH("""lat"":",$B8)-6)))</f>
        <v xml:space="preserve"> </v>
      </c>
      <c r="G8" s="10" t="str">
        <f>IF($B8="","",IF(ISNUMBER(SEARCH("[]",$B8))," ",HYPERLINK(CONCATENATE("https://map.geo.admin.ch/?layers=ch.bfs.gebaeude_wohnungs_register&amp;X=",D8,"&amp;Y=",C8,"&amp;zoom=10&amp;crosshair=circle"),"Karte")))</f>
        <v xml:space="preserve"> </v>
      </c>
      <c r="H8" s="4" t="str">
        <f>IF((LEN($B8)-LEN(SUBSTITUTE($B8,"""id"":","")))/LEN("""id"":")&gt;1,"uU mehrere Adressen","")</f>
        <v/>
      </c>
      <c r="I8" s="4" t="str">
        <f ca="1">IF(Adressen!$A8="","",IF(OFFSET(Adressen!$A8,1,0)="",CONCATENATE("&lt;Placemark&gt; &lt;name&gt;Geocoding&lt;/name&gt;&lt;description&gt;",Adressen!$A8," &lt;/description&gt; &lt;styleUrl&gt;#ico1&lt;/styleUrl&gt;&lt;Point&gt;&lt;coordinates&gt;",Adressen!$E8,",",Adressen!$F8,", 0.000000&lt;/coordinates&gt;&lt;/Point&gt; &lt;/Placemark&gt;&lt;/Document&gt;&lt;/kml&gt;"),CONCATENATE("&lt;Placemark&gt; &lt;name&gt;Geocoding&lt;/name&gt;&lt;description&gt;",Adressen!$A8," &lt;/description&gt; &lt;styleUrl&gt;#ico1&lt;/styleUrl&gt;&lt;Point&gt;&lt;coordinates&gt;",Adressen!$E8,",",Adressen!$F8,", 0.000000&lt;/coordinates&gt;&lt;/Point&gt; &lt;/Placemark&gt;")))</f>
        <v>&lt;Placemark&gt; &lt;name&gt;Geocoding&lt;/name&gt;&lt;description&gt;Coronaweg 12, 3008 bern &lt;/description&gt; &lt;styleUrl&gt;#ico1&lt;/styleUrl&gt;&lt;Point&gt;&lt;coordinates&gt; , , 0.000000&lt;/coordinates&gt;&lt;/Point&gt; &lt;/Placemark&gt;&lt;/Document&gt;&lt;/kml&gt;</v>
      </c>
    </row>
  </sheetData>
  <conditionalFormatting sqref="C1:C1048576">
    <cfRule type="containsText" dxfId="11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Adressen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Panczak, Radoslaw (ISPM)</cp:lastModifiedBy>
  <dcterms:created xsi:type="dcterms:W3CDTF">2017-11-28T09:35:00Z</dcterms:created>
  <dcterms:modified xsi:type="dcterms:W3CDTF">2020-09-03T11:20:00Z</dcterms:modified>
</cp:coreProperties>
</file>