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r0p076d_uk_wal-mart_com/Documents/Basket Segmentation/"/>
    </mc:Choice>
  </mc:AlternateContent>
  <xr:revisionPtr revIDLastSave="1" documentId="8_{851AE47D-8D5C-4579-9969-43599EAE4EC6}" xr6:coauthVersionLast="47" xr6:coauthVersionMax="47" xr10:uidLastSave="{C8609662-CFC3-4F9E-94F8-DF00F0B0777F}"/>
  <bookViews>
    <workbookView xWindow="-110" yWindow="-110" windowWidth="19420" windowHeight="10420" activeTab="1" xr2:uid="{BBEA57FD-92AB-4B11-99B4-3B30076479D4}"/>
  </bookViews>
  <sheets>
    <sheet name="basket_id counts " sheetId="1" r:id="rId1"/>
    <sheet name="trip, mission, choices counts " sheetId="2" r:id="rId2"/>
    <sheet name="choices_id analysis " sheetId="3" r:id="rId3"/>
    <sheet name="pos_trans_dept SUMS" sheetId="4" r:id="rId4"/>
    <sheet name="config" sheetId="5" r:id="rId5"/>
    <sheet name="calcs" sheetId="6" r:id="rId6"/>
    <sheet name="data - 1 year 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3" i="7" l="1"/>
  <c r="B333" i="7"/>
  <c r="C3" i="4"/>
  <c r="F3" i="6"/>
  <c r="C3" i="6"/>
  <c r="C15" i="6"/>
  <c r="I15" i="6" s="1"/>
  <c r="C14" i="6"/>
  <c r="I14" i="6" s="1"/>
  <c r="C13" i="6"/>
  <c r="I13" i="6" s="1"/>
  <c r="C12" i="6"/>
  <c r="I12" i="6" s="1"/>
  <c r="C11" i="6"/>
  <c r="I11" i="6" s="1"/>
  <c r="C10" i="6"/>
  <c r="I10" i="6" s="1"/>
  <c r="C9" i="6"/>
  <c r="I9" i="6" s="1"/>
  <c r="C8" i="6"/>
  <c r="I8" i="6" s="1"/>
  <c r="C7" i="6"/>
  <c r="I7" i="6" s="1"/>
  <c r="C6" i="6"/>
  <c r="I6" i="6" s="1"/>
  <c r="C5" i="6"/>
  <c r="I5" i="6" s="1"/>
  <c r="C4" i="6"/>
  <c r="I4" i="6" s="1"/>
  <c r="F4" i="6"/>
  <c r="F5" i="6"/>
  <c r="F6" i="6"/>
  <c r="F7" i="6"/>
  <c r="F8" i="6"/>
  <c r="F9" i="6"/>
  <c r="F10" i="6"/>
  <c r="F11" i="6"/>
  <c r="F12" i="6"/>
  <c r="F13" i="6"/>
  <c r="F14" i="6"/>
  <c r="F15" i="6"/>
  <c r="C2" i="6"/>
  <c r="C7" i="3"/>
  <c r="P17" i="2"/>
  <c r="M17" i="2"/>
  <c r="I17" i="2"/>
  <c r="F17" i="2"/>
  <c r="B13" i="2"/>
  <c r="H30" i="1"/>
  <c r="E30" i="1"/>
  <c r="B30" i="1"/>
  <c r="I3" i="6" l="1"/>
  <c r="I16" i="6" s="1"/>
  <c r="I19" i="6" s="1"/>
</calcChain>
</file>

<file path=xl/sharedStrings.xml><?xml version="1.0" encoding="utf-8"?>
<sst xmlns="http://schemas.openxmlformats.org/spreadsheetml/2006/main" count="242" uniqueCount="196">
  <si>
    <t>id_count_choices</t>
  </si>
  <si>
    <t>visit_dt_choices</t>
  </si>
  <si>
    <t>visit_dt_mission</t>
  </si>
  <si>
    <t>id_count_mission</t>
  </si>
  <si>
    <t>visit_dt_trip</t>
  </si>
  <si>
    <t>id_count_trip</t>
  </si>
  <si>
    <t>distinct basket_ids</t>
  </si>
  <si>
    <t>choices_id</t>
  </si>
  <si>
    <t>bas_id_count</t>
  </si>
  <si>
    <t>low_mission_id</t>
  </si>
  <si>
    <t>bas_id _count</t>
  </si>
  <si>
    <t xml:space="preserve">same from Mission table </t>
  </si>
  <si>
    <t>FROM trip</t>
  </si>
  <si>
    <t xml:space="preserve">total of 98 choices id </t>
  </si>
  <si>
    <t>FROM choices</t>
  </si>
  <si>
    <t>triptype_id</t>
  </si>
  <si>
    <t>from trip</t>
  </si>
  <si>
    <t>query run for '2021-11-01' showing sum/sum calcs</t>
  </si>
  <si>
    <t>visit_nbr</t>
  </si>
  <si>
    <t>visit_dt</t>
  </si>
  <si>
    <t>load_ts</t>
  </si>
  <si>
    <t>bulk</t>
  </si>
  <si>
    <t>pr_high</t>
  </si>
  <si>
    <t>pr_low</t>
  </si>
  <si>
    <t>pr_mid</t>
  </si>
  <si>
    <t>br_asda_smartprice</t>
  </si>
  <si>
    <t>br_asda_extraspecial</t>
  </si>
  <si>
    <t>br_asda_goodforyou</t>
  </si>
  <si>
    <t>br_asda_freefrom</t>
  </si>
  <si>
    <t>br_asda_standard</t>
  </si>
  <si>
    <t>br_asda_other</t>
  </si>
  <si>
    <t>br_own_label</t>
  </si>
  <si>
    <t>br_branded</t>
  </si>
  <si>
    <t>organic</t>
  </si>
  <si>
    <t>br_own_label_choice</t>
  </si>
  <si>
    <t>br_branded_choice</t>
  </si>
  <si>
    <t>ess_core</t>
  </si>
  <si>
    <t>ess_marginal</t>
  </si>
  <si>
    <t>ess_niche</t>
  </si>
  <si>
    <t>ess_infrequent</t>
  </si>
  <si>
    <t>ess_staples</t>
  </si>
  <si>
    <t>ess_occasional</t>
  </si>
  <si>
    <t>sno_baby_newborn</t>
  </si>
  <si>
    <t>sno_toddler</t>
  </si>
  <si>
    <t>sno_adventurous</t>
  </si>
  <si>
    <t>sno_children</t>
  </si>
  <si>
    <t>sno_conv_ready_meals</t>
  </si>
  <si>
    <t>sno_conv_time_saving</t>
  </si>
  <si>
    <t>sno_healthy</t>
  </si>
  <si>
    <t>sno_high_calorie</t>
  </si>
  <si>
    <t>sno_low_calorie</t>
  </si>
  <si>
    <t>sno_scratch_cooking</t>
  </si>
  <si>
    <t>sno_traditional</t>
  </si>
  <si>
    <t>sno_vegetarian</t>
  </si>
  <si>
    <t>sno_ethical</t>
  </si>
  <si>
    <t>ftg_foodtogo</t>
  </si>
  <si>
    <t>ac_bws</t>
  </si>
  <si>
    <t>ac_ambient_drinks</t>
  </si>
  <si>
    <t>ac_health_and_beauty</t>
  </si>
  <si>
    <t>ac_ambient_food</t>
  </si>
  <si>
    <t>ac_baby</t>
  </si>
  <si>
    <t>ac_pet_dog</t>
  </si>
  <si>
    <t>ac_pet_cat</t>
  </si>
  <si>
    <t>ac_pet_other</t>
  </si>
  <si>
    <t>ac_household_cleaning</t>
  </si>
  <si>
    <t>ac_conf_cakes_biscuits</t>
  </si>
  <si>
    <t>ac_fresh_meals_deli</t>
  </si>
  <si>
    <t>ac_home_and_leisure</t>
  </si>
  <si>
    <t>ac_bakery</t>
  </si>
  <si>
    <t>ac_fresh_produce</t>
  </si>
  <si>
    <t>ac_dairy_other</t>
  </si>
  <si>
    <t>ac_dairy_milk_cream</t>
  </si>
  <si>
    <t>ac_fresh_meat_fish_poultry</t>
  </si>
  <si>
    <t>ac_frozen</t>
  </si>
  <si>
    <t>coefficient_id</t>
  </si>
  <si>
    <t>coefficient</t>
  </si>
  <si>
    <t>authentic_ingredients_sc</t>
  </si>
  <si>
    <t>@ais_c</t>
  </si>
  <si>
    <t>@ais_b</t>
  </si>
  <si>
    <t>@ais_ph</t>
  </si>
  <si>
    <t>@ais_pl</t>
  </si>
  <si>
    <t>@ais_snobn</t>
  </si>
  <si>
    <t>@ais_snotod</t>
  </si>
  <si>
    <t>@ais_snoa</t>
  </si>
  <si>
    <t>@ais_snoc</t>
  </si>
  <si>
    <t>@ais_snocrm</t>
  </si>
  <si>
    <t>@ais_snoh</t>
  </si>
  <si>
    <t>@ais_snohc</t>
  </si>
  <si>
    <t>@ais_snosc</t>
  </si>
  <si>
    <t>@ais_snotra</t>
  </si>
  <si>
    <t>@ais_snoe</t>
  </si>
  <si>
    <t>@lhs_c</t>
  </si>
  <si>
    <t>@lhs_b</t>
  </si>
  <si>
    <t>@lhs_ph</t>
  </si>
  <si>
    <t>@lhs_pl</t>
  </si>
  <si>
    <t>@lhs_snobn</t>
  </si>
  <si>
    <t>@lhs_snotod</t>
  </si>
  <si>
    <t>@lhs_snoa</t>
  </si>
  <si>
    <t>@lhs_snoc</t>
  </si>
  <si>
    <t>@lhs_snocrm</t>
  </si>
  <si>
    <t>@lhs_snoh</t>
  </si>
  <si>
    <t>@lhs_snohc</t>
  </si>
  <si>
    <t>@lhs_snosc</t>
  </si>
  <si>
    <t>@lhs_snotra</t>
  </si>
  <si>
    <t>@lhs_snoe</t>
  </si>
  <si>
    <t>@hes_c</t>
  </si>
  <si>
    <t>@hes_b</t>
  </si>
  <si>
    <t>@hes_ph</t>
  </si>
  <si>
    <t>@hes_pl</t>
  </si>
  <si>
    <t>@hes_snobn</t>
  </si>
  <si>
    <t>@hes_snotod</t>
  </si>
  <si>
    <t>@hes_snoa</t>
  </si>
  <si>
    <t>@hes_snoc</t>
  </si>
  <si>
    <t>@hes_snocrm</t>
  </si>
  <si>
    <t>@hes_snoh</t>
  </si>
  <si>
    <t>@hes_snohc</t>
  </si>
  <si>
    <t>@hes_snosc</t>
  </si>
  <si>
    <t>@hes_snotra</t>
  </si>
  <si>
    <t>@hes_snoe</t>
  </si>
  <si>
    <t>@ms_c</t>
  </si>
  <si>
    <t>@ms_b</t>
  </si>
  <si>
    <t>@ms_ph</t>
  </si>
  <si>
    <t>@ms_pl</t>
  </si>
  <si>
    <t>@ms_snobn</t>
  </si>
  <si>
    <t>@ms_snotod</t>
  </si>
  <si>
    <t>@ms_snoa</t>
  </si>
  <si>
    <t>@ms_snoc</t>
  </si>
  <si>
    <t>@ms_snocrm</t>
  </si>
  <si>
    <t>@ms_snoh</t>
  </si>
  <si>
    <t>@ms_snohc</t>
  </si>
  <si>
    <t>@ms_snosc</t>
  </si>
  <si>
    <t>@ms_snotra</t>
  </si>
  <si>
    <t>@ms_snoe</t>
  </si>
  <si>
    <t>@clcs_c</t>
  </si>
  <si>
    <t>@clcs_b</t>
  </si>
  <si>
    <t>@clcs_ph</t>
  </si>
  <si>
    <t>@clcs_pl</t>
  </si>
  <si>
    <t>@clcs_snobn</t>
  </si>
  <si>
    <t>@clcs_snotod</t>
  </si>
  <si>
    <t>@clcs_snoa</t>
  </si>
  <si>
    <t>@clcs_snoc</t>
  </si>
  <si>
    <t>@clcs_snocrm</t>
  </si>
  <si>
    <t>@clcs_snoh</t>
  </si>
  <si>
    <t>@clcs_snohc</t>
  </si>
  <si>
    <t>@clcs_snosc</t>
  </si>
  <si>
    <t>@clcs_snotra</t>
  </si>
  <si>
    <t>@clcs_snoe</t>
  </si>
  <si>
    <t>@bfbs_c</t>
  </si>
  <si>
    <t>@bfbs_b</t>
  </si>
  <si>
    <t>@bfbs_ph</t>
  </si>
  <si>
    <t>@bfbs_pl</t>
  </si>
  <si>
    <t>@bfbs_snobn</t>
  </si>
  <si>
    <t>@bfbs_snotod</t>
  </si>
  <si>
    <t>@bfbs_snoa</t>
  </si>
  <si>
    <t>@bfbs_snoc</t>
  </si>
  <si>
    <t>@bfbs_snocrm</t>
  </si>
  <si>
    <t>@bfbs_snoh</t>
  </si>
  <si>
    <t>@bfbs_snohc</t>
  </si>
  <si>
    <t>@bfbs_snosc</t>
  </si>
  <si>
    <t>@bfbs_snotra</t>
  </si>
  <si>
    <t>@bfbs_snoe</t>
  </si>
  <si>
    <t>@sbs_c</t>
  </si>
  <si>
    <t>@sbs_b</t>
  </si>
  <si>
    <t>@sbs_ph</t>
  </si>
  <si>
    <t>@sbs_pl</t>
  </si>
  <si>
    <t>@sbs_snobn</t>
  </si>
  <si>
    <t>@sbs_snotod</t>
  </si>
  <si>
    <t>@sbs_snoa</t>
  </si>
  <si>
    <t>@sbs_snoc</t>
  </si>
  <si>
    <t>@sbs_snocrm</t>
  </si>
  <si>
    <t>@sbs_snoh</t>
  </si>
  <si>
    <t>@sbs_snohc</t>
  </si>
  <si>
    <t>@sbs_snosc</t>
  </si>
  <si>
    <t>@sbs_snotra</t>
  </si>
  <si>
    <t>@sbs_snoe</t>
  </si>
  <si>
    <t>@nbs_c</t>
  </si>
  <si>
    <t>@nbs_bol</t>
  </si>
  <si>
    <t>@nbs_bb</t>
  </si>
  <si>
    <t>@obs_c</t>
  </si>
  <si>
    <t>@obs_bol</t>
  </si>
  <si>
    <t>@obs_bb</t>
  </si>
  <si>
    <t>sno_baby</t>
  </si>
  <si>
    <t>sno_adven</t>
  </si>
  <si>
    <t>sno_conv_ready</t>
  </si>
  <si>
    <t>sno_high_cal</t>
  </si>
  <si>
    <t>sno_scratch</t>
  </si>
  <si>
    <t>sno_trad</t>
  </si>
  <si>
    <t>+</t>
  </si>
  <si>
    <t>*</t>
  </si>
  <si>
    <t>=</t>
  </si>
  <si>
    <t xml:space="preserve">for basket_id = </t>
  </si>
  <si>
    <t>actual</t>
  </si>
  <si>
    <t>manual</t>
  </si>
  <si>
    <t>diff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</si>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</sst>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000000000"/>
    <numFmt numFmtId="170" formatCode="0.000000000"/>
    <numFmt numFmtId="178" formatCode="0.000000000000000"/>
    <numFmt numFmtId="179" formatCode="0.0000000000000000"/>
    <numFmt numFmtId="180" formatCode="0.00000000000000000"/>
    <numFmt numFmtId="181" formatCode="0.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NumberFormat="1" applyFont="1"/>
    <xf numFmtId="22" fontId="0" fillId="0" borderId="0" xfId="0" applyNumberFormat="1"/>
    <xf numFmtId="0" fontId="0" fillId="0" borderId="0" xfId="0" quotePrefix="1"/>
    <xf numFmtId="165" fontId="0" fillId="0" borderId="0" xfId="0" applyNumberFormat="1"/>
    <xf numFmtId="170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79" fontId="1" fillId="0" borderId="0" xfId="0" applyNumberFormat="1" applyFont="1"/>
  </cellXfs>
  <cellStyles count="1">
    <cellStyle name="Normal" xfId="0" builtinId="0"/>
  </cellStyles>
  <dxfs count="5">
    <dxf>
      <numFmt numFmtId="178" formatCode="0.000000000000000"/>
    </dxf>
    <dxf>
      <numFmt numFmtId="178" formatCode="0.000000000000000"/>
    </dxf>
    <dxf>
      <numFmt numFmtId="27" formatCode="dd/mm/yyyy\ hh:mm"/>
    </dxf>
    <dxf>
      <numFmt numFmtId="170" formatCode="0.0000000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07DAF-409D-4173-B0C6-759EBE92BE23}" name="trans_dept" displayName="trans_dept" ref="C5:BH205" totalsRowShown="0">
  <autoFilter ref="C5:BH205" xr:uid="{A4207DAF-409D-4173-B0C6-759EBE92BE23}"/>
  <tableColumns count="58">
    <tableColumn id="2" xr3:uid="{13A92A62-C7C5-472D-9E58-6511DDC29D09}" name="visit_nbr"/>
    <tableColumn id="3" xr3:uid="{F5F6DC9F-4BDC-4127-8381-1E0033F75DC4}" name="visit_dt" dataDxfId="4"/>
    <tableColumn id="4" xr3:uid="{8E31A4CF-596F-4D70-8F1C-E94B334B695E}" name="load_ts" dataDxfId="2"/>
    <tableColumn id="5" xr3:uid="{425868D7-D09B-41E6-8E41-52478D76F0AA}" name="bulk" dataDxfId="1"/>
    <tableColumn id="6" xr3:uid="{05C638CA-F392-47BA-8024-90ACC6141D7E}" name="pr_high" dataDxfId="0"/>
    <tableColumn id="7" xr3:uid="{705A1316-5638-4504-A9E7-B6ABE35733BE}" name="pr_low"/>
    <tableColumn id="8" xr3:uid="{FB33AA97-D15B-4B42-8821-45C67B241A07}" name="pr_mid"/>
    <tableColumn id="9" xr3:uid="{227AFF44-C01D-4B40-BC1B-FFE1C3075DB1}" name="br_asda_smartprice"/>
    <tableColumn id="10" xr3:uid="{44790051-B27A-4930-A117-76F3CB629044}" name="br_asda_extraspecial"/>
    <tableColumn id="11" xr3:uid="{9AB3BE6B-0488-4FE1-8225-60884B53F9EF}" name="br_asda_goodforyou"/>
    <tableColumn id="12" xr3:uid="{209D493A-7449-46C7-9ED9-4E1044CEC3A0}" name="br_asda_freefrom"/>
    <tableColumn id="13" xr3:uid="{F31AFEE2-1695-4C29-99C4-F814F6EE7DA1}" name="br_asda_standard"/>
    <tableColumn id="14" xr3:uid="{8F382149-5D82-4033-8BE9-FB38DCCEEF6E}" name="br_asda_other"/>
    <tableColumn id="15" xr3:uid="{64E8F4CB-6AF8-40C3-ADDB-D289727B44F8}" name="br_own_label"/>
    <tableColumn id="16" xr3:uid="{CBE66E9E-5D63-436C-9829-4B30477695DC}" name="br_branded"/>
    <tableColumn id="17" xr3:uid="{1A5E1999-BBA5-4971-8A58-34D80A01CB23}" name="organic"/>
    <tableColumn id="18" xr3:uid="{E70C45A7-E105-44A3-B607-7C55AD294063}" name="br_own_label_choice"/>
    <tableColumn id="19" xr3:uid="{8B6FE470-D10D-4874-928C-505E14145ED7}" name="br_branded_choice"/>
    <tableColumn id="20" xr3:uid="{8221789B-FA5A-432E-8104-7032A4B2DFA3}" name="ess_core"/>
    <tableColumn id="21" xr3:uid="{FE6F9B40-1DD5-4B68-9C04-6E14CF2A4EAD}" name="ess_marginal"/>
    <tableColumn id="22" xr3:uid="{1CC4A1E1-C8A2-477A-AB7B-86C3B8B2BFA5}" name="ess_niche"/>
    <tableColumn id="23" xr3:uid="{340B6F90-223B-43B3-9665-1ACCA24EE022}" name="ess_infrequent"/>
    <tableColumn id="24" xr3:uid="{545AC772-74D0-40A1-8348-B03BB8202059}" name="ess_staples"/>
    <tableColumn id="25" xr3:uid="{16C90B8D-916C-4DA7-BA23-A52CE422BD07}" name="ess_occasional"/>
    <tableColumn id="26" xr3:uid="{01507CCD-4610-472C-90F1-8FA2C5EEB5D8}" name="sno_baby_newborn"/>
    <tableColumn id="27" xr3:uid="{2DB65630-26FF-4377-AD4A-142B93A23183}" name="sno_toddler"/>
    <tableColumn id="28" xr3:uid="{167FC81C-7CCF-4F15-812E-EC382BC15DA5}" name="sno_adventurous"/>
    <tableColumn id="29" xr3:uid="{44C8B3D9-B373-49ED-BD03-2CC5C29C4328}" name="sno_children"/>
    <tableColumn id="30" xr3:uid="{A59A0579-115D-4F06-9D05-E08C684FA1B3}" name="sno_conv_ready_meals"/>
    <tableColumn id="31" xr3:uid="{4885355A-A2E9-4282-BCD9-BD231A1EC768}" name="sno_conv_time_saving"/>
    <tableColumn id="32" xr3:uid="{958CC070-D1AE-4135-A256-BF74C2CBFCBF}" name="sno_healthy"/>
    <tableColumn id="33" xr3:uid="{96D5DF4B-B350-4F79-B0AC-83BCB0F67515}" name="sno_high_calorie"/>
    <tableColumn id="34" xr3:uid="{74107D12-CD5B-4DA2-930F-65D1DCC8C6B9}" name="sno_low_calorie"/>
    <tableColumn id="35" xr3:uid="{08110E0E-DEC1-47C8-AFB9-3D7DAFA01945}" name="sno_scratch_cooking"/>
    <tableColumn id="36" xr3:uid="{06389693-963E-4109-AACF-E7F551D05F7C}" name="sno_traditional"/>
    <tableColumn id="37" xr3:uid="{D857646D-A382-4FC4-963E-D149B2C3CC60}" name="sno_vegetarian"/>
    <tableColumn id="38" xr3:uid="{1B5C9555-CAFF-4010-ABFE-5CC9B31DA6E3}" name="sno_ethical"/>
    <tableColumn id="39" xr3:uid="{35CDC61E-58B4-4020-843B-E7D37A6658F4}" name="ftg_foodtogo"/>
    <tableColumn id="40" xr3:uid="{E177DC9D-1D2F-4593-98FB-4E10EB0EAFC9}" name="ac_bws"/>
    <tableColumn id="41" xr3:uid="{90D860CB-66E8-419E-9403-9D3993DA8897}" name="ac_ambient_drinks"/>
    <tableColumn id="42" xr3:uid="{74CC604D-FFA6-4987-8EBA-BE69D2773DD8}" name="ac_health_and_beauty"/>
    <tableColumn id="43" xr3:uid="{7101126B-52B0-4AFF-B6EB-008985F2E1E0}" name="ac_ambient_food"/>
    <tableColumn id="44" xr3:uid="{991859E5-F97F-4766-9245-6765FAA5ABA0}" name="ac_baby"/>
    <tableColumn id="45" xr3:uid="{B1BAAFEC-F0F5-4325-8174-16785A86726F}" name="ac_pet_dog"/>
    <tableColumn id="46" xr3:uid="{E04C419F-03AB-4DF4-BBE4-15C697B59E5A}" name="ac_pet_cat"/>
    <tableColumn id="47" xr3:uid="{6E8FA1F0-34F0-48B7-9224-108BCAB4B8C5}" name="ac_pet_other"/>
    <tableColumn id="48" xr3:uid="{26A8D369-E3C1-4103-98BE-13D812A2391F}" name="ac_household_cleaning"/>
    <tableColumn id="49" xr3:uid="{C911F97C-D473-4FB7-AB6E-8B509637241D}" name="ac_conf_cakes_biscuits"/>
    <tableColumn id="50" xr3:uid="{D33C3316-0C14-4EC1-BE78-3E66346CA904}" name="ac_fresh_meals_deli"/>
    <tableColumn id="51" xr3:uid="{FC5252C2-EE16-418E-B747-A370DD54ED66}" name="ac_home_and_leisure"/>
    <tableColumn id="52" xr3:uid="{F9ED9F32-4ACE-4E73-B413-2ADDD87CBA65}" name="ac_bakery"/>
    <tableColumn id="53" xr3:uid="{8E4812B3-35A5-4A26-84EE-0495D1378129}" name="ac_fresh_produce"/>
    <tableColumn id="54" xr3:uid="{4D98773F-5A4B-4D79-A2E1-D606FBEF1EF8}" name="ac_dairy_other"/>
    <tableColumn id="55" xr3:uid="{1ABD3BBD-C97D-4130-8E1E-39FFE74EE350}" name="ac_dairy_milk_cream"/>
    <tableColumn id="56" xr3:uid="{253699F1-EC0D-4376-9DF0-D98AAC721DD7}" name="ac_fresh_meat_fish_poultry"/>
    <tableColumn id="57" xr3:uid="{F6E7DA4B-C0F4-407D-83F6-708A27252ADF}" name="ac_frozen"/>
    <tableColumn id="58" xr3:uid="{2024D55E-23FF-4FAF-8AEB-476495C5D49D}" name="Column1"/>
    <tableColumn id="59" xr3:uid="{8847E27E-2EE2-4BA7-9FF8-8D4553DB9CF1}" name="Column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11CBE3-FB2E-46E9-979B-9286C5B7667D}" name="config" displayName="config" ref="A3:B107" totalsRowShown="0">
  <autoFilter ref="A3:B107" xr:uid="{3311CBE3-FB2E-46E9-979B-9286C5B7667D}"/>
  <tableColumns count="2">
    <tableColumn id="3" xr3:uid="{9BF335C5-1CD9-476E-AEC4-669CCE9E79A1}" name="coefficient_id"/>
    <tableColumn id="4" xr3:uid="{EBE39EB5-76A4-421A-8C0F-A8F44FA455D5}" name="coefficient" dataDxfId="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497C-AFE0-4EC7-885D-366FFDD72B58}">
  <dimension ref="A1:H30"/>
  <sheetViews>
    <sheetView workbookViewId="0">
      <selection activeCell="A30" sqref="A30:XFD30"/>
    </sheetView>
  </sheetViews>
  <sheetFormatPr defaultRowHeight="14.5" x14ac:dyDescent="0.35"/>
  <cols>
    <col min="1" max="1" width="16.453125" customWidth="1"/>
    <col min="2" max="2" width="20.453125" customWidth="1"/>
    <col min="4" max="4" width="17.90625" customWidth="1"/>
    <col min="5" max="5" width="16.81640625" customWidth="1"/>
    <col min="7" max="7" width="12.7265625" customWidth="1"/>
    <col min="8" max="8" width="13.54296875" customWidth="1"/>
  </cols>
  <sheetData>
    <row r="1" spans="1:8" x14ac:dyDescent="0.35">
      <c r="A1" t="s">
        <v>1</v>
      </c>
      <c r="B1" t="s">
        <v>0</v>
      </c>
      <c r="D1" t="s">
        <v>2</v>
      </c>
      <c r="E1" t="s">
        <v>3</v>
      </c>
      <c r="G1" t="s">
        <v>4</v>
      </c>
      <c r="H1" t="s">
        <v>5</v>
      </c>
    </row>
    <row r="2" spans="1:8" x14ac:dyDescent="0.35">
      <c r="A2" s="1">
        <v>44501</v>
      </c>
      <c r="B2">
        <v>2393874</v>
      </c>
      <c r="D2" s="1">
        <v>44501</v>
      </c>
      <c r="E2">
        <v>2393874</v>
      </c>
      <c r="G2" s="1">
        <v>44501</v>
      </c>
      <c r="H2">
        <v>2393874</v>
      </c>
    </row>
    <row r="3" spans="1:8" x14ac:dyDescent="0.35">
      <c r="A3" s="1">
        <v>44502</v>
      </c>
      <c r="B3">
        <v>2381935</v>
      </c>
      <c r="D3" s="1">
        <v>44502</v>
      </c>
      <c r="E3">
        <v>2381935</v>
      </c>
      <c r="G3" s="1">
        <v>44502</v>
      </c>
      <c r="H3">
        <v>2381935</v>
      </c>
    </row>
    <row r="4" spans="1:8" x14ac:dyDescent="0.35">
      <c r="A4" s="1">
        <v>44503</v>
      </c>
      <c r="B4">
        <v>2357648</v>
      </c>
      <c r="D4" s="1">
        <v>44503</v>
      </c>
      <c r="E4">
        <v>2357648</v>
      </c>
      <c r="G4" s="1">
        <v>44503</v>
      </c>
      <c r="H4">
        <v>2357648</v>
      </c>
    </row>
    <row r="5" spans="1:8" x14ac:dyDescent="0.35">
      <c r="A5" s="1">
        <v>44504</v>
      </c>
      <c r="B5">
        <v>2456410</v>
      </c>
      <c r="D5" s="1">
        <v>44504</v>
      </c>
      <c r="E5">
        <v>2456410</v>
      </c>
      <c r="G5" s="1">
        <v>44504</v>
      </c>
      <c r="H5">
        <v>2456410</v>
      </c>
    </row>
    <row r="6" spans="1:8" x14ac:dyDescent="0.35">
      <c r="A6" s="1">
        <v>44505</v>
      </c>
      <c r="B6">
        <v>2804289</v>
      </c>
      <c r="D6" s="1">
        <v>44505</v>
      </c>
      <c r="E6">
        <v>2804289</v>
      </c>
      <c r="G6" s="1">
        <v>44505</v>
      </c>
      <c r="H6">
        <v>2804289</v>
      </c>
    </row>
    <row r="7" spans="1:8" x14ac:dyDescent="0.35">
      <c r="A7" s="1">
        <v>44506</v>
      </c>
      <c r="B7">
        <v>2682332</v>
      </c>
      <c r="D7" s="1">
        <v>44506</v>
      </c>
      <c r="E7">
        <v>2682332</v>
      </c>
      <c r="G7" s="1">
        <v>44506</v>
      </c>
      <c r="H7">
        <v>2682332</v>
      </c>
    </row>
    <row r="8" spans="1:8" x14ac:dyDescent="0.35">
      <c r="A8" s="1">
        <v>44507</v>
      </c>
      <c r="B8">
        <v>1718355</v>
      </c>
      <c r="D8" s="1">
        <v>44507</v>
      </c>
      <c r="E8">
        <v>1718355</v>
      </c>
      <c r="G8" s="1">
        <v>44507</v>
      </c>
      <c r="H8">
        <v>1718355</v>
      </c>
    </row>
    <row r="9" spans="1:8" x14ac:dyDescent="0.35">
      <c r="A9" s="1">
        <v>44508</v>
      </c>
      <c r="B9">
        <v>2414894</v>
      </c>
      <c r="D9" s="1">
        <v>44508</v>
      </c>
      <c r="E9">
        <v>2414894</v>
      </c>
      <c r="G9" s="1">
        <v>44508</v>
      </c>
      <c r="H9">
        <v>2414894</v>
      </c>
    </row>
    <row r="10" spans="1:8" x14ac:dyDescent="0.35">
      <c r="A10" s="1">
        <v>44509</v>
      </c>
      <c r="B10">
        <v>2346187</v>
      </c>
      <c r="D10" s="1">
        <v>44509</v>
      </c>
      <c r="E10">
        <v>2346187</v>
      </c>
      <c r="G10" s="1">
        <v>44509</v>
      </c>
      <c r="H10">
        <v>2346187</v>
      </c>
    </row>
    <row r="11" spans="1:8" x14ac:dyDescent="0.35">
      <c r="A11" s="1">
        <v>44510</v>
      </c>
      <c r="B11">
        <v>2323270</v>
      </c>
      <c r="D11" s="1">
        <v>44510</v>
      </c>
      <c r="E11">
        <v>2323270</v>
      </c>
      <c r="G11" s="1">
        <v>44510</v>
      </c>
      <c r="H11">
        <v>2323270</v>
      </c>
    </row>
    <row r="12" spans="1:8" x14ac:dyDescent="0.35">
      <c r="A12" s="1">
        <v>44511</v>
      </c>
      <c r="B12">
        <v>2388558</v>
      </c>
      <c r="D12" s="1">
        <v>44511</v>
      </c>
      <c r="E12">
        <v>2388558</v>
      </c>
      <c r="G12" s="1">
        <v>44511</v>
      </c>
      <c r="H12">
        <v>2388558</v>
      </c>
    </row>
    <row r="13" spans="1:8" x14ac:dyDescent="0.35">
      <c r="A13" s="1">
        <v>44512</v>
      </c>
      <c r="B13">
        <v>2651144</v>
      </c>
      <c r="D13" s="1">
        <v>44512</v>
      </c>
      <c r="E13">
        <v>2651144</v>
      </c>
      <c r="G13" s="1">
        <v>44512</v>
      </c>
      <c r="H13">
        <v>2651144</v>
      </c>
    </row>
    <row r="14" spans="1:8" x14ac:dyDescent="0.35">
      <c r="A14" s="1">
        <v>44513</v>
      </c>
      <c r="B14">
        <v>2683867</v>
      </c>
      <c r="D14" s="1">
        <v>44513</v>
      </c>
      <c r="E14">
        <v>2683867</v>
      </c>
      <c r="G14" s="1">
        <v>44513</v>
      </c>
      <c r="H14">
        <v>2683867</v>
      </c>
    </row>
    <row r="15" spans="1:8" x14ac:dyDescent="0.35">
      <c r="A15" s="1">
        <v>44514</v>
      </c>
      <c r="B15">
        <v>1680666</v>
      </c>
      <c r="D15" s="1">
        <v>44514</v>
      </c>
      <c r="E15">
        <v>1680666</v>
      </c>
      <c r="G15" s="1">
        <v>44514</v>
      </c>
      <c r="H15">
        <v>1680666</v>
      </c>
    </row>
    <row r="16" spans="1:8" x14ac:dyDescent="0.35">
      <c r="A16" s="1">
        <v>44515</v>
      </c>
      <c r="B16">
        <v>2475110</v>
      </c>
      <c r="D16" s="1">
        <v>44515</v>
      </c>
      <c r="E16">
        <v>2475110</v>
      </c>
      <c r="G16" s="1">
        <v>44515</v>
      </c>
      <c r="H16">
        <v>2475110</v>
      </c>
    </row>
    <row r="17" spans="1:8" x14ac:dyDescent="0.35">
      <c r="A17" s="1">
        <v>44516</v>
      </c>
      <c r="B17">
        <v>2416460</v>
      </c>
      <c r="D17" s="1">
        <v>44516</v>
      </c>
      <c r="E17">
        <v>2416460</v>
      </c>
      <c r="G17" s="1">
        <v>44516</v>
      </c>
      <c r="H17">
        <v>2416460</v>
      </c>
    </row>
    <row r="18" spans="1:8" x14ac:dyDescent="0.35">
      <c r="A18" s="1">
        <v>44517</v>
      </c>
      <c r="B18">
        <v>2405031</v>
      </c>
      <c r="D18" s="1">
        <v>44517</v>
      </c>
      <c r="E18">
        <v>2405031</v>
      </c>
      <c r="G18" s="1">
        <v>44517</v>
      </c>
      <c r="H18">
        <v>2405031</v>
      </c>
    </row>
    <row r="19" spans="1:8" x14ac:dyDescent="0.35">
      <c r="A19" s="1">
        <v>44518</v>
      </c>
      <c r="B19">
        <v>2524226</v>
      </c>
      <c r="D19" s="1">
        <v>44518</v>
      </c>
      <c r="E19">
        <v>2524226</v>
      </c>
      <c r="G19" s="1">
        <v>44518</v>
      </c>
      <c r="H19">
        <v>2524226</v>
      </c>
    </row>
    <row r="20" spans="1:8" x14ac:dyDescent="0.35">
      <c r="A20" s="1">
        <v>44519</v>
      </c>
      <c r="B20">
        <v>2697151</v>
      </c>
      <c r="D20" s="1">
        <v>44519</v>
      </c>
      <c r="E20">
        <v>2697151</v>
      </c>
      <c r="G20" s="1">
        <v>44519</v>
      </c>
      <c r="H20">
        <v>2697151</v>
      </c>
    </row>
    <row r="21" spans="1:8" x14ac:dyDescent="0.35">
      <c r="A21" s="1">
        <v>44520</v>
      </c>
      <c r="B21">
        <v>2589536</v>
      </c>
      <c r="D21" s="1">
        <v>44520</v>
      </c>
      <c r="E21">
        <v>2589536</v>
      </c>
      <c r="G21" s="1">
        <v>44520</v>
      </c>
      <c r="H21">
        <v>2589536</v>
      </c>
    </row>
    <row r="22" spans="1:8" x14ac:dyDescent="0.35">
      <c r="A22" s="1">
        <v>44521</v>
      </c>
      <c r="B22">
        <v>1661243</v>
      </c>
      <c r="D22" s="1">
        <v>44521</v>
      </c>
      <c r="E22">
        <v>1661243</v>
      </c>
      <c r="G22" s="1">
        <v>44521</v>
      </c>
      <c r="H22">
        <v>1661243</v>
      </c>
    </row>
    <row r="23" spans="1:8" x14ac:dyDescent="0.35">
      <c r="A23" s="1">
        <v>44522</v>
      </c>
      <c r="B23">
        <v>2404125</v>
      </c>
      <c r="D23" s="1">
        <v>44522</v>
      </c>
      <c r="E23">
        <v>2404125</v>
      </c>
      <c r="G23" s="1">
        <v>44522</v>
      </c>
      <c r="H23">
        <v>2404125</v>
      </c>
    </row>
    <row r="24" spans="1:8" x14ac:dyDescent="0.35">
      <c r="A24" s="1">
        <v>44523</v>
      </c>
      <c r="B24">
        <v>2354406</v>
      </c>
      <c r="D24" s="1">
        <v>44523</v>
      </c>
      <c r="E24">
        <v>2354406</v>
      </c>
      <c r="G24" s="1">
        <v>44523</v>
      </c>
      <c r="H24">
        <v>2354406</v>
      </c>
    </row>
    <row r="25" spans="1:8" x14ac:dyDescent="0.35">
      <c r="A25" s="1">
        <v>44524</v>
      </c>
      <c r="B25">
        <v>2328578</v>
      </c>
      <c r="D25" s="1">
        <v>44524</v>
      </c>
      <c r="E25">
        <v>2328578</v>
      </c>
      <c r="G25" s="1">
        <v>44524</v>
      </c>
      <c r="H25">
        <v>2328578</v>
      </c>
    </row>
    <row r="26" spans="1:8" x14ac:dyDescent="0.35">
      <c r="A26" s="1">
        <v>44525</v>
      </c>
      <c r="B26">
        <v>2447171</v>
      </c>
      <c r="D26" s="1">
        <v>44525</v>
      </c>
      <c r="E26">
        <v>2447171</v>
      </c>
      <c r="G26" s="1">
        <v>44525</v>
      </c>
      <c r="H26">
        <v>2447171</v>
      </c>
    </row>
    <row r="27" spans="1:8" x14ac:dyDescent="0.35">
      <c r="A27" s="1">
        <v>44526</v>
      </c>
      <c r="B27">
        <v>2669778</v>
      </c>
      <c r="D27" s="1">
        <v>44526</v>
      </c>
      <c r="E27">
        <v>2669778</v>
      </c>
      <c r="G27" s="1">
        <v>44526</v>
      </c>
      <c r="H27">
        <v>2669778</v>
      </c>
    </row>
    <row r="30" spans="1:8" s="2" customFormat="1" x14ac:dyDescent="0.35">
      <c r="A30" s="2" t="s">
        <v>6</v>
      </c>
      <c r="B30" s="2">
        <f>SUM(B2:B27)</f>
        <v>62256244</v>
      </c>
      <c r="E30" s="3">
        <f>SUM(E2:E27)</f>
        <v>62256244</v>
      </c>
      <c r="H30" s="2">
        <f>SUM(H2:H27)</f>
        <v>62256244</v>
      </c>
    </row>
  </sheetData>
  <sortState xmlns:xlrd2="http://schemas.microsoft.com/office/spreadsheetml/2017/richdata2" ref="G2:H27">
    <sortCondition ref="G2:G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FA2F-5B38-4679-8A4A-BA6BA8A24027}">
  <dimension ref="A1:P17"/>
  <sheetViews>
    <sheetView tabSelected="1" workbookViewId="0">
      <selection activeCell="I19" sqref="I19"/>
    </sheetView>
  </sheetViews>
  <sheetFormatPr defaultRowHeight="14.5" x14ac:dyDescent="0.35"/>
  <cols>
    <col min="1" max="1" width="11.1796875" customWidth="1"/>
    <col min="2" max="2" width="13.1796875" customWidth="1"/>
    <col min="16" max="16" width="12.26953125" customWidth="1"/>
  </cols>
  <sheetData>
    <row r="1" spans="1:16" x14ac:dyDescent="0.35">
      <c r="A1" t="s">
        <v>7</v>
      </c>
      <c r="B1" t="s">
        <v>8</v>
      </c>
      <c r="E1" t="s">
        <v>9</v>
      </c>
      <c r="F1" t="s">
        <v>10</v>
      </c>
      <c r="H1" t="s">
        <v>11</v>
      </c>
      <c r="L1" t="s">
        <v>15</v>
      </c>
      <c r="M1" t="s">
        <v>8</v>
      </c>
      <c r="O1" t="s">
        <v>16</v>
      </c>
    </row>
    <row r="2" spans="1:16" x14ac:dyDescent="0.35">
      <c r="A2">
        <v>1</v>
      </c>
      <c r="B2">
        <v>9537470</v>
      </c>
      <c r="E2">
        <v>1</v>
      </c>
      <c r="F2">
        <v>3268355</v>
      </c>
      <c r="H2">
        <v>1</v>
      </c>
      <c r="I2">
        <v>3268355</v>
      </c>
      <c r="L2">
        <v>1</v>
      </c>
      <c r="M2">
        <v>1651971</v>
      </c>
      <c r="O2">
        <v>1</v>
      </c>
      <c r="P2">
        <v>1651971</v>
      </c>
    </row>
    <row r="3" spans="1:16" x14ac:dyDescent="0.35">
      <c r="A3">
        <v>2</v>
      </c>
      <c r="B3">
        <v>12595854</v>
      </c>
      <c r="E3">
        <v>2</v>
      </c>
      <c r="F3">
        <v>7218580</v>
      </c>
      <c r="H3">
        <v>2</v>
      </c>
      <c r="I3">
        <v>7218580</v>
      </c>
      <c r="L3">
        <v>2</v>
      </c>
      <c r="M3">
        <v>917287</v>
      </c>
      <c r="O3">
        <v>2</v>
      </c>
      <c r="P3">
        <v>917287</v>
      </c>
    </row>
    <row r="4" spans="1:16" x14ac:dyDescent="0.35">
      <c r="A4">
        <v>3</v>
      </c>
      <c r="B4">
        <v>1343858</v>
      </c>
      <c r="E4">
        <v>3</v>
      </c>
      <c r="F4">
        <v>1859417</v>
      </c>
      <c r="H4">
        <v>3</v>
      </c>
      <c r="I4">
        <v>1859417</v>
      </c>
      <c r="L4">
        <v>3</v>
      </c>
      <c r="M4">
        <v>1844701</v>
      </c>
      <c r="O4">
        <v>3</v>
      </c>
      <c r="P4">
        <v>1844701</v>
      </c>
    </row>
    <row r="5" spans="1:16" x14ac:dyDescent="0.35">
      <c r="A5">
        <v>4</v>
      </c>
      <c r="B5">
        <v>7094122</v>
      </c>
      <c r="E5">
        <v>4</v>
      </c>
      <c r="F5">
        <v>8099162</v>
      </c>
      <c r="H5">
        <v>4</v>
      </c>
      <c r="I5">
        <v>8099162</v>
      </c>
      <c r="L5">
        <v>4</v>
      </c>
      <c r="M5">
        <v>5378069</v>
      </c>
      <c r="O5">
        <v>4</v>
      </c>
      <c r="P5">
        <v>5378069</v>
      </c>
    </row>
    <row r="6" spans="1:16" x14ac:dyDescent="0.35">
      <c r="A6">
        <v>5</v>
      </c>
      <c r="B6">
        <v>1422872</v>
      </c>
      <c r="E6">
        <v>5</v>
      </c>
      <c r="F6">
        <v>2661347</v>
      </c>
      <c r="H6">
        <v>5</v>
      </c>
      <c r="I6">
        <v>2661347</v>
      </c>
      <c r="L6">
        <v>5</v>
      </c>
      <c r="M6">
        <v>19364976</v>
      </c>
      <c r="O6">
        <v>5</v>
      </c>
      <c r="P6">
        <v>19364976</v>
      </c>
    </row>
    <row r="7" spans="1:16" x14ac:dyDescent="0.35">
      <c r="A7">
        <v>6</v>
      </c>
      <c r="B7">
        <v>5066418</v>
      </c>
      <c r="E7">
        <v>6</v>
      </c>
      <c r="F7">
        <v>6886801</v>
      </c>
      <c r="H7">
        <v>6</v>
      </c>
      <c r="I7">
        <v>6886801</v>
      </c>
      <c r="L7">
        <v>6</v>
      </c>
      <c r="M7">
        <v>11872439</v>
      </c>
      <c r="O7">
        <v>6</v>
      </c>
      <c r="P7">
        <v>11872439</v>
      </c>
    </row>
    <row r="8" spans="1:16" x14ac:dyDescent="0.35">
      <c r="A8">
        <v>7</v>
      </c>
      <c r="B8">
        <v>8244972</v>
      </c>
      <c r="E8">
        <v>7</v>
      </c>
      <c r="F8">
        <v>1598551</v>
      </c>
      <c r="H8">
        <v>7</v>
      </c>
      <c r="I8">
        <v>1598551</v>
      </c>
      <c r="L8">
        <v>7</v>
      </c>
      <c r="M8">
        <v>9957649</v>
      </c>
      <c r="O8">
        <v>7</v>
      </c>
      <c r="P8">
        <v>9957649</v>
      </c>
    </row>
    <row r="9" spans="1:16" x14ac:dyDescent="0.35">
      <c r="A9">
        <v>8</v>
      </c>
      <c r="B9">
        <v>6378426</v>
      </c>
      <c r="E9">
        <v>8</v>
      </c>
      <c r="F9">
        <v>4977625</v>
      </c>
      <c r="H9">
        <v>8</v>
      </c>
      <c r="I9">
        <v>4977625</v>
      </c>
      <c r="L9">
        <v>8</v>
      </c>
      <c r="M9">
        <v>6055922</v>
      </c>
      <c r="O9">
        <v>8</v>
      </c>
      <c r="P9">
        <v>6055922</v>
      </c>
    </row>
    <row r="10" spans="1:16" x14ac:dyDescent="0.35">
      <c r="A10">
        <v>98</v>
      </c>
      <c r="B10">
        <v>9792028</v>
      </c>
      <c r="E10">
        <v>9</v>
      </c>
      <c r="F10">
        <v>5024625</v>
      </c>
      <c r="H10">
        <v>9</v>
      </c>
      <c r="I10">
        <v>5024625</v>
      </c>
      <c r="L10">
        <v>9</v>
      </c>
      <c r="M10">
        <v>3398170</v>
      </c>
      <c r="O10">
        <v>9</v>
      </c>
      <c r="P10">
        <v>3398170</v>
      </c>
    </row>
    <row r="11" spans="1:16" x14ac:dyDescent="0.35">
      <c r="A11">
        <v>99</v>
      </c>
      <c r="B11">
        <v>780224</v>
      </c>
      <c r="E11">
        <v>10</v>
      </c>
      <c r="F11">
        <v>7027862</v>
      </c>
      <c r="H11">
        <v>10</v>
      </c>
      <c r="I11">
        <v>7027862</v>
      </c>
      <c r="L11">
        <v>10</v>
      </c>
      <c r="M11">
        <v>1034836</v>
      </c>
      <c r="O11">
        <v>10</v>
      </c>
      <c r="P11">
        <v>1034836</v>
      </c>
    </row>
    <row r="12" spans="1:16" x14ac:dyDescent="0.35">
      <c r="E12">
        <v>11</v>
      </c>
      <c r="F12">
        <v>3123887</v>
      </c>
      <c r="H12">
        <v>11</v>
      </c>
      <c r="I12">
        <v>3123887</v>
      </c>
      <c r="L12">
        <v>99</v>
      </c>
      <c r="M12">
        <v>780224</v>
      </c>
      <c r="O12">
        <v>99</v>
      </c>
      <c r="P12">
        <v>780224</v>
      </c>
    </row>
    <row r="13" spans="1:16" x14ac:dyDescent="0.35">
      <c r="B13">
        <f>SUM(B2:B11)</f>
        <v>62256244</v>
      </c>
      <c r="E13">
        <v>98</v>
      </c>
      <c r="F13">
        <v>9735302</v>
      </c>
      <c r="H13">
        <v>98</v>
      </c>
      <c r="I13">
        <v>9735302</v>
      </c>
    </row>
    <row r="14" spans="1:16" x14ac:dyDescent="0.35">
      <c r="E14">
        <v>99</v>
      </c>
      <c r="F14">
        <v>774730</v>
      </c>
      <c r="H14">
        <v>99</v>
      </c>
      <c r="I14">
        <v>774730</v>
      </c>
    </row>
    <row r="17" spans="6:16" x14ac:dyDescent="0.35">
      <c r="F17">
        <f>SUM(F2:F14)</f>
        <v>62256244</v>
      </c>
      <c r="I17">
        <f>SUM(I2:I14)</f>
        <v>62256244</v>
      </c>
      <c r="M17">
        <f>SUM(M2:M12)</f>
        <v>62256244</v>
      </c>
      <c r="P17">
        <f>SUM(P2:P12)</f>
        <v>62256244</v>
      </c>
    </row>
  </sheetData>
  <sortState xmlns:xlrd2="http://schemas.microsoft.com/office/spreadsheetml/2017/richdata2" ref="O2:P12">
    <sortCondition ref="O2:O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4C2B-137C-40A3-A25A-94800573A04A}">
  <dimension ref="B1:G7"/>
  <sheetViews>
    <sheetView workbookViewId="0">
      <selection activeCell="D11" sqref="D11"/>
    </sheetView>
  </sheetViews>
  <sheetFormatPr defaultRowHeight="14.5" x14ac:dyDescent="0.35"/>
  <cols>
    <col min="3" max="3" width="15.90625" customWidth="1"/>
  </cols>
  <sheetData>
    <row r="1" spans="2:7" x14ac:dyDescent="0.35">
      <c r="B1" t="s">
        <v>12</v>
      </c>
      <c r="F1" t="s">
        <v>14</v>
      </c>
    </row>
    <row r="2" spans="2:7" x14ac:dyDescent="0.35">
      <c r="B2">
        <v>1</v>
      </c>
      <c r="C2">
        <v>1651971</v>
      </c>
      <c r="F2">
        <v>98</v>
      </c>
      <c r="G2">
        <v>9792028</v>
      </c>
    </row>
    <row r="3" spans="2:7" x14ac:dyDescent="0.35">
      <c r="B3">
        <v>2</v>
      </c>
      <c r="C3">
        <v>917287</v>
      </c>
    </row>
    <row r="4" spans="2:7" x14ac:dyDescent="0.35">
      <c r="B4">
        <v>3</v>
      </c>
      <c r="C4">
        <v>1844701</v>
      </c>
    </row>
    <row r="5" spans="2:7" x14ac:dyDescent="0.35">
      <c r="B5">
        <v>4</v>
      </c>
      <c r="C5">
        <v>5378069</v>
      </c>
    </row>
    <row r="7" spans="2:7" x14ac:dyDescent="0.35">
      <c r="C7">
        <f>SUM(C2:C5)</f>
        <v>9792028</v>
      </c>
      <c r="D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BAA6B-355F-4197-9756-263363BD67DA}">
  <dimension ref="A1:BH205"/>
  <sheetViews>
    <sheetView topLeftCell="A61" workbookViewId="0">
      <selection activeCell="D3" sqref="D3"/>
    </sheetView>
  </sheetViews>
  <sheetFormatPr defaultRowHeight="14.5" x14ac:dyDescent="0.35"/>
  <cols>
    <col min="1" max="1" width="25.90625" customWidth="1"/>
    <col min="3" max="3" width="24.81640625" customWidth="1"/>
    <col min="4" max="4" width="11.81640625" customWidth="1"/>
    <col min="5" max="5" width="25.26953125" customWidth="1"/>
    <col min="6" max="6" width="23.36328125" style="8" customWidth="1"/>
    <col min="7" max="7" width="19.7265625" style="8" customWidth="1"/>
    <col min="8" max="8" width="19.6328125" customWidth="1"/>
    <col min="9" max="9" width="21.36328125" customWidth="1"/>
    <col min="10" max="10" width="19.453125" customWidth="1"/>
    <col min="11" max="11" width="20.453125" customWidth="1"/>
    <col min="12" max="12" width="20.26953125" customWidth="1"/>
    <col min="13" max="14" width="18" customWidth="1"/>
    <col min="15" max="15" width="15.08984375" customWidth="1"/>
    <col min="16" max="16" width="14.26953125" customWidth="1"/>
    <col min="17" max="17" width="12.7265625" customWidth="1"/>
    <col min="18" max="18" width="8.90625" customWidth="1"/>
    <col min="19" max="19" width="20.54296875" customWidth="1"/>
    <col min="20" max="20" width="19" customWidth="1"/>
    <col min="21" max="21" width="10.08984375" customWidth="1"/>
    <col min="22" max="22" width="13.7265625" customWidth="1"/>
    <col min="23" max="23" width="10.90625" customWidth="1"/>
    <col min="24" max="24" width="15.26953125" customWidth="1"/>
    <col min="25" max="25" width="12.26953125" customWidth="1"/>
    <col min="26" max="26" width="15.08984375" customWidth="1"/>
    <col min="27" max="27" width="19.453125" customWidth="1"/>
    <col min="28" max="28" width="12.90625" customWidth="1"/>
    <col min="29" max="29" width="17.36328125" customWidth="1"/>
    <col min="30" max="30" width="13.54296875" customWidth="1"/>
    <col min="31" max="31" width="22.36328125" customWidth="1"/>
    <col min="32" max="32" width="21.6328125" customWidth="1"/>
    <col min="33" max="33" width="13" customWidth="1"/>
    <col min="34" max="34" width="16.90625" customWidth="1"/>
    <col min="35" max="35" width="16.36328125" customWidth="1"/>
    <col min="36" max="36" width="20.08984375" customWidth="1"/>
    <col min="37" max="37" width="15.453125" customWidth="1"/>
    <col min="38" max="38" width="15.54296875" customWidth="1"/>
    <col min="39" max="39" width="12.26953125" customWidth="1"/>
    <col min="40" max="40" width="13.6328125" customWidth="1"/>
    <col min="41" max="41" width="9" customWidth="1"/>
    <col min="42" max="42" width="18.6328125" customWidth="1"/>
    <col min="43" max="43" width="21.81640625" customWidth="1"/>
    <col min="44" max="44" width="17.453125" customWidth="1"/>
    <col min="45" max="45" width="9.7265625" customWidth="1"/>
    <col min="46" max="46" width="12.453125" customWidth="1"/>
    <col min="47" max="47" width="11.81640625" customWidth="1"/>
    <col min="48" max="48" width="13.90625" customWidth="1"/>
    <col min="49" max="49" width="22.26953125" customWidth="1"/>
    <col min="50" max="50" width="22" customWidth="1"/>
    <col min="51" max="51" width="19.81640625" customWidth="1"/>
    <col min="52" max="52" width="21.1796875" customWidth="1"/>
    <col min="53" max="53" width="11.26953125" customWidth="1"/>
    <col min="54" max="54" width="17.81640625" customWidth="1"/>
    <col min="55" max="55" width="15.36328125" customWidth="1"/>
    <col min="56" max="56" width="20.453125" customWidth="1"/>
    <col min="57" max="57" width="26.1796875" customWidth="1"/>
    <col min="58" max="58" width="11" customWidth="1"/>
  </cols>
  <sheetData>
    <row r="1" spans="1:60" x14ac:dyDescent="0.35">
      <c r="E1" t="s">
        <v>17</v>
      </c>
    </row>
    <row r="3" spans="1:60" x14ac:dyDescent="0.35">
      <c r="C3" s="11">
        <f>11/52</f>
        <v>0.21153846153846154</v>
      </c>
    </row>
    <row r="5" spans="1:60" x14ac:dyDescent="0.35">
      <c r="C5" t="s">
        <v>18</v>
      </c>
      <c r="D5" t="s">
        <v>19</v>
      </c>
      <c r="E5" t="s">
        <v>20</v>
      </c>
      <c r="F5" s="8" t="s">
        <v>21</v>
      </c>
      <c r="G5" s="8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E5" t="s">
        <v>46</v>
      </c>
      <c r="AF5" t="s">
        <v>47</v>
      </c>
      <c r="AG5" t="s">
        <v>48</v>
      </c>
      <c r="AH5" t="s">
        <v>49</v>
      </c>
      <c r="AI5" t="s">
        <v>50</v>
      </c>
      <c r="AJ5" t="s">
        <v>51</v>
      </c>
      <c r="AK5" t="s">
        <v>52</v>
      </c>
      <c r="AL5" t="s">
        <v>53</v>
      </c>
      <c r="AM5" t="s">
        <v>54</v>
      </c>
      <c r="AN5" t="s">
        <v>55</v>
      </c>
      <c r="AO5" t="s">
        <v>56</v>
      </c>
      <c r="AP5" t="s">
        <v>57</v>
      </c>
      <c r="AQ5" t="s">
        <v>58</v>
      </c>
      <c r="AR5" t="s">
        <v>59</v>
      </c>
      <c r="AS5" t="s">
        <v>60</v>
      </c>
      <c r="AT5" t="s">
        <v>61</v>
      </c>
      <c r="AU5" t="s">
        <v>62</v>
      </c>
      <c r="AV5" t="s">
        <v>63</v>
      </c>
      <c r="AW5" t="s">
        <v>64</v>
      </c>
      <c r="AX5" t="s">
        <v>65</v>
      </c>
      <c r="AY5" t="s">
        <v>66</v>
      </c>
      <c r="AZ5" t="s">
        <v>67</v>
      </c>
      <c r="BA5" t="s">
        <v>68</v>
      </c>
      <c r="BB5" t="s">
        <v>69</v>
      </c>
      <c r="BC5" t="s">
        <v>70</v>
      </c>
      <c r="BD5" t="s">
        <v>71</v>
      </c>
      <c r="BE5" t="s">
        <v>72</v>
      </c>
      <c r="BF5" t="s">
        <v>73</v>
      </c>
      <c r="BG5" t="s">
        <v>194</v>
      </c>
      <c r="BH5" t="s">
        <v>195</v>
      </c>
    </row>
    <row r="6" spans="1:60" x14ac:dyDescent="0.35">
      <c r="A6">
        <v>2.0211101412613E+20</v>
      </c>
      <c r="B6">
        <v>4126</v>
      </c>
      <c r="C6">
        <v>130500015</v>
      </c>
      <c r="D6" s="1">
        <v>44501</v>
      </c>
      <c r="E6" s="4">
        <v>44501.258634259262</v>
      </c>
      <c r="F6" s="8">
        <v>0.21153846153846101</v>
      </c>
      <c r="G6" s="8">
        <v>3.8461538461538498E-2</v>
      </c>
      <c r="H6" s="9">
        <v>0.98076923076922995</v>
      </c>
      <c r="I6">
        <v>0.40384615384615302</v>
      </c>
      <c r="J6">
        <v>0.15384615384615299</v>
      </c>
      <c r="K6">
        <v>0</v>
      </c>
      <c r="L6">
        <v>0</v>
      </c>
      <c r="M6">
        <v>0</v>
      </c>
      <c r="N6">
        <v>1.3653846153846101</v>
      </c>
      <c r="O6">
        <v>0</v>
      </c>
      <c r="P6">
        <v>1.5192307692307601</v>
      </c>
      <c r="Q6">
        <v>0.21153846153846101</v>
      </c>
      <c r="R6">
        <v>1.9230769230769201E-2</v>
      </c>
      <c r="S6">
        <v>1.15384615384615</v>
      </c>
      <c r="T6">
        <v>0.17307692307692299</v>
      </c>
      <c r="U6">
        <v>0.269230769230769</v>
      </c>
      <c r="V6">
        <v>1.9230769230769201E-2</v>
      </c>
      <c r="W6">
        <v>0.69230769230769196</v>
      </c>
      <c r="X6">
        <v>5.7692307692307702E-2</v>
      </c>
      <c r="Y6">
        <v>0.57692307692307598</v>
      </c>
      <c r="Z6">
        <v>0.115384615384615</v>
      </c>
      <c r="AA6">
        <v>0</v>
      </c>
      <c r="AB6">
        <v>5.7692307692307702E-2</v>
      </c>
      <c r="AC6">
        <v>5.7692307692307702E-2</v>
      </c>
      <c r="AD6">
        <v>7.69230769230769E-2</v>
      </c>
      <c r="AE6">
        <v>0</v>
      </c>
      <c r="AF6">
        <v>0.17307692307692299</v>
      </c>
      <c r="AG6">
        <v>5.7692307692307702E-2</v>
      </c>
      <c r="AH6">
        <v>0.134615384615384</v>
      </c>
      <c r="AI6">
        <v>3.8461538461538498E-2</v>
      </c>
      <c r="AJ6">
        <v>0.19230769230769201</v>
      </c>
      <c r="AK6">
        <v>7.69230769230769E-2</v>
      </c>
      <c r="AL6">
        <v>1.9230769230769201E-2</v>
      </c>
      <c r="AM6">
        <v>0</v>
      </c>
      <c r="AN6">
        <v>0</v>
      </c>
      <c r="AO6">
        <v>0</v>
      </c>
      <c r="AP6">
        <v>5.7692307692307702E-2</v>
      </c>
      <c r="AQ6">
        <v>0</v>
      </c>
      <c r="AR6">
        <v>0.51923076923076905</v>
      </c>
      <c r="AS6">
        <v>0</v>
      </c>
      <c r="AT6">
        <v>0</v>
      </c>
      <c r="AU6">
        <v>0</v>
      </c>
      <c r="AV6">
        <v>0</v>
      </c>
      <c r="AW6">
        <v>3.8461538461538498E-2</v>
      </c>
      <c r="AX6">
        <v>0</v>
      </c>
      <c r="AY6">
        <v>0</v>
      </c>
      <c r="AZ6">
        <v>0</v>
      </c>
      <c r="BA6">
        <v>0.115384615384615</v>
      </c>
      <c r="BB6">
        <v>0.44230769230769201</v>
      </c>
      <c r="BC6">
        <v>0.115384615384615</v>
      </c>
      <c r="BD6">
        <v>3.8461538461538498E-2</v>
      </c>
      <c r="BE6">
        <v>5.7692307692307702E-2</v>
      </c>
      <c r="BF6">
        <v>0.32692307692307598</v>
      </c>
      <c r="BG6">
        <v>5.7692307692307702E-2</v>
      </c>
      <c r="BH6">
        <v>0.32692307692307598</v>
      </c>
    </row>
    <row r="7" spans="1:60" x14ac:dyDescent="0.35">
      <c r="A7">
        <v>2.0211101412613E+20</v>
      </c>
      <c r="B7">
        <v>4126</v>
      </c>
      <c r="C7">
        <v>130500144</v>
      </c>
      <c r="D7" s="1">
        <v>44501</v>
      </c>
      <c r="E7" s="4">
        <v>44501.345925925925</v>
      </c>
      <c r="F7" s="8">
        <v>0</v>
      </c>
      <c r="G7" s="8">
        <v>0.4</v>
      </c>
      <c r="H7">
        <v>0.2</v>
      </c>
      <c r="I7">
        <v>0.2</v>
      </c>
      <c r="J7">
        <v>0</v>
      </c>
      <c r="K7">
        <v>0</v>
      </c>
      <c r="L7">
        <v>0</v>
      </c>
      <c r="M7">
        <v>0.2</v>
      </c>
      <c r="N7">
        <v>0.2</v>
      </c>
      <c r="O7">
        <v>0</v>
      </c>
      <c r="P7">
        <v>0.2</v>
      </c>
      <c r="Q7">
        <v>0.8</v>
      </c>
      <c r="R7">
        <v>0</v>
      </c>
      <c r="S7">
        <v>0.2</v>
      </c>
      <c r="T7">
        <v>0.2</v>
      </c>
      <c r="U7">
        <v>0</v>
      </c>
      <c r="V7">
        <v>0</v>
      </c>
      <c r="W7">
        <v>0.2</v>
      </c>
      <c r="X7">
        <v>0</v>
      </c>
      <c r="Y7">
        <v>0.8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0.4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0.2</v>
      </c>
      <c r="BB7">
        <v>0</v>
      </c>
      <c r="BC7">
        <v>0.2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35">
      <c r="A8">
        <v>2.0211101412613E+20</v>
      </c>
      <c r="B8">
        <v>4126</v>
      </c>
      <c r="C8">
        <v>130500203</v>
      </c>
      <c r="D8" s="1">
        <v>44501</v>
      </c>
      <c r="E8" s="4">
        <v>44501.345972222225</v>
      </c>
      <c r="F8" s="8">
        <v>0.17857142857142799</v>
      </c>
      <c r="G8" s="8">
        <v>0.46428571428571402</v>
      </c>
      <c r="H8">
        <v>0.32142857142857101</v>
      </c>
      <c r="I8">
        <v>0.71428571428571397</v>
      </c>
      <c r="J8">
        <v>0</v>
      </c>
      <c r="K8">
        <v>7.1428571428571397E-2</v>
      </c>
      <c r="L8">
        <v>0</v>
      </c>
      <c r="M8">
        <v>0</v>
      </c>
      <c r="N8">
        <v>0.5</v>
      </c>
      <c r="O8">
        <v>0</v>
      </c>
      <c r="P8">
        <v>0.57142857142857095</v>
      </c>
      <c r="Q8">
        <v>1.1428571428571399</v>
      </c>
      <c r="R8">
        <v>0</v>
      </c>
      <c r="S8">
        <v>0.35714285714285698</v>
      </c>
      <c r="T8">
        <v>0.92857142857142805</v>
      </c>
      <c r="U8">
        <v>0.71428571428571397</v>
      </c>
      <c r="V8">
        <v>3.5714285714285698E-2</v>
      </c>
      <c r="W8">
        <v>0.214285714285714</v>
      </c>
      <c r="X8">
        <v>0</v>
      </c>
      <c r="Y8">
        <v>0.5</v>
      </c>
      <c r="Z8">
        <v>0.25</v>
      </c>
      <c r="AA8">
        <v>0</v>
      </c>
      <c r="AB8">
        <v>0</v>
      </c>
      <c r="AC8">
        <v>0</v>
      </c>
      <c r="AD8">
        <v>0</v>
      </c>
      <c r="AE8">
        <v>7.1428571428571397E-2</v>
      </c>
      <c r="AF8">
        <v>0</v>
      </c>
      <c r="AG8">
        <v>0</v>
      </c>
      <c r="AH8">
        <v>0.214285714285714</v>
      </c>
      <c r="AI8">
        <v>7.1428571428571397E-2</v>
      </c>
      <c r="AJ8">
        <v>0.107142857142857</v>
      </c>
      <c r="AK8">
        <v>0.32142857142857101</v>
      </c>
      <c r="AL8">
        <v>0</v>
      </c>
      <c r="AM8">
        <v>0</v>
      </c>
      <c r="AN8">
        <v>0</v>
      </c>
      <c r="AO8">
        <v>0</v>
      </c>
      <c r="AP8">
        <v>7.1428571428571397E-2</v>
      </c>
      <c r="AQ8">
        <v>0.214285714285714</v>
      </c>
      <c r="AR8">
        <v>0.32142857142857101</v>
      </c>
      <c r="AS8">
        <v>0</v>
      </c>
      <c r="AT8">
        <v>0</v>
      </c>
      <c r="AU8">
        <v>0</v>
      </c>
      <c r="AV8">
        <v>0</v>
      </c>
      <c r="AW8">
        <v>0.14285714285714199</v>
      </c>
      <c r="AX8">
        <v>0</v>
      </c>
      <c r="AY8">
        <v>0.17857142857142799</v>
      </c>
      <c r="AZ8">
        <v>0</v>
      </c>
      <c r="BA8">
        <v>0</v>
      </c>
      <c r="BB8">
        <v>0</v>
      </c>
      <c r="BC8">
        <v>0.35714285714285698</v>
      </c>
      <c r="BD8">
        <v>0</v>
      </c>
      <c r="BE8">
        <v>0</v>
      </c>
      <c r="BF8">
        <v>0.39285714285714202</v>
      </c>
      <c r="BG8">
        <v>0</v>
      </c>
      <c r="BH8">
        <v>0.39285714285714202</v>
      </c>
    </row>
    <row r="9" spans="1:60" x14ac:dyDescent="0.35">
      <c r="A9">
        <v>2.0211101412613E+20</v>
      </c>
      <c r="B9">
        <v>4126</v>
      </c>
      <c r="C9">
        <v>130500277</v>
      </c>
      <c r="D9" s="1">
        <v>44501</v>
      </c>
      <c r="E9" s="4">
        <v>44501.386388888888</v>
      </c>
      <c r="F9" s="8">
        <v>5.2631578947368397E-2</v>
      </c>
      <c r="G9" s="8">
        <v>5.2631578947368397E-2</v>
      </c>
      <c r="H9">
        <v>0.157894736842105</v>
      </c>
      <c r="I9">
        <v>5.2631578947368397E-2</v>
      </c>
      <c r="J9">
        <v>0</v>
      </c>
      <c r="K9">
        <v>0</v>
      </c>
      <c r="L9">
        <v>0</v>
      </c>
      <c r="M9">
        <v>0</v>
      </c>
      <c r="N9">
        <v>0.36842105263157798</v>
      </c>
      <c r="O9">
        <v>0</v>
      </c>
      <c r="P9">
        <v>0.36842105263157798</v>
      </c>
      <c r="Q9">
        <v>0.26315789473684198</v>
      </c>
      <c r="R9">
        <v>0</v>
      </c>
      <c r="S9">
        <v>0.31578947368421001</v>
      </c>
      <c r="T9">
        <v>5.2631578947368397E-2</v>
      </c>
      <c r="U9">
        <v>0.157894736842105</v>
      </c>
      <c r="V9">
        <v>0</v>
      </c>
      <c r="W9">
        <v>0.157894736842105</v>
      </c>
      <c r="X9">
        <v>5.2631578947368397E-2</v>
      </c>
      <c r="Y9">
        <v>0.157894736842105</v>
      </c>
      <c r="Z9">
        <v>0.105263157894736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5.2631578947368397E-2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5.2631578947368397E-2</v>
      </c>
      <c r="AQ9">
        <v>0.157894736842105</v>
      </c>
      <c r="AR9">
        <v>0.157894736842105</v>
      </c>
      <c r="AS9">
        <v>0</v>
      </c>
      <c r="AT9">
        <v>0</v>
      </c>
      <c r="AU9">
        <v>0</v>
      </c>
      <c r="AV9">
        <v>0</v>
      </c>
      <c r="AW9">
        <v>0.105263157894736</v>
      </c>
      <c r="AX9">
        <v>5.2631578947368397E-2</v>
      </c>
      <c r="AY9">
        <v>0</v>
      </c>
      <c r="AZ9">
        <v>0</v>
      </c>
      <c r="BA9">
        <v>5.2631578947368397E-2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35">
      <c r="A10">
        <v>2.0211101412613E+20</v>
      </c>
      <c r="B10">
        <v>4126</v>
      </c>
      <c r="C10">
        <v>130500294</v>
      </c>
      <c r="D10" s="1">
        <v>44501</v>
      </c>
      <c r="E10" s="4">
        <v>44501.386354166665</v>
      </c>
      <c r="F10" s="8">
        <v>0</v>
      </c>
      <c r="G10" s="8">
        <v>0</v>
      </c>
      <c r="H10">
        <v>0.2</v>
      </c>
      <c r="I10">
        <v>0.2</v>
      </c>
      <c r="J10">
        <v>0.2</v>
      </c>
      <c r="K10">
        <v>0</v>
      </c>
      <c r="L10">
        <v>0</v>
      </c>
      <c r="M10">
        <v>0</v>
      </c>
      <c r="N10">
        <v>0.4</v>
      </c>
      <c r="O10">
        <v>0</v>
      </c>
      <c r="P10">
        <v>0.6</v>
      </c>
      <c r="Q10">
        <v>0.2</v>
      </c>
      <c r="R10">
        <v>0</v>
      </c>
      <c r="S10">
        <v>0.2</v>
      </c>
      <c r="T10">
        <v>0</v>
      </c>
      <c r="U10">
        <v>0</v>
      </c>
      <c r="V10">
        <v>0</v>
      </c>
      <c r="W10">
        <v>0.4</v>
      </c>
      <c r="X10">
        <v>0</v>
      </c>
      <c r="Y10">
        <v>0.4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0.4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35">
      <c r="A11">
        <v>2.0211101412613E+20</v>
      </c>
      <c r="B11">
        <v>4126</v>
      </c>
      <c r="C11">
        <v>130500352</v>
      </c>
      <c r="D11" s="1">
        <v>44501</v>
      </c>
      <c r="E11" s="4">
        <v>44501.386400462965</v>
      </c>
      <c r="F11" s="8">
        <v>0.12</v>
      </c>
      <c r="G11" s="8">
        <v>0.16</v>
      </c>
      <c r="H11">
        <v>0.2</v>
      </c>
      <c r="I11">
        <v>1</v>
      </c>
      <c r="J11">
        <v>0.08</v>
      </c>
      <c r="K11">
        <v>0</v>
      </c>
      <c r="L11">
        <v>0</v>
      </c>
      <c r="M11">
        <v>0</v>
      </c>
      <c r="N11">
        <v>0.32</v>
      </c>
      <c r="O11">
        <v>0</v>
      </c>
      <c r="P11">
        <v>0.4</v>
      </c>
      <c r="Q11">
        <v>1.04</v>
      </c>
      <c r="R11">
        <v>0</v>
      </c>
      <c r="S11">
        <v>0.36</v>
      </c>
      <c r="T11">
        <v>0.96</v>
      </c>
      <c r="U11">
        <v>0.2</v>
      </c>
      <c r="V11">
        <v>0.08</v>
      </c>
      <c r="W11">
        <v>0.24</v>
      </c>
      <c r="X11">
        <v>0.08</v>
      </c>
      <c r="Y11">
        <v>0.76</v>
      </c>
      <c r="Z11">
        <v>0.08</v>
      </c>
      <c r="AA11">
        <v>0</v>
      </c>
      <c r="AB11">
        <v>0</v>
      </c>
      <c r="AC11">
        <v>0.08</v>
      </c>
      <c r="AD11">
        <v>0</v>
      </c>
      <c r="AE11">
        <v>0.08</v>
      </c>
      <c r="AF11">
        <v>0</v>
      </c>
      <c r="AG11">
        <v>0.16</v>
      </c>
      <c r="AH11">
        <v>0.16</v>
      </c>
      <c r="AI11">
        <v>0</v>
      </c>
      <c r="AJ11">
        <v>0.04</v>
      </c>
      <c r="AK11">
        <v>0.12</v>
      </c>
      <c r="AL11">
        <v>0.04</v>
      </c>
      <c r="AM11">
        <v>0</v>
      </c>
      <c r="AN11">
        <v>0</v>
      </c>
      <c r="AO11">
        <v>0.04</v>
      </c>
      <c r="AP11">
        <v>0</v>
      </c>
      <c r="AQ11">
        <v>0.04</v>
      </c>
      <c r="AR11">
        <v>0.48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0.12</v>
      </c>
      <c r="AY11">
        <v>0.12</v>
      </c>
      <c r="AZ11">
        <v>0</v>
      </c>
      <c r="BA11">
        <v>0</v>
      </c>
      <c r="BB11">
        <v>0</v>
      </c>
      <c r="BC11">
        <v>0.44</v>
      </c>
      <c r="BD11">
        <v>0.04</v>
      </c>
      <c r="BE11">
        <v>0.04</v>
      </c>
      <c r="BF11">
        <v>0.08</v>
      </c>
      <c r="BG11">
        <v>0.04</v>
      </c>
      <c r="BH11">
        <v>0.08</v>
      </c>
    </row>
    <row r="12" spans="1:60" x14ac:dyDescent="0.35">
      <c r="A12">
        <v>2.0211101412613E+20</v>
      </c>
      <c r="B12">
        <v>4126</v>
      </c>
      <c r="C12">
        <v>130500410</v>
      </c>
      <c r="D12" s="1">
        <v>44501</v>
      </c>
      <c r="E12" s="4">
        <v>44501.386331018519</v>
      </c>
      <c r="F12" s="8">
        <v>0</v>
      </c>
      <c r="G12" s="8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35">
      <c r="A13">
        <v>2.0211101412613E+20</v>
      </c>
      <c r="B13">
        <v>4126</v>
      </c>
      <c r="C13">
        <v>130500418</v>
      </c>
      <c r="D13" s="1">
        <v>44501</v>
      </c>
      <c r="E13" s="4">
        <v>44501.386377314811</v>
      </c>
      <c r="F13" s="8">
        <v>0</v>
      </c>
      <c r="G13" s="8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35">
      <c r="A14">
        <v>2.0211101412613E+20</v>
      </c>
      <c r="B14">
        <v>4126</v>
      </c>
      <c r="C14">
        <v>130500464</v>
      </c>
      <c r="D14" s="1">
        <v>44501</v>
      </c>
      <c r="E14" s="4">
        <v>44501.386284722219</v>
      </c>
      <c r="F14" s="8">
        <v>0</v>
      </c>
      <c r="G14" s="8">
        <v>0</v>
      </c>
      <c r="H14">
        <v>0</v>
      </c>
      <c r="I14">
        <v>0.6</v>
      </c>
      <c r="J14">
        <v>0.2</v>
      </c>
      <c r="K14">
        <v>0</v>
      </c>
      <c r="L14">
        <v>0</v>
      </c>
      <c r="M14">
        <v>0</v>
      </c>
      <c r="N14">
        <v>0.2</v>
      </c>
      <c r="O14">
        <v>0</v>
      </c>
      <c r="P14">
        <v>0.4</v>
      </c>
      <c r="Q14">
        <v>0.4</v>
      </c>
      <c r="R14">
        <v>0</v>
      </c>
      <c r="S14">
        <v>0.2</v>
      </c>
      <c r="T14">
        <v>0.4</v>
      </c>
      <c r="U14">
        <v>0</v>
      </c>
      <c r="V14">
        <v>0</v>
      </c>
      <c r="W14">
        <v>0.2</v>
      </c>
      <c r="X14">
        <v>0</v>
      </c>
      <c r="Y14">
        <v>0.6</v>
      </c>
      <c r="Z14">
        <v>0</v>
      </c>
      <c r="AA14">
        <v>0</v>
      </c>
      <c r="AB14">
        <v>0</v>
      </c>
      <c r="AC14">
        <v>0</v>
      </c>
      <c r="AD14">
        <v>0.2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0.2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0.2</v>
      </c>
      <c r="BB14">
        <v>0.2</v>
      </c>
      <c r="BC14">
        <v>0.2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35">
      <c r="A15">
        <v>2.0211101412613E+20</v>
      </c>
      <c r="B15">
        <v>4126</v>
      </c>
      <c r="C15">
        <v>130500507</v>
      </c>
      <c r="D15" s="1">
        <v>44501</v>
      </c>
      <c r="E15" s="4">
        <v>44501.386319444442</v>
      </c>
      <c r="F15" s="8">
        <v>0</v>
      </c>
      <c r="G15" s="8">
        <v>0</v>
      </c>
      <c r="H15">
        <v>0.66666666666666596</v>
      </c>
      <c r="I15">
        <v>0.22222222222222199</v>
      </c>
      <c r="J15">
        <v>0.33333333333333298</v>
      </c>
      <c r="K15">
        <v>0.11111111111111099</v>
      </c>
      <c r="L15">
        <v>0</v>
      </c>
      <c r="M15">
        <v>0</v>
      </c>
      <c r="N15">
        <v>0.44444444444444398</v>
      </c>
      <c r="O15">
        <v>0</v>
      </c>
      <c r="P15">
        <v>0.88888888888888795</v>
      </c>
      <c r="Q15">
        <v>0.22222222222222199</v>
      </c>
      <c r="R15">
        <v>0</v>
      </c>
      <c r="S15">
        <v>0.77777777777777701</v>
      </c>
      <c r="T15">
        <v>0.22222222222222199</v>
      </c>
      <c r="U15">
        <v>0</v>
      </c>
      <c r="V15">
        <v>0</v>
      </c>
      <c r="W15">
        <v>0.44444444444444398</v>
      </c>
      <c r="X15">
        <v>0</v>
      </c>
      <c r="Y15">
        <v>0.44444444444444398</v>
      </c>
      <c r="Z15">
        <v>0.22222222222222199</v>
      </c>
      <c r="AA15">
        <v>0</v>
      </c>
      <c r="AB15">
        <v>0</v>
      </c>
      <c r="AC15">
        <v>0.11111111111111099</v>
      </c>
      <c r="AD15">
        <v>0</v>
      </c>
      <c r="AE15">
        <v>0.33333333333333298</v>
      </c>
      <c r="AF15">
        <v>0</v>
      </c>
      <c r="AG15">
        <v>0.22222222222222199</v>
      </c>
      <c r="AH15">
        <v>0</v>
      </c>
      <c r="AI15">
        <v>0</v>
      </c>
      <c r="AJ15">
        <v>0.11111111111111099</v>
      </c>
      <c r="AK15">
        <v>0.11111111111111099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0.33333333333333298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0.11111111111111099</v>
      </c>
      <c r="AY15">
        <v>0</v>
      </c>
      <c r="AZ15">
        <v>0</v>
      </c>
      <c r="BA15">
        <v>0.11111111111111099</v>
      </c>
      <c r="BB15">
        <v>0.11111111111111099</v>
      </c>
      <c r="BC15">
        <v>0.11111111111111099</v>
      </c>
      <c r="BD15">
        <v>0.33333333333333298</v>
      </c>
      <c r="BE15">
        <v>0</v>
      </c>
      <c r="BF15">
        <v>0</v>
      </c>
      <c r="BG15">
        <v>0</v>
      </c>
      <c r="BH15">
        <v>0</v>
      </c>
    </row>
    <row r="16" spans="1:60" x14ac:dyDescent="0.35">
      <c r="A16">
        <v>2.0211101412613E+20</v>
      </c>
      <c r="B16">
        <v>4126</v>
      </c>
      <c r="C16">
        <v>130500535</v>
      </c>
      <c r="D16" s="1">
        <v>44501</v>
      </c>
      <c r="E16" s="4">
        <v>44501.431562500002</v>
      </c>
      <c r="F16" s="8">
        <v>0.12</v>
      </c>
      <c r="G16" s="8">
        <v>0</v>
      </c>
      <c r="H16">
        <v>0.4</v>
      </c>
      <c r="I16">
        <v>0.16</v>
      </c>
      <c r="J16">
        <v>0.04</v>
      </c>
      <c r="K16">
        <v>0</v>
      </c>
      <c r="L16">
        <v>0</v>
      </c>
      <c r="M16">
        <v>0</v>
      </c>
      <c r="N16">
        <v>0.48</v>
      </c>
      <c r="O16">
        <v>0</v>
      </c>
      <c r="P16">
        <v>0.52</v>
      </c>
      <c r="Q16">
        <v>0.24</v>
      </c>
      <c r="R16">
        <v>0</v>
      </c>
      <c r="S16">
        <v>0.48</v>
      </c>
      <c r="T16">
        <v>0.2</v>
      </c>
      <c r="U16">
        <v>0.08</v>
      </c>
      <c r="V16">
        <v>0</v>
      </c>
      <c r="W16">
        <v>0.12</v>
      </c>
      <c r="X16">
        <v>0.08</v>
      </c>
      <c r="Y16">
        <v>0.44</v>
      </c>
      <c r="Z16">
        <v>0.04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0.04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0.08</v>
      </c>
      <c r="AQ16">
        <v>0.08</v>
      </c>
      <c r="AR16">
        <v>0.04</v>
      </c>
      <c r="AS16">
        <v>0</v>
      </c>
      <c r="AT16">
        <v>0</v>
      </c>
      <c r="AU16">
        <v>0</v>
      </c>
      <c r="AV16">
        <v>0</v>
      </c>
      <c r="AW16">
        <v>0.04</v>
      </c>
      <c r="AX16">
        <v>0.4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0.04</v>
      </c>
      <c r="BE16">
        <v>0</v>
      </c>
      <c r="BF16">
        <v>0</v>
      </c>
      <c r="BG16">
        <v>0</v>
      </c>
      <c r="BH16">
        <v>0</v>
      </c>
    </row>
    <row r="17" spans="1:60" x14ac:dyDescent="0.35">
      <c r="A17">
        <v>2.0211101412613E+20</v>
      </c>
      <c r="B17">
        <v>4126</v>
      </c>
      <c r="C17">
        <v>130500575</v>
      </c>
      <c r="D17" s="1">
        <v>44501</v>
      </c>
      <c r="E17" s="4">
        <v>44501.431562500002</v>
      </c>
      <c r="F17" s="8">
        <v>6.9767441860465101E-2</v>
      </c>
      <c r="G17" s="8">
        <v>0.13953488372093001</v>
      </c>
      <c r="H17">
        <v>0.232558139534883</v>
      </c>
      <c r="I17">
        <v>0.39534883720930197</v>
      </c>
      <c r="J17">
        <v>2.32558139534884E-2</v>
      </c>
      <c r="K17">
        <v>2.32558139534884E-2</v>
      </c>
      <c r="L17">
        <v>0</v>
      </c>
      <c r="M17">
        <v>0</v>
      </c>
      <c r="N17">
        <v>0.581395348837209</v>
      </c>
      <c r="O17">
        <v>0</v>
      </c>
      <c r="P17">
        <v>0.62790697674418605</v>
      </c>
      <c r="Q17">
        <v>0.32558139534883701</v>
      </c>
      <c r="R17">
        <v>0</v>
      </c>
      <c r="S17">
        <v>0.46511627906976699</v>
      </c>
      <c r="T17">
        <v>0.27906976744186002</v>
      </c>
      <c r="U17">
        <v>0.16279069767441801</v>
      </c>
      <c r="V17">
        <v>2.32558139534884E-2</v>
      </c>
      <c r="W17">
        <v>0.232558139534883</v>
      </c>
      <c r="X17">
        <v>2.32558139534884E-2</v>
      </c>
      <c r="Y17">
        <v>0.46511627906976699</v>
      </c>
      <c r="Z17">
        <v>4.6511627906976702E-2</v>
      </c>
      <c r="AA17">
        <v>0</v>
      </c>
      <c r="AB17">
        <v>0</v>
      </c>
      <c r="AC17">
        <v>0</v>
      </c>
      <c r="AD17">
        <v>2.32558139534884E-2</v>
      </c>
      <c r="AE17">
        <v>0</v>
      </c>
      <c r="AF17">
        <v>0</v>
      </c>
      <c r="AG17">
        <v>4.6511627906976702E-2</v>
      </c>
      <c r="AH17">
        <v>9.3023255813953501E-2</v>
      </c>
      <c r="AI17">
        <v>0</v>
      </c>
      <c r="AJ17">
        <v>6.9767441860465101E-2</v>
      </c>
      <c r="AK17">
        <v>0</v>
      </c>
      <c r="AL17">
        <v>4.6511627906976702E-2</v>
      </c>
      <c r="AM17">
        <v>2.32558139534884E-2</v>
      </c>
      <c r="AN17">
        <v>0</v>
      </c>
      <c r="AO17">
        <v>0</v>
      </c>
      <c r="AP17">
        <v>2.32558139534884E-2</v>
      </c>
      <c r="AQ17">
        <v>4.6511627906976702E-2</v>
      </c>
      <c r="AR17">
        <v>0.209302325581395</v>
      </c>
      <c r="AS17">
        <v>0</v>
      </c>
      <c r="AT17">
        <v>2.32558139534884E-2</v>
      </c>
      <c r="AU17">
        <v>0</v>
      </c>
      <c r="AV17">
        <v>0</v>
      </c>
      <c r="AW17">
        <v>9.3023255813953501E-2</v>
      </c>
      <c r="AX17">
        <v>2.32558139534884E-2</v>
      </c>
      <c r="AY17">
        <v>0</v>
      </c>
      <c r="AZ17">
        <v>0</v>
      </c>
      <c r="BA17">
        <v>2.32558139534884E-2</v>
      </c>
      <c r="BB17">
        <v>0.116279069767441</v>
      </c>
      <c r="BC17">
        <v>0.186046511627907</v>
      </c>
      <c r="BD17">
        <v>2.32558139534884E-2</v>
      </c>
      <c r="BE17">
        <v>6.9767441860465101E-2</v>
      </c>
      <c r="BF17">
        <v>9.3023255813953501E-2</v>
      </c>
      <c r="BG17">
        <v>6.9767441860465101E-2</v>
      </c>
      <c r="BH17">
        <v>9.3023255813953501E-2</v>
      </c>
    </row>
    <row r="18" spans="1:60" x14ac:dyDescent="0.35">
      <c r="A18">
        <v>2.0211101412613E+20</v>
      </c>
      <c r="B18">
        <v>4126</v>
      </c>
      <c r="C18">
        <v>130500579</v>
      </c>
      <c r="D18" s="1">
        <v>44501</v>
      </c>
      <c r="E18" s="4">
        <v>44501.431446759256</v>
      </c>
      <c r="F18" s="8">
        <v>0.5</v>
      </c>
      <c r="G18" s="8">
        <v>0</v>
      </c>
      <c r="H18">
        <v>0.5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2.5</v>
      </c>
      <c r="R18">
        <v>0</v>
      </c>
      <c r="S18">
        <v>0</v>
      </c>
      <c r="T18">
        <v>2</v>
      </c>
      <c r="U18">
        <v>0</v>
      </c>
      <c r="V18">
        <v>0</v>
      </c>
      <c r="W18">
        <v>2</v>
      </c>
      <c r="X18">
        <v>0</v>
      </c>
      <c r="Y18">
        <v>0.5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0.5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35">
      <c r="A19">
        <v>2.0211101412613E+20</v>
      </c>
      <c r="B19">
        <v>4126</v>
      </c>
      <c r="C19">
        <v>130500605</v>
      </c>
      <c r="D19" s="1">
        <v>44501</v>
      </c>
      <c r="E19" s="4">
        <v>44501.431423611109</v>
      </c>
      <c r="F19" s="8">
        <v>0</v>
      </c>
      <c r="G19" s="8">
        <v>0</v>
      </c>
      <c r="H19">
        <v>0.33333333333333298</v>
      </c>
      <c r="I19">
        <v>0.33333333333333298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0.66666666666666596</v>
      </c>
      <c r="R19">
        <v>0</v>
      </c>
      <c r="S19">
        <v>0</v>
      </c>
      <c r="T19">
        <v>0</v>
      </c>
      <c r="U19">
        <v>0</v>
      </c>
      <c r="V19">
        <v>0</v>
      </c>
      <c r="W19">
        <v>0.66666666666666596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0.66666666666666596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35">
      <c r="A20">
        <v>2.0211101412613E+20</v>
      </c>
      <c r="B20">
        <v>4126</v>
      </c>
      <c r="C20">
        <v>130500674</v>
      </c>
      <c r="D20" s="1">
        <v>44501</v>
      </c>
      <c r="E20" s="4">
        <v>44501.431539351855</v>
      </c>
      <c r="F20" s="8">
        <v>0</v>
      </c>
      <c r="G20" s="8">
        <v>0</v>
      </c>
      <c r="H20">
        <v>0</v>
      </c>
      <c r="I20">
        <v>0.2</v>
      </c>
      <c r="J20">
        <v>0</v>
      </c>
      <c r="K20">
        <v>0</v>
      </c>
      <c r="L20">
        <v>0</v>
      </c>
      <c r="M20">
        <v>0</v>
      </c>
      <c r="N20">
        <v>0.2</v>
      </c>
      <c r="O20">
        <v>0</v>
      </c>
      <c r="P20">
        <v>0.2</v>
      </c>
      <c r="Q20">
        <v>0.6</v>
      </c>
      <c r="R20">
        <v>0</v>
      </c>
      <c r="S20">
        <v>0.2</v>
      </c>
      <c r="T20">
        <v>0</v>
      </c>
      <c r="U20">
        <v>0</v>
      </c>
      <c r="V20">
        <v>0</v>
      </c>
      <c r="W20">
        <v>0.2</v>
      </c>
      <c r="X20">
        <v>0.4</v>
      </c>
      <c r="Y20">
        <v>0.2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0.4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0.2</v>
      </c>
      <c r="BE20">
        <v>0</v>
      </c>
      <c r="BF20">
        <v>0</v>
      </c>
      <c r="BG20">
        <v>0</v>
      </c>
      <c r="BH20">
        <v>0</v>
      </c>
    </row>
    <row r="21" spans="1:60" x14ac:dyDescent="0.35">
      <c r="A21">
        <v>2.0211101412613E+20</v>
      </c>
      <c r="B21">
        <v>4126</v>
      </c>
      <c r="C21">
        <v>130500690</v>
      </c>
      <c r="D21" s="1">
        <v>44501</v>
      </c>
      <c r="E21" s="4">
        <v>44501.431469907409</v>
      </c>
      <c r="F21" s="8">
        <v>0</v>
      </c>
      <c r="G21" s="8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35">
      <c r="A22">
        <v>2.0211101412613E+20</v>
      </c>
      <c r="B22">
        <v>4126</v>
      </c>
      <c r="C22">
        <v>130500786</v>
      </c>
      <c r="D22" s="1">
        <v>44501</v>
      </c>
      <c r="E22" s="4">
        <v>44501.431550925925</v>
      </c>
      <c r="F22" s="8">
        <v>0</v>
      </c>
      <c r="G22" s="8">
        <v>0</v>
      </c>
      <c r="H22">
        <v>0.23076923076923</v>
      </c>
      <c r="I22">
        <v>0.15384615384615299</v>
      </c>
      <c r="J22">
        <v>0</v>
      </c>
      <c r="K22">
        <v>0</v>
      </c>
      <c r="L22">
        <v>0</v>
      </c>
      <c r="M22">
        <v>0</v>
      </c>
      <c r="N22">
        <v>0.53846153846153799</v>
      </c>
      <c r="O22">
        <v>0</v>
      </c>
      <c r="P22">
        <v>0.53846153846153799</v>
      </c>
      <c r="Q22">
        <v>0.46153846153846101</v>
      </c>
      <c r="R22">
        <v>0</v>
      </c>
      <c r="S22">
        <v>0.30769230769230699</v>
      </c>
      <c r="T22">
        <v>0</v>
      </c>
      <c r="U22">
        <v>7.69230769230769E-2</v>
      </c>
      <c r="V22">
        <v>0</v>
      </c>
      <c r="W22">
        <v>0.30769230769230699</v>
      </c>
      <c r="X22">
        <v>0</v>
      </c>
      <c r="Y22">
        <v>0.30769230769230699</v>
      </c>
      <c r="Z22">
        <v>0.30769230769230699</v>
      </c>
      <c r="AA22">
        <v>0</v>
      </c>
      <c r="AB22">
        <v>0</v>
      </c>
      <c r="AC22">
        <v>0</v>
      </c>
      <c r="AD22">
        <v>0</v>
      </c>
      <c r="AE22">
        <v>0.15384615384615299</v>
      </c>
      <c r="AF22">
        <v>0.23076923076923</v>
      </c>
      <c r="AG22">
        <v>0</v>
      </c>
      <c r="AH22">
        <v>0.23076923076923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7.69230769230769E-2</v>
      </c>
      <c r="AP22">
        <v>0</v>
      </c>
      <c r="AQ22">
        <v>7.69230769230769E-2</v>
      </c>
      <c r="AR22">
        <v>7.69230769230769E-2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0.15384615384615299</v>
      </c>
      <c r="AZ22">
        <v>0.23076923076923</v>
      </c>
      <c r="BA22">
        <v>0</v>
      </c>
      <c r="BB22">
        <v>0.23076923076923</v>
      </c>
      <c r="BC22">
        <v>0</v>
      </c>
      <c r="BD22">
        <v>0</v>
      </c>
      <c r="BE22">
        <v>0.15384615384615299</v>
      </c>
      <c r="BF22">
        <v>0</v>
      </c>
      <c r="BG22">
        <v>0.15384615384615299</v>
      </c>
      <c r="BH22">
        <v>0</v>
      </c>
    </row>
    <row r="23" spans="1:60" x14ac:dyDescent="0.35">
      <c r="A23">
        <v>2.0211101412613E+20</v>
      </c>
      <c r="B23">
        <v>4126</v>
      </c>
      <c r="C23">
        <v>130500890</v>
      </c>
      <c r="D23" s="1">
        <v>44501</v>
      </c>
      <c r="E23" s="4">
        <v>44501.431423611109</v>
      </c>
      <c r="F23" s="8">
        <v>0</v>
      </c>
      <c r="G23" s="8">
        <v>0</v>
      </c>
      <c r="H23">
        <v>0.33333333333333298</v>
      </c>
      <c r="I23">
        <v>0.33333333333333298</v>
      </c>
      <c r="J23">
        <v>0</v>
      </c>
      <c r="K23">
        <v>0</v>
      </c>
      <c r="L23">
        <v>0</v>
      </c>
      <c r="M23">
        <v>0</v>
      </c>
      <c r="N23">
        <v>0.66666666666666596</v>
      </c>
      <c r="O23">
        <v>0</v>
      </c>
      <c r="P23">
        <v>0.66666666666666596</v>
      </c>
      <c r="Q23">
        <v>0</v>
      </c>
      <c r="R23">
        <v>0</v>
      </c>
      <c r="S23">
        <v>0.33333333333333298</v>
      </c>
      <c r="T23">
        <v>0</v>
      </c>
      <c r="U23">
        <v>0.33333333333333298</v>
      </c>
      <c r="V23">
        <v>0</v>
      </c>
      <c r="W23">
        <v>0.33333333333333298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0.33333333333333298</v>
      </c>
      <c r="AE23">
        <v>0</v>
      </c>
      <c r="AF23">
        <v>0</v>
      </c>
      <c r="AG23">
        <v>0</v>
      </c>
      <c r="AH23">
        <v>0.33333333333333298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0.66666666666666596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35">
      <c r="A24">
        <v>2.0211101412613E+20</v>
      </c>
      <c r="B24">
        <v>4126</v>
      </c>
      <c r="C24">
        <v>130500897</v>
      </c>
      <c r="D24" s="1">
        <v>44501</v>
      </c>
      <c r="E24" s="4">
        <v>44501.431388888886</v>
      </c>
      <c r="F24" s="8">
        <v>0</v>
      </c>
      <c r="G24" s="8">
        <v>0.3</v>
      </c>
      <c r="H24">
        <v>0.4</v>
      </c>
      <c r="I24">
        <v>0.3</v>
      </c>
      <c r="J24">
        <v>0.1</v>
      </c>
      <c r="K24">
        <v>0</v>
      </c>
      <c r="L24">
        <v>0</v>
      </c>
      <c r="M24">
        <v>0</v>
      </c>
      <c r="N24">
        <v>0.9</v>
      </c>
      <c r="O24">
        <v>0</v>
      </c>
      <c r="P24">
        <v>1</v>
      </c>
      <c r="Q24">
        <v>0.1</v>
      </c>
      <c r="R24">
        <v>0</v>
      </c>
      <c r="S24">
        <v>0.9</v>
      </c>
      <c r="T24">
        <v>0.1</v>
      </c>
      <c r="U24">
        <v>0</v>
      </c>
      <c r="V24">
        <v>0</v>
      </c>
      <c r="W24">
        <v>0.6</v>
      </c>
      <c r="X24">
        <v>0</v>
      </c>
      <c r="Y24">
        <v>0.4</v>
      </c>
      <c r="Z24">
        <v>0.1</v>
      </c>
      <c r="AA24">
        <v>0</v>
      </c>
      <c r="AB24">
        <v>0</v>
      </c>
      <c r="AC24">
        <v>0</v>
      </c>
      <c r="AD24">
        <v>0.1</v>
      </c>
      <c r="AE24">
        <v>0</v>
      </c>
      <c r="AF24">
        <v>0</v>
      </c>
      <c r="AG24">
        <v>0</v>
      </c>
      <c r="AH24">
        <v>0.1</v>
      </c>
      <c r="AI24">
        <v>0</v>
      </c>
      <c r="AJ24">
        <v>0.1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0.1</v>
      </c>
      <c r="AQ24">
        <v>0.1</v>
      </c>
      <c r="AR24">
        <v>0.1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0.1</v>
      </c>
      <c r="AZ24">
        <v>0</v>
      </c>
      <c r="BA24">
        <v>0.1</v>
      </c>
      <c r="BB24">
        <v>0.1</v>
      </c>
      <c r="BC24">
        <v>0.2</v>
      </c>
      <c r="BD24">
        <v>0.2</v>
      </c>
      <c r="BE24">
        <v>0</v>
      </c>
      <c r="BF24">
        <v>0.1</v>
      </c>
      <c r="BG24">
        <v>0</v>
      </c>
      <c r="BH24">
        <v>0.1</v>
      </c>
    </row>
    <row r="25" spans="1:60" x14ac:dyDescent="0.35">
      <c r="A25">
        <v>2.0211101412613E+20</v>
      </c>
      <c r="B25">
        <v>4126</v>
      </c>
      <c r="C25">
        <v>130500913</v>
      </c>
      <c r="D25" s="1">
        <v>44501</v>
      </c>
      <c r="E25" s="4">
        <v>44501.475717592592</v>
      </c>
      <c r="F25" s="8">
        <v>0</v>
      </c>
      <c r="G25" s="8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35">
      <c r="A26">
        <v>2.0211101412613E+20</v>
      </c>
      <c r="B26">
        <v>4126</v>
      </c>
      <c r="C26">
        <v>130500940</v>
      </c>
      <c r="D26" s="1">
        <v>44501</v>
      </c>
      <c r="E26" s="4">
        <v>44501.476354166669</v>
      </c>
      <c r="F26" s="8">
        <v>2.8571428571428598E-2</v>
      </c>
      <c r="G26" s="8">
        <v>0.2</v>
      </c>
      <c r="H26">
        <v>0.17142857142857101</v>
      </c>
      <c r="I26">
        <v>0.6</v>
      </c>
      <c r="J26">
        <v>0</v>
      </c>
      <c r="K26">
        <v>0</v>
      </c>
      <c r="L26">
        <v>0</v>
      </c>
      <c r="M26">
        <v>2.8571428571428598E-2</v>
      </c>
      <c r="N26">
        <v>0.68571428571428505</v>
      </c>
      <c r="O26">
        <v>0</v>
      </c>
      <c r="P26">
        <v>0.68571428571428505</v>
      </c>
      <c r="Q26">
        <v>0.4</v>
      </c>
      <c r="R26">
        <v>0</v>
      </c>
      <c r="S26">
        <v>0.54285714285714204</v>
      </c>
      <c r="T26">
        <v>0.34285714285714203</v>
      </c>
      <c r="U26">
        <v>0.17142857142857101</v>
      </c>
      <c r="V26">
        <v>2.8571428571428598E-2</v>
      </c>
      <c r="W26">
        <v>0.314285714285714</v>
      </c>
      <c r="X26">
        <v>2.8571428571428598E-2</v>
      </c>
      <c r="Y26">
        <v>0.54285714285714204</v>
      </c>
      <c r="Z26">
        <v>0</v>
      </c>
      <c r="AA26">
        <v>0</v>
      </c>
      <c r="AB26">
        <v>0</v>
      </c>
      <c r="AC26">
        <v>0</v>
      </c>
      <c r="AD26">
        <v>0.114285714285714</v>
      </c>
      <c r="AE26">
        <v>8.5714285714285701E-2</v>
      </c>
      <c r="AF26">
        <v>0.114285714285714</v>
      </c>
      <c r="AG26">
        <v>0</v>
      </c>
      <c r="AH26">
        <v>0.22857142857142801</v>
      </c>
      <c r="AI26">
        <v>5.7142857142857099E-2</v>
      </c>
      <c r="AJ26">
        <v>0</v>
      </c>
      <c r="AK26">
        <v>2.8571428571428598E-2</v>
      </c>
      <c r="AL26">
        <v>0</v>
      </c>
      <c r="AM26">
        <v>0</v>
      </c>
      <c r="AN26">
        <v>0</v>
      </c>
      <c r="AO26">
        <v>0</v>
      </c>
      <c r="AP26">
        <v>0.17142857142857101</v>
      </c>
      <c r="AQ26">
        <v>0</v>
      </c>
      <c r="AR26">
        <v>0.2</v>
      </c>
      <c r="AS26">
        <v>0</v>
      </c>
      <c r="AT26">
        <v>0</v>
      </c>
      <c r="AU26">
        <v>0</v>
      </c>
      <c r="AV26">
        <v>0</v>
      </c>
      <c r="AW26">
        <v>0.114285714285714</v>
      </c>
      <c r="AX26">
        <v>0</v>
      </c>
      <c r="AY26">
        <v>0.14285714285714199</v>
      </c>
      <c r="AZ26">
        <v>0</v>
      </c>
      <c r="BA26">
        <v>8.5714285714285701E-2</v>
      </c>
      <c r="BB26">
        <v>5.7142857142857099E-2</v>
      </c>
      <c r="BC26">
        <v>0.17142857142857101</v>
      </c>
      <c r="BD26">
        <v>2.8571428571428598E-2</v>
      </c>
      <c r="BE26">
        <v>2.8571428571428598E-2</v>
      </c>
      <c r="BF26">
        <v>5.7142857142857099E-2</v>
      </c>
      <c r="BG26">
        <v>2.8571428571428598E-2</v>
      </c>
      <c r="BH26">
        <v>5.7142857142857099E-2</v>
      </c>
    </row>
    <row r="27" spans="1:60" x14ac:dyDescent="0.35">
      <c r="A27">
        <v>2.0211101412613E+20</v>
      </c>
      <c r="B27">
        <v>4126</v>
      </c>
      <c r="C27">
        <v>130500948</v>
      </c>
      <c r="D27" s="1">
        <v>44501</v>
      </c>
      <c r="E27" s="4">
        <v>44501.476354166669</v>
      </c>
      <c r="F27" s="8">
        <v>0.17073170731707299</v>
      </c>
      <c r="G27" s="8">
        <v>4.8780487804878002E-2</v>
      </c>
      <c r="H27">
        <v>0.65853658536585302</v>
      </c>
      <c r="I27">
        <v>0.41463414634146301</v>
      </c>
      <c r="J27">
        <v>4.8780487804878002E-2</v>
      </c>
      <c r="K27">
        <v>0</v>
      </c>
      <c r="L27">
        <v>0</v>
      </c>
      <c r="M27">
        <v>0</v>
      </c>
      <c r="N27">
        <v>0.51219512195121897</v>
      </c>
      <c r="O27">
        <v>0</v>
      </c>
      <c r="P27">
        <v>0.56097560975609695</v>
      </c>
      <c r="Q27">
        <v>0.75609756097560898</v>
      </c>
      <c r="R27">
        <v>0</v>
      </c>
      <c r="S27">
        <v>0.41463414634146301</v>
      </c>
      <c r="T27">
        <v>0.63414634146341398</v>
      </c>
      <c r="U27">
        <v>0.26829268292682901</v>
      </c>
      <c r="V27">
        <v>7.3170731707317097E-2</v>
      </c>
      <c r="W27">
        <v>0.51219512195121897</v>
      </c>
      <c r="X27">
        <v>0</v>
      </c>
      <c r="Y27">
        <v>0.39024390243902402</v>
      </c>
      <c r="Z27">
        <v>7.3170731707317097E-2</v>
      </c>
      <c r="AA27">
        <v>0</v>
      </c>
      <c r="AB27">
        <v>0</v>
      </c>
      <c r="AC27">
        <v>0</v>
      </c>
      <c r="AD27">
        <v>2.4390243902439001E-2</v>
      </c>
      <c r="AE27">
        <v>2.4390243902439001E-2</v>
      </c>
      <c r="AF27">
        <v>4.8780487804878002E-2</v>
      </c>
      <c r="AG27">
        <v>2.4390243902439001E-2</v>
      </c>
      <c r="AH27">
        <v>0.19512195121951201</v>
      </c>
      <c r="AI27">
        <v>2.4390243902439001E-2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0.24390243902438999</v>
      </c>
      <c r="AP27">
        <v>2.4390243902439001E-2</v>
      </c>
      <c r="AQ27">
        <v>0.146341463414634</v>
      </c>
      <c r="AR27">
        <v>0.219512195121951</v>
      </c>
      <c r="AS27">
        <v>0</v>
      </c>
      <c r="AT27">
        <v>0.146341463414634</v>
      </c>
      <c r="AU27">
        <v>0</v>
      </c>
      <c r="AV27">
        <v>0</v>
      </c>
      <c r="AW27">
        <v>0.12195121951219499</v>
      </c>
      <c r="AX27">
        <v>2.4390243902439001E-2</v>
      </c>
      <c r="AY27">
        <v>0</v>
      </c>
      <c r="AZ27">
        <v>0</v>
      </c>
      <c r="BA27">
        <v>2.4390243902439001E-2</v>
      </c>
      <c r="BB27">
        <v>0</v>
      </c>
      <c r="BC27">
        <v>0.146341463414634</v>
      </c>
      <c r="BD27">
        <v>0</v>
      </c>
      <c r="BE27">
        <v>2.4390243902439001E-2</v>
      </c>
      <c r="BF27">
        <v>0.17073170731707299</v>
      </c>
      <c r="BG27">
        <v>2.4390243902439001E-2</v>
      </c>
      <c r="BH27">
        <v>0.17073170731707299</v>
      </c>
    </row>
    <row r="28" spans="1:60" x14ac:dyDescent="0.35">
      <c r="A28">
        <v>2.0211101412613E+20</v>
      </c>
      <c r="B28">
        <v>4126</v>
      </c>
      <c r="C28">
        <v>130500965</v>
      </c>
      <c r="D28" s="1">
        <v>44501</v>
      </c>
      <c r="E28" s="4">
        <v>44501.476331018515</v>
      </c>
      <c r="F28" s="8">
        <v>0</v>
      </c>
      <c r="G28" s="8">
        <v>0</v>
      </c>
      <c r="H28">
        <v>0.33333333333333298</v>
      </c>
      <c r="I28">
        <v>0.66666666666666596</v>
      </c>
      <c r="J28">
        <v>0</v>
      </c>
      <c r="K28">
        <v>0.16666666666666599</v>
      </c>
      <c r="L28">
        <v>0</v>
      </c>
      <c r="M28">
        <v>0</v>
      </c>
      <c r="N28">
        <v>0.66666666666666596</v>
      </c>
      <c r="O28">
        <v>0</v>
      </c>
      <c r="P28">
        <v>0.83333333333333304</v>
      </c>
      <c r="Q28">
        <v>0.33333333333333298</v>
      </c>
      <c r="R28">
        <v>0</v>
      </c>
      <c r="S28">
        <v>0.83333333333333304</v>
      </c>
      <c r="T28">
        <v>0.33333333333333298</v>
      </c>
      <c r="U28">
        <v>0</v>
      </c>
      <c r="V28">
        <v>0</v>
      </c>
      <c r="W28">
        <v>0</v>
      </c>
      <c r="X28">
        <v>0.66666666666666596</v>
      </c>
      <c r="Y28">
        <v>0</v>
      </c>
      <c r="Z28">
        <v>0.5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0.5</v>
      </c>
      <c r="AH28">
        <v>0.5</v>
      </c>
      <c r="AI28">
        <v>0</v>
      </c>
      <c r="AJ28">
        <v>1.1666666666666601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1.1666666666666601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35">
      <c r="A29">
        <v>2.0211101412613E+20</v>
      </c>
      <c r="B29">
        <v>4126</v>
      </c>
      <c r="C29">
        <v>130500974</v>
      </c>
      <c r="D29" s="1">
        <v>44501</v>
      </c>
      <c r="E29" s="4">
        <v>44501.476157407407</v>
      </c>
      <c r="F29" s="8">
        <v>0.25</v>
      </c>
      <c r="G29" s="8">
        <v>0</v>
      </c>
      <c r="H29">
        <v>0.25</v>
      </c>
      <c r="I29">
        <v>0.5</v>
      </c>
      <c r="J29">
        <v>0</v>
      </c>
      <c r="K29">
        <v>0</v>
      </c>
      <c r="L29">
        <v>0</v>
      </c>
      <c r="M29">
        <v>0</v>
      </c>
      <c r="N29">
        <v>1.5</v>
      </c>
      <c r="O29">
        <v>0</v>
      </c>
      <c r="P29">
        <v>1.5</v>
      </c>
      <c r="Q29">
        <v>0.5</v>
      </c>
      <c r="R29">
        <v>0</v>
      </c>
      <c r="S29">
        <v>1.25</v>
      </c>
      <c r="T29">
        <v>0.5</v>
      </c>
      <c r="U29">
        <v>0</v>
      </c>
      <c r="V29">
        <v>0</v>
      </c>
      <c r="W29">
        <v>1.5</v>
      </c>
      <c r="X29">
        <v>0</v>
      </c>
      <c r="Y29">
        <v>0.5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0.25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1.25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0.25</v>
      </c>
      <c r="BB29">
        <v>0</v>
      </c>
      <c r="BC29">
        <v>0.25</v>
      </c>
      <c r="BD29">
        <v>0</v>
      </c>
      <c r="BE29">
        <v>0.25</v>
      </c>
      <c r="BF29">
        <v>0</v>
      </c>
      <c r="BG29">
        <v>0.25</v>
      </c>
      <c r="BH29">
        <v>0</v>
      </c>
    </row>
    <row r="30" spans="1:60" x14ac:dyDescent="0.35">
      <c r="A30">
        <v>2.0211101412613E+20</v>
      </c>
      <c r="B30">
        <v>4126</v>
      </c>
      <c r="C30">
        <v>130501014</v>
      </c>
      <c r="D30" s="1">
        <v>44501</v>
      </c>
      <c r="E30" s="4">
        <v>44501.475972222222</v>
      </c>
      <c r="F30" s="8">
        <v>0</v>
      </c>
      <c r="G30" s="8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  <row r="31" spans="1:60" x14ac:dyDescent="0.35">
      <c r="A31">
        <v>2.0211101412613E+20</v>
      </c>
      <c r="B31">
        <v>4126</v>
      </c>
      <c r="C31">
        <v>130501121</v>
      </c>
      <c r="D31" s="1">
        <v>44501</v>
      </c>
      <c r="E31" s="4">
        <v>44501.476226851853</v>
      </c>
      <c r="F31" s="8">
        <v>0</v>
      </c>
      <c r="G31" s="8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</row>
    <row r="32" spans="1:60" x14ac:dyDescent="0.35">
      <c r="A32">
        <v>2.0211101412613E+20</v>
      </c>
      <c r="B32">
        <v>4126</v>
      </c>
      <c r="C32">
        <v>130501133</v>
      </c>
      <c r="D32" s="1">
        <v>44501</v>
      </c>
      <c r="E32" s="4">
        <v>44501.476261574076</v>
      </c>
    </row>
    <row r="33" spans="1:60" x14ac:dyDescent="0.35">
      <c r="A33">
        <v>2.0211101412613E+20</v>
      </c>
      <c r="B33">
        <v>4126</v>
      </c>
      <c r="C33">
        <v>130501217</v>
      </c>
      <c r="D33" s="1">
        <v>44501</v>
      </c>
      <c r="E33" s="4">
        <v>44501.476354166669</v>
      </c>
      <c r="F33" s="8">
        <v>7.4626865671641798E-2</v>
      </c>
      <c r="G33" s="8">
        <v>0.14925373134328301</v>
      </c>
      <c r="H33">
        <v>0.134328358208955</v>
      </c>
      <c r="I33">
        <v>0.56716417910447703</v>
      </c>
      <c r="J33">
        <v>0</v>
      </c>
      <c r="K33">
        <v>0.104477611940298</v>
      </c>
      <c r="L33">
        <v>0</v>
      </c>
      <c r="M33">
        <v>0</v>
      </c>
      <c r="N33">
        <v>0.402985074626865</v>
      </c>
      <c r="O33">
        <v>0</v>
      </c>
      <c r="P33">
        <v>0.50746268656716398</v>
      </c>
      <c r="Q33">
        <v>0.44776119402984998</v>
      </c>
      <c r="R33">
        <v>0</v>
      </c>
      <c r="S33">
        <v>0.22388059701492499</v>
      </c>
      <c r="T33">
        <v>0.35820895522388002</v>
      </c>
      <c r="U33">
        <v>0.164179104477611</v>
      </c>
      <c r="V33">
        <v>4.47761194029851E-2</v>
      </c>
      <c r="W33">
        <v>0.22388059701492499</v>
      </c>
      <c r="X33">
        <v>2.9850746268656699E-2</v>
      </c>
      <c r="Y33">
        <v>0.31343283582089498</v>
      </c>
      <c r="Z33">
        <v>0.17910447761194001</v>
      </c>
      <c r="AA33">
        <v>0</v>
      </c>
      <c r="AB33">
        <v>0</v>
      </c>
      <c r="AC33">
        <v>5.9701492537313397E-2</v>
      </c>
      <c r="AD33">
        <v>0</v>
      </c>
      <c r="AE33">
        <v>4.47761194029851E-2</v>
      </c>
      <c r="AF33">
        <v>0.119402985074626</v>
      </c>
      <c r="AG33">
        <v>0.104477611940298</v>
      </c>
      <c r="AH33">
        <v>0.14925373134328301</v>
      </c>
      <c r="AI33">
        <v>8.9552238805970102E-2</v>
      </c>
      <c r="AJ33">
        <v>0.104477611940298</v>
      </c>
      <c r="AK33">
        <v>1.49253731343284E-2</v>
      </c>
      <c r="AL33">
        <v>2.9850746268656699E-2</v>
      </c>
      <c r="AM33">
        <v>1.49253731343284E-2</v>
      </c>
      <c r="AN33">
        <v>0</v>
      </c>
      <c r="AO33">
        <v>5.9701492537313397E-2</v>
      </c>
      <c r="AP33">
        <v>4.47761194029851E-2</v>
      </c>
      <c r="AQ33">
        <v>0</v>
      </c>
      <c r="AR33">
        <v>0.20895522388059701</v>
      </c>
      <c r="AS33">
        <v>0</v>
      </c>
      <c r="AT33">
        <v>0</v>
      </c>
      <c r="AU33">
        <v>0</v>
      </c>
      <c r="AV33">
        <v>0</v>
      </c>
      <c r="AW33">
        <v>5.9701492537313397E-2</v>
      </c>
      <c r="AX33">
        <v>1.49253731343284E-2</v>
      </c>
      <c r="AY33">
        <v>0.119402985074626</v>
      </c>
      <c r="AZ33">
        <v>0</v>
      </c>
      <c r="BA33">
        <v>2.9850746268656699E-2</v>
      </c>
      <c r="BB33">
        <v>0.26865671641791</v>
      </c>
      <c r="BC33">
        <v>0.104477611940298</v>
      </c>
      <c r="BD33">
        <v>2.9850746268656699E-2</v>
      </c>
      <c r="BE33">
        <v>1.49253731343284E-2</v>
      </c>
      <c r="BF33">
        <v>0</v>
      </c>
      <c r="BG33">
        <v>1.49253731343284E-2</v>
      </c>
      <c r="BH33">
        <v>0</v>
      </c>
    </row>
    <row r="34" spans="1:60" x14ac:dyDescent="0.35">
      <c r="A34">
        <v>2.0211101412613E+20</v>
      </c>
      <c r="B34">
        <v>4126</v>
      </c>
      <c r="C34">
        <v>130501393</v>
      </c>
      <c r="D34" s="1">
        <v>44501</v>
      </c>
      <c r="E34" s="4">
        <v>44501.518993055557</v>
      </c>
      <c r="F34" s="8">
        <v>0</v>
      </c>
      <c r="G34" s="8">
        <v>0</v>
      </c>
      <c r="H34">
        <v>0</v>
      </c>
      <c r="I34">
        <v>0</v>
      </c>
      <c r="J34">
        <v>0.5</v>
      </c>
      <c r="K34">
        <v>0</v>
      </c>
      <c r="L34">
        <v>0</v>
      </c>
      <c r="M34">
        <v>0</v>
      </c>
      <c r="N34">
        <v>0</v>
      </c>
      <c r="O34">
        <v>0</v>
      </c>
      <c r="P34">
        <v>0.5</v>
      </c>
      <c r="Q34">
        <v>0.5</v>
      </c>
      <c r="R34">
        <v>0</v>
      </c>
      <c r="S34">
        <v>0.5</v>
      </c>
      <c r="T34">
        <v>0.5</v>
      </c>
      <c r="U34">
        <v>0</v>
      </c>
      <c r="V34">
        <v>0</v>
      </c>
      <c r="W34">
        <v>0</v>
      </c>
      <c r="X34">
        <v>0.5</v>
      </c>
      <c r="Y34">
        <v>0.5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0.5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0.5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</row>
    <row r="35" spans="1:60" x14ac:dyDescent="0.35">
      <c r="A35">
        <v>2.0211101412613E+20</v>
      </c>
      <c r="B35">
        <v>4126</v>
      </c>
      <c r="C35">
        <v>130501479</v>
      </c>
      <c r="D35" s="1">
        <v>44501</v>
      </c>
      <c r="E35" s="4">
        <v>44501.519155092596</v>
      </c>
      <c r="F35" s="8">
        <v>0</v>
      </c>
      <c r="G35" s="8">
        <v>0</v>
      </c>
      <c r="H35">
        <v>0</v>
      </c>
      <c r="I35">
        <v>0.5</v>
      </c>
      <c r="J35">
        <v>0</v>
      </c>
      <c r="K35">
        <v>0</v>
      </c>
      <c r="L35">
        <v>0</v>
      </c>
      <c r="M35">
        <v>0</v>
      </c>
      <c r="N35">
        <v>0.5</v>
      </c>
      <c r="O35">
        <v>0</v>
      </c>
      <c r="P35">
        <v>0.5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0.5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0.5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</row>
    <row r="36" spans="1:60" x14ac:dyDescent="0.35">
      <c r="A36">
        <v>2.0211101412613E+20</v>
      </c>
      <c r="B36">
        <v>4126</v>
      </c>
      <c r="C36">
        <v>130501491</v>
      </c>
      <c r="D36" s="1">
        <v>44501</v>
      </c>
      <c r="E36" s="4">
        <v>44501.518842592595</v>
      </c>
      <c r="F36" s="8">
        <v>0</v>
      </c>
      <c r="G36" s="8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0.25</v>
      </c>
      <c r="O36">
        <v>0</v>
      </c>
      <c r="P36">
        <v>0.25</v>
      </c>
      <c r="Q36">
        <v>0.5</v>
      </c>
      <c r="R36">
        <v>0</v>
      </c>
      <c r="S36">
        <v>0.25</v>
      </c>
      <c r="T36">
        <v>0.5</v>
      </c>
      <c r="U36">
        <v>0</v>
      </c>
      <c r="V36">
        <v>0</v>
      </c>
      <c r="W36">
        <v>0.5</v>
      </c>
      <c r="X36">
        <v>0</v>
      </c>
      <c r="Y36">
        <v>0</v>
      </c>
      <c r="Z36">
        <v>0.25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0.25</v>
      </c>
      <c r="AO36">
        <v>0</v>
      </c>
      <c r="AP36">
        <v>0</v>
      </c>
      <c r="AQ36">
        <v>0</v>
      </c>
      <c r="AR36">
        <v>0.5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0.25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</row>
    <row r="37" spans="1:60" x14ac:dyDescent="0.35">
      <c r="A37">
        <v>2.0211101412613E+20</v>
      </c>
      <c r="B37">
        <v>4126</v>
      </c>
      <c r="C37">
        <v>130501559</v>
      </c>
      <c r="D37" s="1">
        <v>44501</v>
      </c>
      <c r="E37" s="4">
        <v>44501.519259259258</v>
      </c>
      <c r="F37" s="8">
        <v>4.3478260869565202E-2</v>
      </c>
      <c r="G37" s="8">
        <v>8.6956521739130405E-2</v>
      </c>
      <c r="H37">
        <v>0.17391304347826</v>
      </c>
      <c r="I37">
        <v>0.34782608695652101</v>
      </c>
      <c r="J37">
        <v>0</v>
      </c>
      <c r="K37">
        <v>0</v>
      </c>
      <c r="L37">
        <v>0</v>
      </c>
      <c r="M37">
        <v>0</v>
      </c>
      <c r="N37">
        <v>0.56521739130434701</v>
      </c>
      <c r="O37">
        <v>0</v>
      </c>
      <c r="P37">
        <v>0.56521739130434701</v>
      </c>
      <c r="Q37">
        <v>0.26086956521739102</v>
      </c>
      <c r="R37">
        <v>0</v>
      </c>
      <c r="S37">
        <v>0.434782608695652</v>
      </c>
      <c r="T37">
        <v>0.17391304347826</v>
      </c>
      <c r="U37">
        <v>4.3478260869565202E-2</v>
      </c>
      <c r="V37">
        <v>0</v>
      </c>
      <c r="W37">
        <v>0.30434782608695599</v>
      </c>
      <c r="X37">
        <v>8.6956521739130405E-2</v>
      </c>
      <c r="Y37">
        <v>0.34782608695652101</v>
      </c>
      <c r="Z37">
        <v>4.3478260869565202E-2</v>
      </c>
      <c r="AA37">
        <v>0</v>
      </c>
      <c r="AB37">
        <v>0</v>
      </c>
      <c r="AC37">
        <v>0</v>
      </c>
      <c r="AD37">
        <v>0</v>
      </c>
      <c r="AE37">
        <v>4.3478260869565202E-2</v>
      </c>
      <c r="AF37">
        <v>4.3478260869565202E-2</v>
      </c>
      <c r="AG37">
        <v>0.13043478260869501</v>
      </c>
      <c r="AH37">
        <v>0.13043478260869501</v>
      </c>
      <c r="AI37">
        <v>4.3478260869565202E-2</v>
      </c>
      <c r="AJ37">
        <v>0</v>
      </c>
      <c r="AK37">
        <v>4.3478260869565202E-2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4.3478260869565202E-2</v>
      </c>
      <c r="AR37">
        <v>4.3478260869565202E-2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0.13043478260869501</v>
      </c>
      <c r="AY37">
        <v>0</v>
      </c>
      <c r="AZ37">
        <v>0</v>
      </c>
      <c r="BA37">
        <v>4.3478260869565202E-2</v>
      </c>
      <c r="BB37">
        <v>0.217391304347826</v>
      </c>
      <c r="BC37">
        <v>8.6956521739130405E-2</v>
      </c>
      <c r="BD37">
        <v>0</v>
      </c>
      <c r="BE37">
        <v>0.17391304347826</v>
      </c>
      <c r="BF37">
        <v>0</v>
      </c>
      <c r="BG37">
        <v>0.17391304347826</v>
      </c>
      <c r="BH37">
        <v>0</v>
      </c>
    </row>
    <row r="38" spans="1:60" x14ac:dyDescent="0.35">
      <c r="A38">
        <v>2.0211101412613E+20</v>
      </c>
      <c r="B38">
        <v>4126</v>
      </c>
      <c r="C38">
        <v>130501854</v>
      </c>
      <c r="D38" s="1">
        <v>44501</v>
      </c>
      <c r="E38" s="4">
        <v>44501.51903935185</v>
      </c>
      <c r="F38" s="8">
        <v>0.2</v>
      </c>
      <c r="G38" s="8">
        <v>0</v>
      </c>
      <c r="H38">
        <v>0.6</v>
      </c>
      <c r="I38">
        <v>0.3</v>
      </c>
      <c r="J38">
        <v>0</v>
      </c>
      <c r="K38">
        <v>0</v>
      </c>
      <c r="L38">
        <v>0</v>
      </c>
      <c r="M38">
        <v>0</v>
      </c>
      <c r="N38">
        <v>0.9</v>
      </c>
      <c r="O38">
        <v>0</v>
      </c>
      <c r="P38">
        <v>0.9</v>
      </c>
      <c r="Q38">
        <v>0.3</v>
      </c>
      <c r="R38">
        <v>0</v>
      </c>
      <c r="S38">
        <v>0.9</v>
      </c>
      <c r="T38">
        <v>0.3</v>
      </c>
      <c r="U38">
        <v>0.2</v>
      </c>
      <c r="V38">
        <v>0</v>
      </c>
      <c r="W38">
        <v>0.7</v>
      </c>
      <c r="X38">
        <v>0</v>
      </c>
      <c r="Y38">
        <v>0.1</v>
      </c>
      <c r="Z38">
        <v>0.2</v>
      </c>
      <c r="AA38">
        <v>0</v>
      </c>
      <c r="AB38">
        <v>0</v>
      </c>
      <c r="AC38">
        <v>0</v>
      </c>
      <c r="AD38">
        <v>0</v>
      </c>
      <c r="AE38">
        <v>0.1</v>
      </c>
      <c r="AF38">
        <v>0.1</v>
      </c>
      <c r="AG38">
        <v>0</v>
      </c>
      <c r="AH38">
        <v>0.4</v>
      </c>
      <c r="AI38">
        <v>0.2</v>
      </c>
      <c r="AJ38">
        <v>0</v>
      </c>
      <c r="AK38">
        <v>0.1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0.3</v>
      </c>
      <c r="AR38">
        <v>0.3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0.1</v>
      </c>
      <c r="AY38">
        <v>0.1</v>
      </c>
      <c r="AZ38">
        <v>0</v>
      </c>
      <c r="BA38">
        <v>0.4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</row>
    <row r="39" spans="1:60" x14ac:dyDescent="0.35">
      <c r="A39">
        <v>2.0211101412613E+20</v>
      </c>
      <c r="B39">
        <v>4126</v>
      </c>
      <c r="C39">
        <v>130501868</v>
      </c>
      <c r="D39" s="1">
        <v>44501</v>
      </c>
      <c r="E39" s="4">
        <v>44501.519247685188</v>
      </c>
      <c r="F39" s="8">
        <v>0</v>
      </c>
      <c r="G39" s="8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</row>
    <row r="40" spans="1:60" x14ac:dyDescent="0.35">
      <c r="A40">
        <v>2.0211101412613E+20</v>
      </c>
      <c r="B40">
        <v>4126</v>
      </c>
      <c r="C40">
        <v>130501947</v>
      </c>
      <c r="D40" s="1">
        <v>44501</v>
      </c>
      <c r="E40" s="4">
        <v>44501.519293981481</v>
      </c>
      <c r="F40" s="8">
        <v>3.125E-2</v>
      </c>
      <c r="G40" s="8">
        <v>3.125E-2</v>
      </c>
      <c r="H40">
        <v>0.25</v>
      </c>
      <c r="I40">
        <v>0.4375</v>
      </c>
      <c r="J40">
        <v>6.25E-2</v>
      </c>
      <c r="K40">
        <v>3.125E-2</v>
      </c>
      <c r="L40">
        <v>0</v>
      </c>
      <c r="M40">
        <v>0</v>
      </c>
      <c r="N40">
        <v>0.46875</v>
      </c>
      <c r="O40">
        <v>0</v>
      </c>
      <c r="P40">
        <v>0.5625</v>
      </c>
      <c r="Q40">
        <v>0.4375</v>
      </c>
      <c r="R40">
        <v>0</v>
      </c>
      <c r="S40">
        <v>0.375</v>
      </c>
      <c r="T40">
        <v>0.375</v>
      </c>
      <c r="U40">
        <v>0.21875</v>
      </c>
      <c r="V40">
        <v>3.125E-2</v>
      </c>
      <c r="W40">
        <v>0.1875</v>
      </c>
      <c r="X40">
        <v>3.125E-2</v>
      </c>
      <c r="Y40">
        <v>0.28125</v>
      </c>
      <c r="Z40">
        <v>0.25</v>
      </c>
      <c r="AA40">
        <v>0</v>
      </c>
      <c r="AB40">
        <v>0</v>
      </c>
      <c r="AC40">
        <v>0.15625</v>
      </c>
      <c r="AD40">
        <v>0</v>
      </c>
      <c r="AE40">
        <v>0</v>
      </c>
      <c r="AF40">
        <v>3.125E-2</v>
      </c>
      <c r="AG40">
        <v>0.1875</v>
      </c>
      <c r="AH40">
        <v>6.25E-2</v>
      </c>
      <c r="AI40">
        <v>0.125</v>
      </c>
      <c r="AJ40">
        <v>0.21875</v>
      </c>
      <c r="AK40">
        <v>6.25E-2</v>
      </c>
      <c r="AL40">
        <v>6.25E-2</v>
      </c>
      <c r="AM40">
        <v>0</v>
      </c>
      <c r="AN40">
        <v>0</v>
      </c>
      <c r="AO40">
        <v>6.25E-2</v>
      </c>
      <c r="AP40">
        <v>0</v>
      </c>
      <c r="AQ40">
        <v>0</v>
      </c>
      <c r="AR40">
        <v>0.3125</v>
      </c>
      <c r="AS40">
        <v>0</v>
      </c>
      <c r="AT40">
        <v>3.125E-2</v>
      </c>
      <c r="AU40">
        <v>0</v>
      </c>
      <c r="AV40">
        <v>0</v>
      </c>
      <c r="AW40">
        <v>3.125E-2</v>
      </c>
      <c r="AX40">
        <v>0</v>
      </c>
      <c r="AY40">
        <v>9.375E-2</v>
      </c>
      <c r="AZ40">
        <v>0</v>
      </c>
      <c r="BA40">
        <v>0</v>
      </c>
      <c r="BB40">
        <v>0.25</v>
      </c>
      <c r="BC40">
        <v>9.375E-2</v>
      </c>
      <c r="BD40">
        <v>6.25E-2</v>
      </c>
      <c r="BE40">
        <v>0</v>
      </c>
      <c r="BF40">
        <v>3.125E-2</v>
      </c>
      <c r="BG40">
        <v>0</v>
      </c>
      <c r="BH40">
        <v>3.125E-2</v>
      </c>
    </row>
    <row r="41" spans="1:60" x14ac:dyDescent="0.35">
      <c r="A41">
        <v>2.0211101412613E+20</v>
      </c>
      <c r="B41">
        <v>4126</v>
      </c>
      <c r="C41">
        <v>130502047</v>
      </c>
      <c r="D41" s="1">
        <v>44501</v>
      </c>
      <c r="E41" s="4">
        <v>44501.557986111111</v>
      </c>
      <c r="F41" s="8">
        <v>0</v>
      </c>
      <c r="G41" s="8">
        <v>0.25</v>
      </c>
      <c r="H41">
        <v>0.5</v>
      </c>
      <c r="I41">
        <v>0.25</v>
      </c>
      <c r="J41">
        <v>0</v>
      </c>
      <c r="K41">
        <v>0</v>
      </c>
      <c r="L41">
        <v>0</v>
      </c>
      <c r="M41">
        <v>0</v>
      </c>
      <c r="N41">
        <v>0.75</v>
      </c>
      <c r="O41">
        <v>0</v>
      </c>
      <c r="P41">
        <v>0.75</v>
      </c>
      <c r="Q41">
        <v>0.25</v>
      </c>
      <c r="R41">
        <v>0</v>
      </c>
      <c r="S41">
        <v>0.5</v>
      </c>
      <c r="T41">
        <v>0.25</v>
      </c>
      <c r="U41">
        <v>0</v>
      </c>
      <c r="V41">
        <v>0</v>
      </c>
      <c r="W41">
        <v>0.5</v>
      </c>
      <c r="X41">
        <v>0</v>
      </c>
      <c r="Y41">
        <v>0.25</v>
      </c>
      <c r="Z41">
        <v>0.25</v>
      </c>
      <c r="AA41">
        <v>0</v>
      </c>
      <c r="AB41">
        <v>0</v>
      </c>
      <c r="AC41">
        <v>0</v>
      </c>
      <c r="AD41">
        <v>0</v>
      </c>
      <c r="AE41">
        <v>0.75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0.25</v>
      </c>
      <c r="BC41">
        <v>0</v>
      </c>
      <c r="BD41">
        <v>0</v>
      </c>
      <c r="BE41">
        <v>0</v>
      </c>
      <c r="BF41">
        <v>0.75</v>
      </c>
      <c r="BG41">
        <v>0</v>
      </c>
      <c r="BH41">
        <v>0.75</v>
      </c>
    </row>
    <row r="42" spans="1:60" x14ac:dyDescent="0.35">
      <c r="A42">
        <v>2.0211101412613E+20</v>
      </c>
      <c r="B42">
        <v>4126</v>
      </c>
      <c r="C42">
        <v>130502088</v>
      </c>
      <c r="D42" s="1">
        <v>44501</v>
      </c>
      <c r="E42" s="4">
        <v>44501.557523148149</v>
      </c>
      <c r="F42" s="8">
        <v>0</v>
      </c>
      <c r="G42" s="8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0.33333333333333298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0.33333333333333298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</row>
    <row r="43" spans="1:60" x14ac:dyDescent="0.35">
      <c r="A43">
        <v>2.0211101412613E+20</v>
      </c>
      <c r="B43">
        <v>4126</v>
      </c>
      <c r="C43">
        <v>130502194</v>
      </c>
      <c r="D43" s="1">
        <v>44501</v>
      </c>
      <c r="E43" s="4">
        <v>44501.557870370372</v>
      </c>
      <c r="F43" s="8">
        <v>0</v>
      </c>
      <c r="G43" s="8">
        <v>0.33333333333333298</v>
      </c>
      <c r="H43">
        <v>0</v>
      </c>
      <c r="I43">
        <v>0.33333333333333298</v>
      </c>
      <c r="J43">
        <v>0</v>
      </c>
      <c r="K43">
        <v>0</v>
      </c>
      <c r="L43">
        <v>0</v>
      </c>
      <c r="M43">
        <v>0</v>
      </c>
      <c r="N43">
        <v>0.66666666666666596</v>
      </c>
      <c r="O43">
        <v>0</v>
      </c>
      <c r="P43">
        <v>0.66666666666666596</v>
      </c>
      <c r="Q43">
        <v>0.33333333333333298</v>
      </c>
      <c r="R43">
        <v>0</v>
      </c>
      <c r="S43">
        <v>0.66666666666666596</v>
      </c>
      <c r="T43">
        <v>0.33333333333333298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0.33333333333333298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0.33333333333333298</v>
      </c>
      <c r="BD43">
        <v>0</v>
      </c>
      <c r="BE43">
        <v>0.33333333333333298</v>
      </c>
      <c r="BF43">
        <v>0</v>
      </c>
      <c r="BG43">
        <v>0.33333333333333298</v>
      </c>
      <c r="BH43">
        <v>0</v>
      </c>
    </row>
    <row r="44" spans="1:60" x14ac:dyDescent="0.35">
      <c r="A44">
        <v>2.0211101412613E+20</v>
      </c>
      <c r="B44">
        <v>4126</v>
      </c>
      <c r="C44">
        <v>130502263</v>
      </c>
      <c r="D44" s="1">
        <v>44501</v>
      </c>
      <c r="E44" s="4">
        <v>44501.557546296295</v>
      </c>
      <c r="F44" s="8">
        <v>0</v>
      </c>
      <c r="G44" s="8">
        <v>0</v>
      </c>
      <c r="H44">
        <v>0</v>
      </c>
      <c r="I44">
        <v>8.3333333333333301E-2</v>
      </c>
      <c r="J44">
        <v>0</v>
      </c>
      <c r="K44">
        <v>0</v>
      </c>
      <c r="L44">
        <v>0</v>
      </c>
      <c r="M44">
        <v>0</v>
      </c>
      <c r="N44">
        <v>8.3333333333333301E-2</v>
      </c>
      <c r="O44">
        <v>0</v>
      </c>
      <c r="P44">
        <v>8.3333333333333301E-2</v>
      </c>
      <c r="Q44">
        <v>0.16666666666666599</v>
      </c>
      <c r="R44">
        <v>0</v>
      </c>
      <c r="S44">
        <v>8.3333333333333301E-2</v>
      </c>
      <c r="T44">
        <v>0</v>
      </c>
      <c r="U44">
        <v>8.3333333333333301E-2</v>
      </c>
      <c r="V44">
        <v>0</v>
      </c>
      <c r="W44">
        <v>8.3333333333333301E-2</v>
      </c>
      <c r="X44">
        <v>0</v>
      </c>
      <c r="Y44">
        <v>8.3333333333333301E-2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8.3333333333333301E-2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8.3333333333333301E-2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8.3333333333333301E-2</v>
      </c>
      <c r="AY44">
        <v>8.3333333333333301E-2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</row>
    <row r="45" spans="1:60" x14ac:dyDescent="0.35">
      <c r="A45">
        <v>2.0211101412613E+20</v>
      </c>
      <c r="B45">
        <v>4126</v>
      </c>
      <c r="C45">
        <v>130502312</v>
      </c>
      <c r="D45" s="1">
        <v>44501</v>
      </c>
      <c r="E45" s="4">
        <v>44501.558009259257</v>
      </c>
      <c r="F45" s="8">
        <v>0.16666666666666599</v>
      </c>
      <c r="G45" s="8">
        <v>0</v>
      </c>
      <c r="H45">
        <v>0.33333333333333298</v>
      </c>
      <c r="I45">
        <v>0.66666666666666596</v>
      </c>
      <c r="J45">
        <v>0</v>
      </c>
      <c r="K45">
        <v>0</v>
      </c>
      <c r="L45">
        <v>0</v>
      </c>
      <c r="M45">
        <v>0</v>
      </c>
      <c r="N45">
        <v>0.16666666666666599</v>
      </c>
      <c r="O45">
        <v>0</v>
      </c>
      <c r="P45">
        <v>0.16666666666666599</v>
      </c>
      <c r="Q45">
        <v>0.91666666666666596</v>
      </c>
      <c r="R45">
        <v>0</v>
      </c>
      <c r="S45">
        <v>0.16666666666666599</v>
      </c>
      <c r="T45">
        <v>0.66666666666666596</v>
      </c>
      <c r="U45">
        <v>0</v>
      </c>
      <c r="V45">
        <v>0</v>
      </c>
      <c r="W45">
        <v>0.5</v>
      </c>
      <c r="X45">
        <v>0</v>
      </c>
      <c r="Y45">
        <v>0.5</v>
      </c>
      <c r="Z45">
        <v>8.3333333333333301E-2</v>
      </c>
      <c r="AA45">
        <v>0</v>
      </c>
      <c r="AB45">
        <v>0</v>
      </c>
      <c r="AC45">
        <v>0</v>
      </c>
      <c r="AD45">
        <v>0.25</v>
      </c>
      <c r="AE45">
        <v>0.16666666666666599</v>
      </c>
      <c r="AF45">
        <v>0</v>
      </c>
      <c r="AG45">
        <v>0</v>
      </c>
      <c r="AH45">
        <v>0.25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0.25</v>
      </c>
      <c r="AQ45">
        <v>0</v>
      </c>
      <c r="AR45">
        <v>0.41666666666666602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0.25</v>
      </c>
      <c r="AY45">
        <v>0</v>
      </c>
      <c r="AZ45">
        <v>0</v>
      </c>
      <c r="BA45">
        <v>8.3333333333333301E-2</v>
      </c>
      <c r="BB45">
        <v>0</v>
      </c>
      <c r="BC45">
        <v>0</v>
      </c>
      <c r="BD45">
        <v>0</v>
      </c>
      <c r="BE45">
        <v>0</v>
      </c>
      <c r="BF45">
        <v>8.3333333333333301E-2</v>
      </c>
      <c r="BG45">
        <v>0</v>
      </c>
      <c r="BH45">
        <v>8.3333333333333301E-2</v>
      </c>
    </row>
    <row r="46" spans="1:60" x14ac:dyDescent="0.35">
      <c r="A46">
        <v>2.0211101412613E+20</v>
      </c>
      <c r="B46">
        <v>4126</v>
      </c>
      <c r="C46">
        <v>130502314</v>
      </c>
      <c r="D46" s="1">
        <v>44501</v>
      </c>
      <c r="E46" s="4">
        <v>44501.558032407411</v>
      </c>
      <c r="F46" s="8">
        <v>0</v>
      </c>
      <c r="G46" s="8">
        <v>0</v>
      </c>
      <c r="H46">
        <v>0</v>
      </c>
      <c r="I46">
        <v>0.33333333333333298</v>
      </c>
      <c r="J46">
        <v>0</v>
      </c>
      <c r="K46">
        <v>0</v>
      </c>
      <c r="L46">
        <v>0</v>
      </c>
      <c r="M46">
        <v>0</v>
      </c>
      <c r="N46">
        <v>0.33333333333333298</v>
      </c>
      <c r="O46">
        <v>0</v>
      </c>
      <c r="P46">
        <v>0.33333333333333298</v>
      </c>
      <c r="Q46">
        <v>0.66666666666666596</v>
      </c>
      <c r="R46">
        <v>0</v>
      </c>
      <c r="S46">
        <v>0.33333333333333298</v>
      </c>
      <c r="T46">
        <v>0.33333333333333298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0.66666666666666596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0.66666666666666596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</row>
    <row r="47" spans="1:60" x14ac:dyDescent="0.35">
      <c r="A47">
        <v>2.0211101412613E+20</v>
      </c>
      <c r="B47">
        <v>4126</v>
      </c>
      <c r="C47">
        <v>130502351</v>
      </c>
      <c r="D47" s="1">
        <v>44501</v>
      </c>
      <c r="E47" s="4">
        <v>44501.557754629626</v>
      </c>
      <c r="F47" s="8">
        <v>0</v>
      </c>
      <c r="G47" s="8">
        <v>0.25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0.5</v>
      </c>
      <c r="O47">
        <v>0</v>
      </c>
      <c r="P47">
        <v>0.5</v>
      </c>
      <c r="Q47">
        <v>0.5</v>
      </c>
      <c r="R47">
        <v>0</v>
      </c>
      <c r="S47">
        <v>0.5</v>
      </c>
      <c r="T47">
        <v>0.25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0.75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0.75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</row>
    <row r="48" spans="1:60" x14ac:dyDescent="0.35">
      <c r="A48">
        <v>2.0211101412613E+20</v>
      </c>
      <c r="B48">
        <v>4126</v>
      </c>
      <c r="C48">
        <v>130502357</v>
      </c>
      <c r="D48" s="1">
        <v>44501</v>
      </c>
      <c r="E48" s="4">
        <v>44501.557928240742</v>
      </c>
      <c r="F48" s="8">
        <v>0</v>
      </c>
      <c r="G48" s="8">
        <v>0.28571428571428498</v>
      </c>
      <c r="H48">
        <v>0</v>
      </c>
      <c r="I48">
        <v>0.42857142857142799</v>
      </c>
      <c r="J48">
        <v>0</v>
      </c>
      <c r="K48">
        <v>0</v>
      </c>
      <c r="L48">
        <v>0</v>
      </c>
      <c r="M48">
        <v>0</v>
      </c>
      <c r="N48">
        <v>0.71428571428571397</v>
      </c>
      <c r="O48">
        <v>0</v>
      </c>
      <c r="P48">
        <v>0.71428571428571397</v>
      </c>
      <c r="Q48">
        <v>0.28571428571428498</v>
      </c>
      <c r="R48">
        <v>0</v>
      </c>
      <c r="S48">
        <v>0.42857142857142799</v>
      </c>
      <c r="T48">
        <v>0.28571428571428498</v>
      </c>
      <c r="U48">
        <v>0</v>
      </c>
      <c r="V48">
        <v>0</v>
      </c>
      <c r="W48">
        <v>0.28571428571428498</v>
      </c>
      <c r="X48">
        <v>0</v>
      </c>
      <c r="Y48">
        <v>0.28571428571428498</v>
      </c>
      <c r="Z48">
        <v>0.42857142857142799</v>
      </c>
      <c r="AA48">
        <v>0</v>
      </c>
      <c r="AB48">
        <v>0</v>
      </c>
      <c r="AC48">
        <v>0.14285714285714199</v>
      </c>
      <c r="AD48">
        <v>0</v>
      </c>
      <c r="AE48">
        <v>0</v>
      </c>
      <c r="AF48">
        <v>0</v>
      </c>
      <c r="AG48">
        <v>0</v>
      </c>
      <c r="AH48">
        <v>0.14285714285714199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0.28571428571428498</v>
      </c>
      <c r="AY48">
        <v>0.28571428571428498</v>
      </c>
      <c r="AZ48">
        <v>0</v>
      </c>
      <c r="BA48">
        <v>0</v>
      </c>
      <c r="BB48">
        <v>0.28571428571428498</v>
      </c>
      <c r="BC48">
        <v>0</v>
      </c>
      <c r="BD48">
        <v>0</v>
      </c>
      <c r="BE48">
        <v>0.14285714285714199</v>
      </c>
      <c r="BF48">
        <v>0</v>
      </c>
      <c r="BG48">
        <v>0.14285714285714199</v>
      </c>
      <c r="BH48">
        <v>0</v>
      </c>
    </row>
    <row r="49" spans="1:60" x14ac:dyDescent="0.35">
      <c r="A49">
        <v>2.0211101412613E+20</v>
      </c>
      <c r="B49">
        <v>4126</v>
      </c>
      <c r="C49">
        <v>130502479</v>
      </c>
      <c r="D49" s="1">
        <v>44501</v>
      </c>
      <c r="E49" s="4">
        <v>44501.557881944442</v>
      </c>
    </row>
    <row r="50" spans="1:60" x14ac:dyDescent="0.35">
      <c r="A50">
        <v>2.0211101412613E+20</v>
      </c>
      <c r="B50">
        <v>4126</v>
      </c>
      <c r="C50">
        <v>130502522</v>
      </c>
      <c r="D50" s="1">
        <v>44501</v>
      </c>
      <c r="E50" s="4">
        <v>44501.557754629626</v>
      </c>
      <c r="F50" s="8">
        <v>0</v>
      </c>
      <c r="G50" s="8">
        <v>0.25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1.75</v>
      </c>
      <c r="R50">
        <v>0</v>
      </c>
      <c r="S50">
        <v>0</v>
      </c>
      <c r="T50">
        <v>1.5</v>
      </c>
      <c r="U50">
        <v>0.5</v>
      </c>
      <c r="V50">
        <v>0</v>
      </c>
      <c r="W50">
        <v>1</v>
      </c>
      <c r="X50">
        <v>0</v>
      </c>
      <c r="Y50">
        <v>0.25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0.5</v>
      </c>
      <c r="AL50">
        <v>0</v>
      </c>
      <c r="AM50">
        <v>0</v>
      </c>
      <c r="AN50">
        <v>0.5</v>
      </c>
      <c r="AO50">
        <v>0</v>
      </c>
      <c r="AP50">
        <v>1.25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0.5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</row>
    <row r="51" spans="1:60" x14ac:dyDescent="0.35">
      <c r="A51">
        <v>2.0211101412613E+20</v>
      </c>
      <c r="B51">
        <v>4126</v>
      </c>
      <c r="C51">
        <v>130502577</v>
      </c>
      <c r="D51" s="1">
        <v>44501</v>
      </c>
      <c r="E51" s="4">
        <v>44501.557916666665</v>
      </c>
      <c r="F51" s="8">
        <v>0</v>
      </c>
      <c r="G51" s="8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1.25</v>
      </c>
      <c r="O51">
        <v>0</v>
      </c>
      <c r="P51">
        <v>1.25</v>
      </c>
      <c r="Q51">
        <v>0.25</v>
      </c>
      <c r="R51">
        <v>0</v>
      </c>
      <c r="S51">
        <v>1.25</v>
      </c>
      <c r="T51">
        <v>0.25</v>
      </c>
      <c r="U51">
        <v>0</v>
      </c>
      <c r="V51">
        <v>0.25</v>
      </c>
      <c r="W51">
        <v>0</v>
      </c>
      <c r="X51">
        <v>0</v>
      </c>
      <c r="Y51">
        <v>0</v>
      </c>
      <c r="Z51">
        <v>1.25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</row>
    <row r="52" spans="1:60" x14ac:dyDescent="0.35">
      <c r="A52">
        <v>2.0211101412613E+20</v>
      </c>
      <c r="B52">
        <v>4126</v>
      </c>
      <c r="C52">
        <v>130502595</v>
      </c>
      <c r="D52" s="1">
        <v>44501</v>
      </c>
      <c r="E52" s="4">
        <v>44501.557928240742</v>
      </c>
      <c r="F52" s="8">
        <v>0</v>
      </c>
      <c r="G52" s="8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0.33333333333333298</v>
      </c>
      <c r="O52">
        <v>0</v>
      </c>
      <c r="P52">
        <v>0.33333333333333298</v>
      </c>
      <c r="Q52">
        <v>0.66666666666666596</v>
      </c>
      <c r="R52">
        <v>0</v>
      </c>
      <c r="S52">
        <v>0.33333333333333298</v>
      </c>
      <c r="T52">
        <v>0.66666666666666596</v>
      </c>
      <c r="U52">
        <v>0</v>
      </c>
      <c r="V52">
        <v>0</v>
      </c>
      <c r="W52">
        <v>0.66666666666666596</v>
      </c>
      <c r="X52">
        <v>0</v>
      </c>
      <c r="Y52">
        <v>0.33333333333333298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0.33333333333333298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</row>
    <row r="53" spans="1:60" x14ac:dyDescent="0.35">
      <c r="A53">
        <v>2.0211101412613E+20</v>
      </c>
      <c r="B53">
        <v>4126</v>
      </c>
      <c r="C53">
        <v>130502623</v>
      </c>
      <c r="D53" s="1">
        <v>44501</v>
      </c>
      <c r="E53" s="4">
        <v>44501.557268518518</v>
      </c>
    </row>
    <row r="54" spans="1:60" x14ac:dyDescent="0.35">
      <c r="A54">
        <v>2.0211101412613E+20</v>
      </c>
      <c r="B54">
        <v>4126</v>
      </c>
      <c r="C54">
        <v>130502638</v>
      </c>
      <c r="D54" s="1">
        <v>44501</v>
      </c>
      <c r="E54" s="4">
        <v>44501.557997685188</v>
      </c>
      <c r="F54" s="8">
        <v>5.8823529411764698E-2</v>
      </c>
      <c r="G54" s="8">
        <v>0</v>
      </c>
      <c r="H54">
        <v>0.76470588235294101</v>
      </c>
      <c r="I54">
        <v>0.29411764705882298</v>
      </c>
      <c r="J54">
        <v>5.8823529411764698E-2</v>
      </c>
      <c r="K54">
        <v>5.8823529411764698E-2</v>
      </c>
      <c r="L54">
        <v>0</v>
      </c>
      <c r="M54">
        <v>0</v>
      </c>
      <c r="N54">
        <v>0.70588235294117596</v>
      </c>
      <c r="O54">
        <v>0</v>
      </c>
      <c r="P54">
        <v>0.82352941176470495</v>
      </c>
      <c r="Q54">
        <v>0.29411764705882298</v>
      </c>
      <c r="R54">
        <v>0</v>
      </c>
      <c r="S54">
        <v>0.70588235294117596</v>
      </c>
      <c r="T54">
        <v>0.23529411764705799</v>
      </c>
      <c r="U54">
        <v>0</v>
      </c>
      <c r="V54">
        <v>5.8823529411764698E-2</v>
      </c>
      <c r="W54">
        <v>0.47058823529411697</v>
      </c>
      <c r="X54">
        <v>0</v>
      </c>
      <c r="Y54">
        <v>0.47058823529411697</v>
      </c>
      <c r="Z54">
        <v>0.11764705882352899</v>
      </c>
      <c r="AA54">
        <v>0</v>
      </c>
      <c r="AB54">
        <v>0</v>
      </c>
      <c r="AC54">
        <v>0</v>
      </c>
      <c r="AD54">
        <v>5.8823529411764698E-2</v>
      </c>
      <c r="AE54">
        <v>0</v>
      </c>
      <c r="AF54">
        <v>0.11764705882352899</v>
      </c>
      <c r="AG54">
        <v>5.8823529411764698E-2</v>
      </c>
      <c r="AH54">
        <v>0.11764705882352899</v>
      </c>
      <c r="AI54">
        <v>5.8823529411764698E-2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0.11764705882352899</v>
      </c>
      <c r="AQ54">
        <v>0</v>
      </c>
      <c r="AR54">
        <v>0.29411764705882298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0.17647058823529399</v>
      </c>
      <c r="AZ54">
        <v>0</v>
      </c>
      <c r="BA54">
        <v>0</v>
      </c>
      <c r="BB54">
        <v>0.11764705882352899</v>
      </c>
      <c r="BC54">
        <v>0.23529411764705799</v>
      </c>
      <c r="BD54">
        <v>0</v>
      </c>
      <c r="BE54">
        <v>5.8823529411764698E-2</v>
      </c>
      <c r="BF54">
        <v>0.11764705882352899</v>
      </c>
      <c r="BG54">
        <v>5.8823529411764698E-2</v>
      </c>
      <c r="BH54">
        <v>0.11764705882352899</v>
      </c>
    </row>
    <row r="55" spans="1:60" x14ac:dyDescent="0.35">
      <c r="A55">
        <v>2.0211101412613E+20</v>
      </c>
      <c r="B55">
        <v>4126</v>
      </c>
      <c r="C55">
        <v>130502668</v>
      </c>
      <c r="D55" s="1">
        <v>44501</v>
      </c>
      <c r="E55" s="4">
        <v>44501.557905092595</v>
      </c>
    </row>
    <row r="56" spans="1:60" x14ac:dyDescent="0.35">
      <c r="A56">
        <v>2.0211101412613E+20</v>
      </c>
      <c r="B56">
        <v>4126</v>
      </c>
      <c r="C56">
        <v>130502766</v>
      </c>
      <c r="D56" s="1">
        <v>44501</v>
      </c>
      <c r="E56" s="4">
        <v>44501.598969907405</v>
      </c>
      <c r="F56" s="8">
        <v>0</v>
      </c>
      <c r="G56" s="8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</row>
    <row r="57" spans="1:60" x14ac:dyDescent="0.35">
      <c r="A57">
        <v>2.0211101412613E+20</v>
      </c>
      <c r="B57">
        <v>4126</v>
      </c>
      <c r="C57">
        <v>130502775</v>
      </c>
      <c r="D57" s="1">
        <v>44501</v>
      </c>
      <c r="E57" s="4">
        <v>44501.599108796298</v>
      </c>
      <c r="F57" s="8">
        <v>5.8823529411764698E-2</v>
      </c>
      <c r="G57" s="8">
        <v>0.11764705882352899</v>
      </c>
      <c r="H57">
        <v>5.8823529411764698E-2</v>
      </c>
      <c r="I57">
        <v>0.29411764705882298</v>
      </c>
      <c r="J57">
        <v>0</v>
      </c>
      <c r="K57">
        <v>0.11764705882352899</v>
      </c>
      <c r="L57">
        <v>0</v>
      </c>
      <c r="M57">
        <v>0</v>
      </c>
      <c r="N57">
        <v>0.23529411764705799</v>
      </c>
      <c r="O57">
        <v>0</v>
      </c>
      <c r="P57">
        <v>0.35294117647058798</v>
      </c>
      <c r="Q57">
        <v>0.23529411764705799</v>
      </c>
      <c r="R57">
        <v>0</v>
      </c>
      <c r="S57">
        <v>0.29411764705882298</v>
      </c>
      <c r="T57">
        <v>0.17647058823529399</v>
      </c>
      <c r="U57">
        <v>0</v>
      </c>
      <c r="V57">
        <v>0</v>
      </c>
      <c r="W57">
        <v>0.11764705882352899</v>
      </c>
      <c r="X57">
        <v>0</v>
      </c>
      <c r="Y57">
        <v>0.47058823529411697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0.29411764705882298</v>
      </c>
      <c r="AI57">
        <v>0</v>
      </c>
      <c r="AJ57">
        <v>0</v>
      </c>
      <c r="AK57">
        <v>5.8823529411764698E-2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5.8823529411764698E-2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5.8823529411764698E-2</v>
      </c>
      <c r="AY57">
        <v>0</v>
      </c>
      <c r="AZ57">
        <v>0</v>
      </c>
      <c r="BA57">
        <v>0.11764705882352899</v>
      </c>
      <c r="BB57">
        <v>0</v>
      </c>
      <c r="BC57">
        <v>0.23529411764705799</v>
      </c>
      <c r="BD57">
        <v>5.8823529411764698E-2</v>
      </c>
      <c r="BE57">
        <v>0</v>
      </c>
      <c r="BF57">
        <v>0</v>
      </c>
      <c r="BG57">
        <v>0</v>
      </c>
      <c r="BH57">
        <v>0</v>
      </c>
    </row>
    <row r="58" spans="1:60" x14ac:dyDescent="0.35">
      <c r="A58">
        <v>2.0211101412613E+20</v>
      </c>
      <c r="B58">
        <v>4126</v>
      </c>
      <c r="C58">
        <v>130502897</v>
      </c>
      <c r="D58" s="1">
        <v>44501</v>
      </c>
      <c r="E58" s="4">
        <v>44501.599178240744</v>
      </c>
      <c r="F58" s="8">
        <v>0.05</v>
      </c>
      <c r="G58" s="8">
        <v>0.1</v>
      </c>
      <c r="H58">
        <v>0.55000000000000004</v>
      </c>
      <c r="I58">
        <v>0.25</v>
      </c>
      <c r="J58">
        <v>0</v>
      </c>
      <c r="K58">
        <v>0.05</v>
      </c>
      <c r="L58">
        <v>0</v>
      </c>
      <c r="M58">
        <v>0.05</v>
      </c>
      <c r="N58">
        <v>0.4</v>
      </c>
      <c r="O58">
        <v>0</v>
      </c>
      <c r="P58">
        <v>0.45</v>
      </c>
      <c r="Q58">
        <v>0.55000000000000004</v>
      </c>
      <c r="R58">
        <v>0</v>
      </c>
      <c r="S58">
        <v>0.4</v>
      </c>
      <c r="T58">
        <v>0.5</v>
      </c>
      <c r="U58">
        <v>0.15</v>
      </c>
      <c r="V58">
        <v>0</v>
      </c>
      <c r="W58">
        <v>0.2</v>
      </c>
      <c r="X58">
        <v>0</v>
      </c>
      <c r="Y58">
        <v>0.55000000000000004</v>
      </c>
      <c r="Z58">
        <v>0.1</v>
      </c>
      <c r="AA58">
        <v>0</v>
      </c>
      <c r="AB58">
        <v>0</v>
      </c>
      <c r="AC58">
        <v>0.05</v>
      </c>
      <c r="AD58">
        <v>0.1</v>
      </c>
      <c r="AE58">
        <v>0.2</v>
      </c>
      <c r="AF58">
        <v>0.05</v>
      </c>
      <c r="AG58">
        <v>0.05</v>
      </c>
      <c r="AH58">
        <v>0.5</v>
      </c>
      <c r="AI58">
        <v>0.15</v>
      </c>
      <c r="AJ58">
        <v>0.05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0.15</v>
      </c>
      <c r="AQ58">
        <v>0</v>
      </c>
      <c r="AR58">
        <v>0.1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0.15</v>
      </c>
      <c r="AY58">
        <v>0.3</v>
      </c>
      <c r="AZ58">
        <v>0</v>
      </c>
      <c r="BA58">
        <v>0.05</v>
      </c>
      <c r="BB58">
        <v>0.15</v>
      </c>
      <c r="BC58">
        <v>0</v>
      </c>
      <c r="BD58">
        <v>0</v>
      </c>
      <c r="BE58">
        <v>0</v>
      </c>
      <c r="BF58">
        <v>0.1</v>
      </c>
      <c r="BG58">
        <v>0</v>
      </c>
      <c r="BH58">
        <v>0.1</v>
      </c>
    </row>
    <row r="59" spans="1:60" x14ac:dyDescent="0.35">
      <c r="A59">
        <v>2.0211101412613E+20</v>
      </c>
      <c r="B59">
        <v>4126</v>
      </c>
      <c r="C59">
        <v>130502948</v>
      </c>
      <c r="D59" s="1">
        <v>44501</v>
      </c>
      <c r="E59" s="4">
        <v>44501.599016203705</v>
      </c>
      <c r="F59" s="8">
        <v>0</v>
      </c>
      <c r="G59" s="8">
        <v>0.2</v>
      </c>
      <c r="H59">
        <v>0</v>
      </c>
      <c r="I59">
        <v>0.4</v>
      </c>
      <c r="J59">
        <v>0.2</v>
      </c>
      <c r="K59">
        <v>0</v>
      </c>
      <c r="L59">
        <v>0</v>
      </c>
      <c r="M59">
        <v>0</v>
      </c>
      <c r="N59">
        <v>0.2</v>
      </c>
      <c r="O59">
        <v>0</v>
      </c>
      <c r="P59">
        <v>0.4</v>
      </c>
      <c r="Q59">
        <v>0.6</v>
      </c>
      <c r="R59">
        <v>0</v>
      </c>
      <c r="S59">
        <v>0.2</v>
      </c>
      <c r="T59">
        <v>0.2</v>
      </c>
      <c r="U59">
        <v>0.2</v>
      </c>
      <c r="V59">
        <v>0</v>
      </c>
      <c r="W59">
        <v>0.6</v>
      </c>
      <c r="X59">
        <v>0</v>
      </c>
      <c r="Y59">
        <v>0.2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0.2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0.6</v>
      </c>
      <c r="AO59">
        <v>0</v>
      </c>
      <c r="AP59">
        <v>0</v>
      </c>
      <c r="AQ59">
        <v>0</v>
      </c>
      <c r="AR59">
        <v>0.2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0.6</v>
      </c>
      <c r="AZ59">
        <v>0</v>
      </c>
      <c r="BA59">
        <v>0</v>
      </c>
      <c r="BB59">
        <v>0.2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</row>
    <row r="60" spans="1:60" x14ac:dyDescent="0.35">
      <c r="A60">
        <v>2.0211101412613E+20</v>
      </c>
      <c r="B60">
        <v>4126</v>
      </c>
      <c r="C60">
        <v>130503089</v>
      </c>
      <c r="D60" s="1">
        <v>44501</v>
      </c>
      <c r="E60" s="4">
        <v>44501.646678240744</v>
      </c>
      <c r="F60" s="8">
        <v>0</v>
      </c>
      <c r="G60" s="8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0.5</v>
      </c>
      <c r="R60">
        <v>0</v>
      </c>
      <c r="S60">
        <v>0</v>
      </c>
      <c r="T60">
        <v>0</v>
      </c>
      <c r="U60">
        <v>0</v>
      </c>
      <c r="V60">
        <v>0.5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</row>
    <row r="61" spans="1:60" x14ac:dyDescent="0.35">
      <c r="A61">
        <v>2.0211101412613E+20</v>
      </c>
      <c r="B61">
        <v>4126</v>
      </c>
      <c r="C61">
        <v>130503116</v>
      </c>
      <c r="D61" s="1">
        <v>44501</v>
      </c>
      <c r="E61" s="4">
        <v>44501.646793981483</v>
      </c>
      <c r="F61" s="8">
        <v>0</v>
      </c>
      <c r="G61" s="8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1.3333333333333299</v>
      </c>
      <c r="R61">
        <v>0</v>
      </c>
      <c r="S61">
        <v>0</v>
      </c>
      <c r="T61">
        <v>0.66666666666666596</v>
      </c>
      <c r="U61">
        <v>1</v>
      </c>
      <c r="V61">
        <v>0</v>
      </c>
      <c r="W61">
        <v>0</v>
      </c>
      <c r="X61">
        <v>0</v>
      </c>
      <c r="Y61">
        <v>0.33333333333333298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0.66666666666666596</v>
      </c>
      <c r="AI61">
        <v>0.33333333333333298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0.33333333333333298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</row>
    <row r="62" spans="1:60" x14ac:dyDescent="0.35">
      <c r="A62">
        <v>2.0211101412613E+20</v>
      </c>
      <c r="B62">
        <v>4126</v>
      </c>
      <c r="C62">
        <v>130503117</v>
      </c>
      <c r="D62" s="1">
        <v>44501</v>
      </c>
      <c r="E62" s="4">
        <v>44501.646944444445</v>
      </c>
      <c r="F62" s="8">
        <v>0.14285714285714199</v>
      </c>
      <c r="G62" s="8">
        <v>0</v>
      </c>
      <c r="H62">
        <v>0</v>
      </c>
      <c r="I62">
        <v>0.57142857142857095</v>
      </c>
      <c r="J62">
        <v>0</v>
      </c>
      <c r="K62">
        <v>0</v>
      </c>
      <c r="L62">
        <v>0</v>
      </c>
      <c r="M62">
        <v>0</v>
      </c>
      <c r="N62">
        <v>0.28571428571428498</v>
      </c>
      <c r="O62">
        <v>0</v>
      </c>
      <c r="P62">
        <v>0.28571428571428498</v>
      </c>
      <c r="Q62">
        <v>0.57142857142857095</v>
      </c>
      <c r="R62">
        <v>0</v>
      </c>
      <c r="S62">
        <v>0.28571428571428498</v>
      </c>
      <c r="T62">
        <v>0.57142857142857095</v>
      </c>
      <c r="U62">
        <v>0</v>
      </c>
      <c r="V62">
        <v>0</v>
      </c>
      <c r="W62">
        <v>0.57142857142857095</v>
      </c>
      <c r="X62">
        <v>0.14285714285714199</v>
      </c>
      <c r="Y62">
        <v>0.14285714285714199</v>
      </c>
      <c r="Z62">
        <v>0</v>
      </c>
      <c r="AA62">
        <v>0.14285714285714199</v>
      </c>
      <c r="AB62">
        <v>0.28571428571428498</v>
      </c>
      <c r="AC62">
        <v>0</v>
      </c>
      <c r="AD62">
        <v>0.14285714285714199</v>
      </c>
      <c r="AE62">
        <v>0</v>
      </c>
      <c r="AF62">
        <v>0</v>
      </c>
      <c r="AG62">
        <v>0.28571428571428498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0.14285714285714199</v>
      </c>
      <c r="AR62">
        <v>0</v>
      </c>
      <c r="AS62">
        <v>0.28571428571428498</v>
      </c>
      <c r="AT62">
        <v>0</v>
      </c>
      <c r="AU62">
        <v>0</v>
      </c>
      <c r="AV62">
        <v>0</v>
      </c>
      <c r="AW62">
        <v>0</v>
      </c>
      <c r="AX62">
        <v>0.14285714285714199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0.28571428571428498</v>
      </c>
      <c r="BE62">
        <v>0</v>
      </c>
      <c r="BF62">
        <v>0</v>
      </c>
      <c r="BG62">
        <v>0</v>
      </c>
      <c r="BH62">
        <v>0</v>
      </c>
    </row>
    <row r="63" spans="1:60" x14ac:dyDescent="0.35">
      <c r="A63">
        <v>2.0211101412613E+20</v>
      </c>
      <c r="B63">
        <v>4126</v>
      </c>
      <c r="C63">
        <v>130503124</v>
      </c>
      <c r="D63" s="1">
        <v>44501</v>
      </c>
      <c r="E63" s="4">
        <v>44501.646863425929</v>
      </c>
    </row>
    <row r="64" spans="1:60" x14ac:dyDescent="0.35">
      <c r="A64">
        <v>2.0211101412613E+20</v>
      </c>
      <c r="B64">
        <v>4126</v>
      </c>
      <c r="C64">
        <v>130503185</v>
      </c>
      <c r="D64" s="1">
        <v>44501</v>
      </c>
      <c r="E64" s="4">
        <v>44501.646203703705</v>
      </c>
      <c r="F64" s="8">
        <v>0</v>
      </c>
      <c r="G64" s="8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5" spans="1:60" x14ac:dyDescent="0.35">
      <c r="A65">
        <v>2.0211101412613E+20</v>
      </c>
      <c r="B65">
        <v>4126</v>
      </c>
      <c r="C65">
        <v>130503193</v>
      </c>
      <c r="D65" s="1">
        <v>44501</v>
      </c>
      <c r="E65" s="4">
        <v>44501.646736111114</v>
      </c>
      <c r="F65" s="8">
        <v>0</v>
      </c>
      <c r="G65" s="8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</v>
      </c>
      <c r="O65">
        <v>0</v>
      </c>
      <c r="P65">
        <v>3</v>
      </c>
      <c r="Q65">
        <v>0</v>
      </c>
      <c r="R65">
        <v>0</v>
      </c>
      <c r="S65">
        <v>3</v>
      </c>
      <c r="T65">
        <v>0</v>
      </c>
      <c r="U65">
        <v>0</v>
      </c>
      <c r="V65">
        <v>0</v>
      </c>
      <c r="W65">
        <v>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3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</row>
    <row r="66" spans="1:60" x14ac:dyDescent="0.35">
      <c r="A66">
        <v>2.0211101412613E+20</v>
      </c>
      <c r="B66">
        <v>4126</v>
      </c>
      <c r="C66">
        <v>130503210</v>
      </c>
      <c r="D66" s="1">
        <v>44501</v>
      </c>
      <c r="E66" s="4">
        <v>44501.646666666667</v>
      </c>
      <c r="F66" s="8">
        <v>0</v>
      </c>
      <c r="G66" s="8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</row>
    <row r="67" spans="1:60" x14ac:dyDescent="0.35">
      <c r="A67">
        <v>2.0211101412613E+20</v>
      </c>
      <c r="B67">
        <v>4126</v>
      </c>
      <c r="C67">
        <v>130503270</v>
      </c>
      <c r="D67" s="1">
        <v>44501</v>
      </c>
      <c r="E67" s="4">
        <v>44501.64675925926</v>
      </c>
      <c r="F67" s="8">
        <v>0.33333333333333298</v>
      </c>
      <c r="G67" s="8">
        <v>0</v>
      </c>
      <c r="H67">
        <v>0.66666666666666596</v>
      </c>
      <c r="I67">
        <v>0.5</v>
      </c>
      <c r="J67">
        <v>0</v>
      </c>
      <c r="K67">
        <v>0</v>
      </c>
      <c r="L67">
        <v>0</v>
      </c>
      <c r="M67">
        <v>0</v>
      </c>
      <c r="N67">
        <v>0.66666666666666596</v>
      </c>
      <c r="O67">
        <v>0</v>
      </c>
      <c r="P67">
        <v>0.66666666666666596</v>
      </c>
      <c r="Q67">
        <v>0.5</v>
      </c>
      <c r="R67">
        <v>0</v>
      </c>
      <c r="S67">
        <v>0.66666666666666596</v>
      </c>
      <c r="T67">
        <v>0.33333333333333298</v>
      </c>
      <c r="U67">
        <v>0</v>
      </c>
      <c r="V67">
        <v>0</v>
      </c>
      <c r="W67">
        <v>0.83333333333333304</v>
      </c>
      <c r="X67">
        <v>0</v>
      </c>
      <c r="Y67">
        <v>0.33333333333333298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0.33333333333333298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0.33333333333333298</v>
      </c>
      <c r="AQ67">
        <v>0</v>
      </c>
      <c r="AR67">
        <v>0.66666666666666596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0.16666666666666599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</row>
    <row r="68" spans="1:60" x14ac:dyDescent="0.35">
      <c r="A68">
        <v>2.0211101412613E+20</v>
      </c>
      <c r="B68">
        <v>4126</v>
      </c>
      <c r="C68">
        <v>130503279</v>
      </c>
      <c r="D68" s="1">
        <v>44501</v>
      </c>
      <c r="E68" s="4">
        <v>44501.646863425929</v>
      </c>
    </row>
    <row r="69" spans="1:60" x14ac:dyDescent="0.35">
      <c r="A69">
        <v>2.0211101412613E+20</v>
      </c>
      <c r="B69">
        <v>4126</v>
      </c>
      <c r="C69">
        <v>130503305</v>
      </c>
      <c r="D69" s="1">
        <v>44501</v>
      </c>
      <c r="E69" s="4">
        <v>44501.646886574075</v>
      </c>
      <c r="F69" s="8">
        <v>0.19230769230769201</v>
      </c>
      <c r="G69" s="8">
        <v>7.69230769230769E-2</v>
      </c>
      <c r="H69">
        <v>0.269230769230769</v>
      </c>
      <c r="I69">
        <v>0.5</v>
      </c>
      <c r="J69">
        <v>3.8461538461538498E-2</v>
      </c>
      <c r="K69">
        <v>0</v>
      </c>
      <c r="L69">
        <v>0</v>
      </c>
      <c r="M69">
        <v>0</v>
      </c>
      <c r="N69">
        <v>0.61538461538461497</v>
      </c>
      <c r="O69">
        <v>0</v>
      </c>
      <c r="P69">
        <v>0.65384615384615297</v>
      </c>
      <c r="Q69">
        <v>0.5</v>
      </c>
      <c r="R69">
        <v>0</v>
      </c>
      <c r="S69">
        <v>0.42307692307692302</v>
      </c>
      <c r="T69">
        <v>0.38461538461538403</v>
      </c>
      <c r="U69">
        <v>0.34615384615384598</v>
      </c>
      <c r="V69">
        <v>3.8461538461538498E-2</v>
      </c>
      <c r="W69">
        <v>0.30769230769230699</v>
      </c>
      <c r="X69">
        <v>0</v>
      </c>
      <c r="Y69">
        <v>0.30769230769230699</v>
      </c>
      <c r="Z69">
        <v>0.15384615384615299</v>
      </c>
      <c r="AA69">
        <v>0</v>
      </c>
      <c r="AB69">
        <v>0</v>
      </c>
      <c r="AC69">
        <v>0</v>
      </c>
      <c r="AD69">
        <v>0.115384615384615</v>
      </c>
      <c r="AE69">
        <v>3.8461538461538498E-2</v>
      </c>
      <c r="AF69">
        <v>3.8461538461538498E-2</v>
      </c>
      <c r="AG69">
        <v>3.8461538461538498E-2</v>
      </c>
      <c r="AH69">
        <v>0.115384615384615</v>
      </c>
      <c r="AI69">
        <v>0</v>
      </c>
      <c r="AJ69">
        <v>3.8461538461538498E-2</v>
      </c>
      <c r="AK69">
        <v>0</v>
      </c>
      <c r="AL69">
        <v>3.8461538461538498E-2</v>
      </c>
      <c r="AM69">
        <v>0</v>
      </c>
      <c r="AN69">
        <v>0</v>
      </c>
      <c r="AO69">
        <v>0</v>
      </c>
      <c r="AP69">
        <v>0</v>
      </c>
      <c r="AQ69">
        <v>0.23076923076923</v>
      </c>
      <c r="AR69">
        <v>0.42307692307692302</v>
      </c>
      <c r="AS69">
        <v>0</v>
      </c>
      <c r="AT69">
        <v>0</v>
      </c>
      <c r="AU69">
        <v>0</v>
      </c>
      <c r="AV69">
        <v>0</v>
      </c>
      <c r="AW69">
        <v>3.8461538461538498E-2</v>
      </c>
      <c r="AX69">
        <v>0</v>
      </c>
      <c r="AY69">
        <v>7.69230769230769E-2</v>
      </c>
      <c r="AZ69">
        <v>0</v>
      </c>
      <c r="BA69">
        <v>3.8461538461538498E-2</v>
      </c>
      <c r="BB69">
        <v>7.69230769230769E-2</v>
      </c>
      <c r="BC69">
        <v>7.69230769230769E-2</v>
      </c>
      <c r="BD69">
        <v>0</v>
      </c>
      <c r="BE69">
        <v>0</v>
      </c>
      <c r="BF69">
        <v>0.15384615384615299</v>
      </c>
      <c r="BG69">
        <v>0</v>
      </c>
      <c r="BH69">
        <v>0.15384615384615299</v>
      </c>
    </row>
    <row r="70" spans="1:60" x14ac:dyDescent="0.35">
      <c r="A70">
        <v>2.0211101412613E+20</v>
      </c>
      <c r="B70">
        <v>4126</v>
      </c>
      <c r="C70">
        <v>130503316</v>
      </c>
      <c r="D70" s="1">
        <v>44501</v>
      </c>
      <c r="E70" s="4">
        <v>44501.646898148145</v>
      </c>
      <c r="F70" s="8">
        <v>0</v>
      </c>
      <c r="G70" s="8">
        <v>0</v>
      </c>
      <c r="H70">
        <v>0</v>
      </c>
      <c r="I70">
        <v>0.66666666666666596</v>
      </c>
      <c r="J70">
        <v>0</v>
      </c>
      <c r="K70">
        <v>0</v>
      </c>
      <c r="L70">
        <v>0</v>
      </c>
      <c r="M70">
        <v>0</v>
      </c>
      <c r="N70">
        <v>0.33333333333333298</v>
      </c>
      <c r="O70">
        <v>0</v>
      </c>
      <c r="P70">
        <v>0.33333333333333298</v>
      </c>
      <c r="Q70">
        <v>0.77777777777777701</v>
      </c>
      <c r="R70">
        <v>0</v>
      </c>
      <c r="S70">
        <v>0.22222222222222199</v>
      </c>
      <c r="T70">
        <v>0.77777777777777701</v>
      </c>
      <c r="U70">
        <v>0.22222222222222199</v>
      </c>
      <c r="V70">
        <v>0</v>
      </c>
      <c r="W70">
        <v>0.11111111111111099</v>
      </c>
      <c r="X70">
        <v>0</v>
      </c>
      <c r="Y70">
        <v>0.66666666666666596</v>
      </c>
      <c r="Z70">
        <v>0.11111111111111099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0.33333333333333298</v>
      </c>
      <c r="AH70">
        <v>0</v>
      </c>
      <c r="AI70">
        <v>0</v>
      </c>
      <c r="AJ70">
        <v>0</v>
      </c>
      <c r="AK70">
        <v>0.22222222222222199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0.33333333333333298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0.11111111111111099</v>
      </c>
      <c r="AY70">
        <v>0</v>
      </c>
      <c r="AZ70">
        <v>0</v>
      </c>
      <c r="BA70">
        <v>0.11111111111111099</v>
      </c>
      <c r="BB70">
        <v>0.11111111111111099</v>
      </c>
      <c r="BC70">
        <v>0.33333333333333298</v>
      </c>
      <c r="BD70">
        <v>0.11111111111111099</v>
      </c>
      <c r="BE70">
        <v>0</v>
      </c>
      <c r="BF70">
        <v>0</v>
      </c>
      <c r="BG70">
        <v>0</v>
      </c>
      <c r="BH70">
        <v>0</v>
      </c>
    </row>
    <row r="71" spans="1:60" x14ac:dyDescent="0.35">
      <c r="A71">
        <v>2.0211101412613E+20</v>
      </c>
      <c r="B71">
        <v>4126</v>
      </c>
      <c r="C71">
        <v>130503466</v>
      </c>
      <c r="D71" s="1">
        <v>44501</v>
      </c>
      <c r="E71" s="4">
        <v>44501.646747685183</v>
      </c>
      <c r="F71" s="8">
        <v>0</v>
      </c>
      <c r="G71" s="8">
        <v>0</v>
      </c>
      <c r="H71">
        <v>0.25</v>
      </c>
      <c r="I71">
        <v>0.25</v>
      </c>
      <c r="J71">
        <v>0</v>
      </c>
      <c r="K71">
        <v>0.25</v>
      </c>
      <c r="L71">
        <v>0</v>
      </c>
      <c r="M71">
        <v>0</v>
      </c>
      <c r="N71">
        <v>0.75</v>
      </c>
      <c r="O71">
        <v>0</v>
      </c>
      <c r="P71">
        <v>1</v>
      </c>
      <c r="Q71">
        <v>0</v>
      </c>
      <c r="R71">
        <v>0</v>
      </c>
      <c r="S71">
        <v>0.75</v>
      </c>
      <c r="T71">
        <v>0</v>
      </c>
      <c r="U71">
        <v>0</v>
      </c>
      <c r="V71">
        <v>0</v>
      </c>
      <c r="W71">
        <v>0.75</v>
      </c>
      <c r="X71">
        <v>0</v>
      </c>
      <c r="Y71">
        <v>0.25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0.25</v>
      </c>
      <c r="AF71">
        <v>0.25</v>
      </c>
      <c r="AG71">
        <v>0</v>
      </c>
      <c r="AH71">
        <v>0.25</v>
      </c>
      <c r="AI71">
        <v>0.25</v>
      </c>
      <c r="AJ71">
        <v>0</v>
      </c>
      <c r="AK71">
        <v>0</v>
      </c>
      <c r="AL71">
        <v>0</v>
      </c>
      <c r="AM71">
        <v>0</v>
      </c>
      <c r="AN71">
        <v>0.5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0.5</v>
      </c>
      <c r="AZ71">
        <v>0</v>
      </c>
      <c r="BA71">
        <v>0</v>
      </c>
      <c r="BB71">
        <v>0.25</v>
      </c>
      <c r="BC71">
        <v>0.25</v>
      </c>
      <c r="BD71">
        <v>0</v>
      </c>
      <c r="BE71">
        <v>0</v>
      </c>
      <c r="BF71">
        <v>0</v>
      </c>
      <c r="BG71">
        <v>0</v>
      </c>
      <c r="BH71">
        <v>0</v>
      </c>
    </row>
    <row r="72" spans="1:60" x14ac:dyDescent="0.35">
      <c r="A72">
        <v>2.0211101412613E+20</v>
      </c>
      <c r="B72">
        <v>4126</v>
      </c>
      <c r="C72">
        <v>130503468</v>
      </c>
      <c r="D72" s="1">
        <v>44501</v>
      </c>
      <c r="E72" s="4">
        <v>44501.646493055552</v>
      </c>
      <c r="F72" s="8">
        <v>0</v>
      </c>
      <c r="G72" s="8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0.33333333333333298</v>
      </c>
      <c r="R72">
        <v>0</v>
      </c>
      <c r="S72">
        <v>1</v>
      </c>
      <c r="T72">
        <v>0.33333333333333298</v>
      </c>
      <c r="U72">
        <v>0</v>
      </c>
      <c r="V72">
        <v>0</v>
      </c>
      <c r="W72">
        <v>0</v>
      </c>
      <c r="X72">
        <v>0</v>
      </c>
      <c r="Y72">
        <v>0</v>
      </c>
      <c r="Z72">
        <v>1.3333333333333299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</row>
    <row r="73" spans="1:60" x14ac:dyDescent="0.35">
      <c r="A73">
        <v>2.0211101412613E+20</v>
      </c>
      <c r="B73">
        <v>4126</v>
      </c>
      <c r="C73">
        <v>130503474</v>
      </c>
      <c r="D73" s="1">
        <v>44501</v>
      </c>
      <c r="E73" s="4">
        <v>44501.646956018521</v>
      </c>
      <c r="F73" s="8">
        <v>4.7058823529411799E-2</v>
      </c>
      <c r="G73" s="8">
        <v>8.2352941176470601E-2</v>
      </c>
      <c r="H73">
        <v>0.247058823529411</v>
      </c>
      <c r="I73">
        <v>0.51764705882352902</v>
      </c>
      <c r="J73">
        <v>0</v>
      </c>
      <c r="K73">
        <v>1.1764705882352899E-2</v>
      </c>
      <c r="L73">
        <v>0</v>
      </c>
      <c r="M73">
        <v>0</v>
      </c>
      <c r="N73">
        <v>0.35294117647058798</v>
      </c>
      <c r="O73">
        <v>0</v>
      </c>
      <c r="P73">
        <v>0.36470588235294099</v>
      </c>
      <c r="Q73">
        <v>0.623529411764705</v>
      </c>
      <c r="R73">
        <v>4.7058823529411799E-2</v>
      </c>
      <c r="S73">
        <v>0.21176470588235199</v>
      </c>
      <c r="T73">
        <v>0.494117647058823</v>
      </c>
      <c r="U73">
        <v>5.8823529411764698E-2</v>
      </c>
      <c r="V73">
        <v>1.1764705882352899E-2</v>
      </c>
      <c r="W73">
        <v>0.47058823529411697</v>
      </c>
      <c r="X73">
        <v>0</v>
      </c>
      <c r="Y73">
        <v>0.34117647058823503</v>
      </c>
      <c r="Z73">
        <v>0.105882352941176</v>
      </c>
      <c r="AA73">
        <v>0.14117647058823499</v>
      </c>
      <c r="AB73">
        <v>0.16470588235294101</v>
      </c>
      <c r="AC73">
        <v>3.5294117647058802E-2</v>
      </c>
      <c r="AD73">
        <v>0.152941176470588</v>
      </c>
      <c r="AE73">
        <v>1.1764705882352899E-2</v>
      </c>
      <c r="AF73">
        <v>1.1764705882352899E-2</v>
      </c>
      <c r="AG73">
        <v>1.1764705882352899E-2</v>
      </c>
      <c r="AH73">
        <v>0.247058823529411</v>
      </c>
      <c r="AI73">
        <v>1.1764705882352899E-2</v>
      </c>
      <c r="AJ73">
        <v>2.3529411764705899E-2</v>
      </c>
      <c r="AK73">
        <v>0</v>
      </c>
      <c r="AL73">
        <v>0</v>
      </c>
      <c r="AM73">
        <v>5.8823529411764698E-2</v>
      </c>
      <c r="AN73">
        <v>0</v>
      </c>
      <c r="AO73">
        <v>0</v>
      </c>
      <c r="AP73">
        <v>0.105882352941176</v>
      </c>
      <c r="AQ73">
        <v>0</v>
      </c>
      <c r="AR73">
        <v>0.14117647058823499</v>
      </c>
      <c r="AS73">
        <v>0.17647058823529399</v>
      </c>
      <c r="AT73">
        <v>3.5294117647058802E-2</v>
      </c>
      <c r="AU73">
        <v>0</v>
      </c>
      <c r="AV73">
        <v>0</v>
      </c>
      <c r="AW73">
        <v>0</v>
      </c>
      <c r="AX73">
        <v>0.188235294117647</v>
      </c>
      <c r="AY73">
        <v>1.1764705882352899E-2</v>
      </c>
      <c r="AZ73">
        <v>0</v>
      </c>
      <c r="BA73">
        <v>4.7058823529411799E-2</v>
      </c>
      <c r="BB73">
        <v>0.11764705882352899</v>
      </c>
      <c r="BC73">
        <v>9.41176470588235E-2</v>
      </c>
      <c r="BD73">
        <v>1.1764705882352899E-2</v>
      </c>
      <c r="BE73">
        <v>2.3529411764705899E-2</v>
      </c>
      <c r="BF73">
        <v>2.3529411764705899E-2</v>
      </c>
      <c r="BG73">
        <v>2.3529411764705899E-2</v>
      </c>
      <c r="BH73">
        <v>2.3529411764705899E-2</v>
      </c>
    </row>
    <row r="74" spans="1:60" x14ac:dyDescent="0.35">
      <c r="A74">
        <v>2.0211101412613E+20</v>
      </c>
      <c r="B74">
        <v>4126</v>
      </c>
      <c r="C74">
        <v>130503493</v>
      </c>
      <c r="D74" s="1">
        <v>44501</v>
      </c>
      <c r="E74" s="4">
        <v>44501.646782407406</v>
      </c>
      <c r="F74" s="8">
        <v>0.11111111111111099</v>
      </c>
      <c r="G74" s="8">
        <v>0</v>
      </c>
      <c r="H74">
        <v>0.22222222222222199</v>
      </c>
      <c r="I74">
        <v>0.44444444444444398</v>
      </c>
      <c r="J74">
        <v>0</v>
      </c>
      <c r="K74">
        <v>0</v>
      </c>
      <c r="L74">
        <v>0</v>
      </c>
      <c r="M74">
        <v>0</v>
      </c>
      <c r="N74">
        <v>0.33333333333333298</v>
      </c>
      <c r="O74">
        <v>0</v>
      </c>
      <c r="P74">
        <v>0.33333333333333298</v>
      </c>
      <c r="Q74">
        <v>0.66666666666666596</v>
      </c>
      <c r="R74">
        <v>0</v>
      </c>
      <c r="S74">
        <v>0.33333333333333298</v>
      </c>
      <c r="T74">
        <v>0</v>
      </c>
      <c r="U74">
        <v>0.55555555555555503</v>
      </c>
      <c r="V74">
        <v>0</v>
      </c>
      <c r="W74">
        <v>0.22222222222222199</v>
      </c>
      <c r="X74">
        <v>0</v>
      </c>
      <c r="Y74">
        <v>0.22222222222222199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0.55555555555555503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0.22222222222222199</v>
      </c>
      <c r="AX74">
        <v>0</v>
      </c>
      <c r="AY74">
        <v>0</v>
      </c>
      <c r="AZ74">
        <v>0</v>
      </c>
      <c r="BA74">
        <v>0</v>
      </c>
      <c r="BB74">
        <v>0.11111111111111099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35">
      <c r="A75">
        <v>2.0211101412613E+20</v>
      </c>
      <c r="B75">
        <v>4126</v>
      </c>
      <c r="C75">
        <v>130503570</v>
      </c>
      <c r="D75" s="1">
        <v>44501</v>
      </c>
      <c r="E75" s="4">
        <v>44501.646921296298</v>
      </c>
      <c r="F75" s="8">
        <v>6.8965517241379296E-2</v>
      </c>
      <c r="G75" s="8">
        <v>3.4482758620689703E-2</v>
      </c>
      <c r="H75">
        <v>0.44827586206896503</v>
      </c>
      <c r="I75">
        <v>0.48275862068965503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0.27586206896551702</v>
      </c>
      <c r="R75">
        <v>0</v>
      </c>
      <c r="S75">
        <v>0.75862068965517204</v>
      </c>
      <c r="T75">
        <v>0.24137931034482701</v>
      </c>
      <c r="U75">
        <v>0.10344827586206901</v>
      </c>
      <c r="V75">
        <v>3.4482758620689703E-2</v>
      </c>
      <c r="W75">
        <v>0.41379310344827502</v>
      </c>
      <c r="X75">
        <v>0</v>
      </c>
      <c r="Y75">
        <v>0.48275862068965503</v>
      </c>
      <c r="Z75">
        <v>0.24137931034482701</v>
      </c>
      <c r="AA75">
        <v>0.17241379310344801</v>
      </c>
      <c r="AB75">
        <v>6.8965517241379296E-2</v>
      </c>
      <c r="AC75">
        <v>0</v>
      </c>
      <c r="AD75">
        <v>0.13793103448275801</v>
      </c>
      <c r="AE75">
        <v>3.4482758620689703E-2</v>
      </c>
      <c r="AF75">
        <v>0.13793103448275801</v>
      </c>
      <c r="AG75">
        <v>0.17241379310344801</v>
      </c>
      <c r="AH75">
        <v>0.20689655172413701</v>
      </c>
      <c r="AI75">
        <v>0</v>
      </c>
      <c r="AJ75">
        <v>6.8965517241379296E-2</v>
      </c>
      <c r="AK75">
        <v>0.13793103448275801</v>
      </c>
      <c r="AL75">
        <v>0</v>
      </c>
      <c r="AM75">
        <v>0</v>
      </c>
      <c r="AN75">
        <v>0</v>
      </c>
      <c r="AO75">
        <v>0</v>
      </c>
      <c r="AP75">
        <v>3.4482758620689703E-2</v>
      </c>
      <c r="AQ75">
        <v>6.8965517241379296E-2</v>
      </c>
      <c r="AR75">
        <v>0.31034482758620602</v>
      </c>
      <c r="AS75">
        <v>0.17241379310344801</v>
      </c>
      <c r="AT75">
        <v>0</v>
      </c>
      <c r="AU75">
        <v>0</v>
      </c>
      <c r="AV75">
        <v>0</v>
      </c>
      <c r="AW75">
        <v>3.4482758620689703E-2</v>
      </c>
      <c r="AX75">
        <v>6.8965517241379296E-2</v>
      </c>
      <c r="AY75">
        <v>6.8965517241379296E-2</v>
      </c>
      <c r="AZ75">
        <v>0</v>
      </c>
      <c r="BA75">
        <v>6.8965517241379296E-2</v>
      </c>
      <c r="BB75">
        <v>0.17241379310344801</v>
      </c>
      <c r="BC75">
        <v>0.10344827586206901</v>
      </c>
      <c r="BD75">
        <v>3.4482758620689703E-2</v>
      </c>
      <c r="BE75">
        <v>3.4482758620689703E-2</v>
      </c>
      <c r="BF75">
        <v>6.8965517241379296E-2</v>
      </c>
      <c r="BG75">
        <v>3.4482758620689703E-2</v>
      </c>
      <c r="BH75">
        <v>6.8965517241379296E-2</v>
      </c>
    </row>
    <row r="76" spans="1:60" x14ac:dyDescent="0.35">
      <c r="A76">
        <v>2.0211101412613E+20</v>
      </c>
      <c r="B76">
        <v>4126</v>
      </c>
      <c r="C76">
        <v>130503626</v>
      </c>
      <c r="D76" s="1">
        <v>44501</v>
      </c>
      <c r="E76" s="4">
        <v>44501.763645833336</v>
      </c>
      <c r="F76" s="8">
        <v>0</v>
      </c>
      <c r="G76" s="8">
        <v>0</v>
      </c>
      <c r="H76">
        <v>0.6</v>
      </c>
      <c r="I76">
        <v>0.6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1</v>
      </c>
      <c r="R76">
        <v>0</v>
      </c>
      <c r="S76">
        <v>1</v>
      </c>
      <c r="T76">
        <v>1</v>
      </c>
      <c r="U76">
        <v>0</v>
      </c>
      <c r="V76">
        <v>0</v>
      </c>
      <c r="W76">
        <v>1.6</v>
      </c>
      <c r="X76">
        <v>0</v>
      </c>
      <c r="Y76">
        <v>0.4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0.2</v>
      </c>
      <c r="AG76">
        <v>0</v>
      </c>
      <c r="AH76">
        <v>0.2</v>
      </c>
      <c r="AI76">
        <v>0</v>
      </c>
      <c r="AJ76">
        <v>0</v>
      </c>
      <c r="AK76">
        <v>0.4</v>
      </c>
      <c r="AL76">
        <v>0</v>
      </c>
      <c r="AM76">
        <v>0</v>
      </c>
      <c r="AN76">
        <v>0.4</v>
      </c>
      <c r="AO76">
        <v>0</v>
      </c>
      <c r="AP76">
        <v>0</v>
      </c>
      <c r="AQ76">
        <v>0.4</v>
      </c>
      <c r="AR76">
        <v>0.6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0.4</v>
      </c>
      <c r="AY76">
        <v>0.4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0.2</v>
      </c>
      <c r="BG76">
        <v>0</v>
      </c>
      <c r="BH76">
        <v>0.2</v>
      </c>
    </row>
    <row r="77" spans="1:60" x14ac:dyDescent="0.35">
      <c r="A77">
        <v>2.0211101412613E+20</v>
      </c>
      <c r="B77">
        <v>4126</v>
      </c>
      <c r="C77">
        <v>130503721</v>
      </c>
      <c r="D77" s="1">
        <v>44501</v>
      </c>
      <c r="E77" s="4">
        <v>44501.764293981483</v>
      </c>
      <c r="F77" s="8">
        <v>0</v>
      </c>
      <c r="G77" s="8">
        <v>9.5238095238095205E-2</v>
      </c>
      <c r="H77">
        <v>0.476190476190476</v>
      </c>
      <c r="I77">
        <v>0.238095238095238</v>
      </c>
      <c r="J77">
        <v>0.19047619047618999</v>
      </c>
      <c r="K77">
        <v>4.7619047619047603E-2</v>
      </c>
      <c r="L77">
        <v>0</v>
      </c>
      <c r="M77">
        <v>0</v>
      </c>
      <c r="N77">
        <v>0.71428571428571397</v>
      </c>
      <c r="O77">
        <v>0</v>
      </c>
      <c r="P77">
        <v>0.952380952380952</v>
      </c>
      <c r="Q77">
        <v>0</v>
      </c>
      <c r="R77">
        <v>0</v>
      </c>
      <c r="S77">
        <v>0.76190476190476097</v>
      </c>
      <c r="T77">
        <v>0</v>
      </c>
      <c r="U77">
        <v>0.14285714285714199</v>
      </c>
      <c r="V77">
        <v>9.5238095238095205E-2</v>
      </c>
      <c r="W77">
        <v>0.28571428571428498</v>
      </c>
      <c r="X77">
        <v>0</v>
      </c>
      <c r="Y77">
        <v>0.19047619047618999</v>
      </c>
      <c r="Z77">
        <v>0.238095238095238</v>
      </c>
      <c r="AA77">
        <v>0</v>
      </c>
      <c r="AB77">
        <v>0</v>
      </c>
      <c r="AC77">
        <v>0</v>
      </c>
      <c r="AD77">
        <v>4.7619047619047603E-2</v>
      </c>
      <c r="AE77">
        <v>9.5238095238095205E-2</v>
      </c>
      <c r="AF77">
        <v>0</v>
      </c>
      <c r="AG77">
        <v>0</v>
      </c>
      <c r="AH77">
        <v>4.7619047619047603E-2</v>
      </c>
      <c r="AI77">
        <v>0</v>
      </c>
      <c r="AJ77">
        <v>4.7619047619047603E-2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0.238095238095238</v>
      </c>
      <c r="AS77">
        <v>0</v>
      </c>
      <c r="AT77">
        <v>4.7619047619047603E-2</v>
      </c>
      <c r="AU77">
        <v>0</v>
      </c>
      <c r="AV77">
        <v>0</v>
      </c>
      <c r="AW77">
        <v>0</v>
      </c>
      <c r="AX77">
        <v>0</v>
      </c>
      <c r="AY77">
        <v>4.7619047619047603E-2</v>
      </c>
      <c r="AZ77">
        <v>0</v>
      </c>
      <c r="BA77">
        <v>0</v>
      </c>
      <c r="BB77">
        <v>0.14285714285714199</v>
      </c>
      <c r="BC77">
        <v>0</v>
      </c>
      <c r="BD77">
        <v>0</v>
      </c>
      <c r="BE77">
        <v>9.5238095238095205E-2</v>
      </c>
      <c r="BF77">
        <v>0.38095238095238099</v>
      </c>
      <c r="BG77">
        <v>9.5238095238095205E-2</v>
      </c>
      <c r="BH77">
        <v>0.38095238095238099</v>
      </c>
    </row>
    <row r="78" spans="1:60" x14ac:dyDescent="0.35">
      <c r="A78">
        <v>2.0211101412613E+20</v>
      </c>
      <c r="B78">
        <v>4126</v>
      </c>
      <c r="C78">
        <v>130503745</v>
      </c>
      <c r="D78" s="1">
        <v>44501</v>
      </c>
      <c r="E78" s="4">
        <v>44501.764282407406</v>
      </c>
      <c r="F78" s="8">
        <v>0</v>
      </c>
      <c r="G78" s="8">
        <v>0</v>
      </c>
      <c r="H78">
        <v>8.3333333333333301E-2</v>
      </c>
      <c r="I78">
        <v>0.66666666666666596</v>
      </c>
      <c r="J78">
        <v>8.3333333333333301E-2</v>
      </c>
      <c r="K78">
        <v>0</v>
      </c>
      <c r="L78">
        <v>0</v>
      </c>
      <c r="M78">
        <v>0</v>
      </c>
      <c r="N78">
        <v>0.16666666666666599</v>
      </c>
      <c r="O78">
        <v>0</v>
      </c>
      <c r="P78">
        <v>0.25</v>
      </c>
      <c r="Q78">
        <v>0.58333333333333304</v>
      </c>
      <c r="R78">
        <v>0</v>
      </c>
      <c r="S78">
        <v>0.25</v>
      </c>
      <c r="T78">
        <v>0.5</v>
      </c>
      <c r="U78">
        <v>0</v>
      </c>
      <c r="V78">
        <v>0</v>
      </c>
      <c r="W78">
        <v>0.25</v>
      </c>
      <c r="X78">
        <v>0</v>
      </c>
      <c r="Y78">
        <v>0.16666666666666599</v>
      </c>
      <c r="Z78">
        <v>0.41666666666666602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0.25</v>
      </c>
      <c r="AG78">
        <v>8.3333333333333301E-2</v>
      </c>
      <c r="AH78">
        <v>8.3333333333333301E-2</v>
      </c>
      <c r="AI78">
        <v>0</v>
      </c>
      <c r="AJ78">
        <v>8.3333333333333301E-2</v>
      </c>
      <c r="AK78">
        <v>0</v>
      </c>
      <c r="AL78">
        <v>8.3333333333333301E-2</v>
      </c>
      <c r="AM78">
        <v>0</v>
      </c>
      <c r="AN78">
        <v>0</v>
      </c>
      <c r="AO78">
        <v>8.3333333333333301E-2</v>
      </c>
      <c r="AP78">
        <v>0</v>
      </c>
      <c r="AQ78">
        <v>8.3333333333333301E-2</v>
      </c>
      <c r="AR78">
        <v>0.41666666666666602</v>
      </c>
      <c r="AS78">
        <v>0</v>
      </c>
      <c r="AT78">
        <v>0</v>
      </c>
      <c r="AU78">
        <v>0</v>
      </c>
      <c r="AV78">
        <v>0</v>
      </c>
      <c r="AW78">
        <v>8.3333333333333301E-2</v>
      </c>
      <c r="AX78">
        <v>0</v>
      </c>
      <c r="AY78">
        <v>0</v>
      </c>
      <c r="AZ78">
        <v>0</v>
      </c>
      <c r="BA78">
        <v>8.3333333333333301E-2</v>
      </c>
      <c r="BB78">
        <v>0</v>
      </c>
      <c r="BC78">
        <v>0</v>
      </c>
      <c r="BD78">
        <v>8.3333333333333301E-2</v>
      </c>
      <c r="BE78">
        <v>0</v>
      </c>
      <c r="BF78">
        <v>0</v>
      </c>
      <c r="BG78">
        <v>0</v>
      </c>
      <c r="BH78">
        <v>0</v>
      </c>
    </row>
    <row r="79" spans="1:60" x14ac:dyDescent="0.35">
      <c r="A79">
        <v>2.0211101412613E+20</v>
      </c>
      <c r="B79">
        <v>4126</v>
      </c>
      <c r="C79">
        <v>130503827</v>
      </c>
      <c r="D79" s="1">
        <v>44501</v>
      </c>
      <c r="E79" s="4">
        <v>44501.762523148151</v>
      </c>
      <c r="F79" s="8">
        <v>0</v>
      </c>
      <c r="G79" s="8">
        <v>0</v>
      </c>
      <c r="H79">
        <v>0</v>
      </c>
      <c r="I79">
        <v>1.5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1.5</v>
      </c>
      <c r="R79">
        <v>0</v>
      </c>
      <c r="S79">
        <v>0</v>
      </c>
      <c r="T79">
        <v>0</v>
      </c>
      <c r="U79">
        <v>0.5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0.5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</row>
    <row r="80" spans="1:60" x14ac:dyDescent="0.35">
      <c r="A80">
        <v>2.0211101412613E+20</v>
      </c>
      <c r="B80">
        <v>4126</v>
      </c>
      <c r="C80">
        <v>130503878</v>
      </c>
      <c r="D80" s="1">
        <v>44501</v>
      </c>
      <c r="E80" s="4">
        <v>44501.764004629629</v>
      </c>
      <c r="F80" s="8">
        <v>0</v>
      </c>
      <c r="G80" s="8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0.25</v>
      </c>
      <c r="R80">
        <v>0</v>
      </c>
      <c r="S80">
        <v>0</v>
      </c>
      <c r="T80">
        <v>0.25</v>
      </c>
      <c r="U80">
        <v>0</v>
      </c>
      <c r="V80">
        <v>0</v>
      </c>
      <c r="W80">
        <v>0</v>
      </c>
      <c r="X80">
        <v>0</v>
      </c>
      <c r="Y80">
        <v>0</v>
      </c>
      <c r="Z80">
        <v>0.25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0.25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</row>
    <row r="81" spans="1:60" x14ac:dyDescent="0.35">
      <c r="A81">
        <v>2.0211101412613E+20</v>
      </c>
      <c r="B81">
        <v>4126</v>
      </c>
      <c r="C81">
        <v>130503882</v>
      </c>
      <c r="D81" s="1">
        <v>44501</v>
      </c>
      <c r="E81" s="4">
        <v>44501.764004629629</v>
      </c>
      <c r="F81" s="8">
        <v>0</v>
      </c>
      <c r="G81" s="8">
        <v>0</v>
      </c>
      <c r="H81">
        <v>0.42857142857142799</v>
      </c>
      <c r="I81">
        <v>0.28571428571428498</v>
      </c>
      <c r="J81">
        <v>0.14285714285714199</v>
      </c>
      <c r="K81">
        <v>0</v>
      </c>
      <c r="L81">
        <v>0</v>
      </c>
      <c r="M81">
        <v>0</v>
      </c>
      <c r="N81">
        <v>0.14285714285714199</v>
      </c>
      <c r="O81">
        <v>0</v>
      </c>
      <c r="P81">
        <v>0.28571428571428498</v>
      </c>
      <c r="Q81">
        <v>0.57142857142857095</v>
      </c>
      <c r="R81">
        <v>0</v>
      </c>
      <c r="S81">
        <v>0.28571428571428498</v>
      </c>
      <c r="T81">
        <v>0.42857142857142799</v>
      </c>
      <c r="U81">
        <v>0.14285714285714199</v>
      </c>
      <c r="V81">
        <v>0</v>
      </c>
      <c r="W81">
        <v>0.42857142857142799</v>
      </c>
      <c r="X81">
        <v>0</v>
      </c>
      <c r="Y81">
        <v>0.28571428571428498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0.42857142857142799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0.28571428571428498</v>
      </c>
      <c r="AY81">
        <v>0</v>
      </c>
      <c r="AZ81">
        <v>0.14285714285714199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</row>
    <row r="82" spans="1:60" x14ac:dyDescent="0.35">
      <c r="A82">
        <v>2.0211101412613E+20</v>
      </c>
      <c r="B82">
        <v>4126</v>
      </c>
      <c r="C82">
        <v>130504069</v>
      </c>
      <c r="D82" s="1">
        <v>44501</v>
      </c>
      <c r="E82" s="4">
        <v>44501.764270833337</v>
      </c>
      <c r="F82" s="8">
        <v>6.4516129032258104E-2</v>
      </c>
      <c r="G82" s="8">
        <v>6.4516129032258104E-2</v>
      </c>
      <c r="H82">
        <v>0.25806451612903197</v>
      </c>
      <c r="I82">
        <v>0.38709677419354799</v>
      </c>
      <c r="J82">
        <v>0</v>
      </c>
      <c r="K82">
        <v>0</v>
      </c>
      <c r="L82">
        <v>0</v>
      </c>
      <c r="M82">
        <v>0</v>
      </c>
      <c r="N82">
        <v>0.41935483870967699</v>
      </c>
      <c r="O82">
        <v>0</v>
      </c>
      <c r="P82">
        <v>0.41935483870967699</v>
      </c>
      <c r="Q82">
        <v>0.51612903225806395</v>
      </c>
      <c r="R82">
        <v>0</v>
      </c>
      <c r="S82">
        <v>0.32258064516128998</v>
      </c>
      <c r="T82">
        <v>0.45161290322580599</v>
      </c>
      <c r="U82">
        <v>0.16129032258064499</v>
      </c>
      <c r="V82">
        <v>0.16129032258064499</v>
      </c>
      <c r="W82">
        <v>0.19354838709677399</v>
      </c>
      <c r="X82">
        <v>0</v>
      </c>
      <c r="Y82">
        <v>0.38709677419354799</v>
      </c>
      <c r="Z82">
        <v>3.2258064516128997E-2</v>
      </c>
      <c r="AA82">
        <v>0</v>
      </c>
      <c r="AB82">
        <v>0.16129032258064499</v>
      </c>
      <c r="AC82">
        <v>0</v>
      </c>
      <c r="AD82">
        <v>0.38709677419354799</v>
      </c>
      <c r="AE82">
        <v>6.4516129032258104E-2</v>
      </c>
      <c r="AF82">
        <v>0.16129032258064499</v>
      </c>
      <c r="AG82">
        <v>0</v>
      </c>
      <c r="AH82">
        <v>0.16129032258064499</v>
      </c>
      <c r="AI82">
        <v>0</v>
      </c>
      <c r="AJ82">
        <v>3.2258064516128997E-2</v>
      </c>
      <c r="AK82">
        <v>3.2258064516128997E-2</v>
      </c>
      <c r="AL82">
        <v>0</v>
      </c>
      <c r="AM82">
        <v>0</v>
      </c>
      <c r="AN82">
        <v>0</v>
      </c>
      <c r="AO82">
        <v>0</v>
      </c>
      <c r="AP82">
        <v>6.4516129032258104E-2</v>
      </c>
      <c r="AQ82">
        <v>6.4516129032258104E-2</v>
      </c>
      <c r="AR82">
        <v>0.16129032258064499</v>
      </c>
      <c r="AS82">
        <v>0</v>
      </c>
      <c r="AT82">
        <v>0</v>
      </c>
      <c r="AU82">
        <v>0</v>
      </c>
      <c r="AV82">
        <v>0</v>
      </c>
      <c r="AW82">
        <v>9.6774193548387094E-2</v>
      </c>
      <c r="AX82">
        <v>3.2258064516128997E-2</v>
      </c>
      <c r="AY82">
        <v>0.225806451612903</v>
      </c>
      <c r="AZ82">
        <v>0</v>
      </c>
      <c r="BA82">
        <v>3.2258064516128997E-2</v>
      </c>
      <c r="BB82">
        <v>9.6774193548387094E-2</v>
      </c>
      <c r="BC82">
        <v>0.16129032258064499</v>
      </c>
      <c r="BD82">
        <v>0</v>
      </c>
      <c r="BE82">
        <v>0</v>
      </c>
      <c r="BF82">
        <v>0</v>
      </c>
      <c r="BG82">
        <v>0</v>
      </c>
      <c r="BH82">
        <v>0</v>
      </c>
    </row>
    <row r="83" spans="1:60" x14ac:dyDescent="0.35">
      <c r="A83">
        <v>2.0211101412613E+20</v>
      </c>
      <c r="B83">
        <v>4126</v>
      </c>
      <c r="C83">
        <v>130504119</v>
      </c>
      <c r="D83" s="1">
        <v>44501</v>
      </c>
      <c r="E83" s="4">
        <v>44501.762418981481</v>
      </c>
      <c r="F83" s="8">
        <v>0</v>
      </c>
      <c r="G83" s="8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</row>
    <row r="84" spans="1:60" x14ac:dyDescent="0.35">
      <c r="A84">
        <v>2.0211101412613E+20</v>
      </c>
      <c r="B84">
        <v>4126</v>
      </c>
      <c r="C84">
        <v>130504128</v>
      </c>
      <c r="D84" s="1">
        <v>44501</v>
      </c>
      <c r="E84" s="4">
        <v>44501.763888888891</v>
      </c>
      <c r="F84" s="8">
        <v>0</v>
      </c>
      <c r="G84" s="8">
        <v>0</v>
      </c>
      <c r="H84">
        <v>0</v>
      </c>
      <c r="I84">
        <v>0.42857142857142799</v>
      </c>
      <c r="J84">
        <v>0</v>
      </c>
      <c r="K84">
        <v>0</v>
      </c>
      <c r="L84">
        <v>0</v>
      </c>
      <c r="M84">
        <v>0</v>
      </c>
      <c r="N84">
        <v>0.42857142857142799</v>
      </c>
      <c r="O84">
        <v>0</v>
      </c>
      <c r="P84">
        <v>0.42857142857142799</v>
      </c>
      <c r="Q84">
        <v>0.57142857142857095</v>
      </c>
      <c r="R84">
        <v>0</v>
      </c>
      <c r="S84">
        <v>0.14285714285714199</v>
      </c>
      <c r="T84">
        <v>0.28571428571428498</v>
      </c>
      <c r="U84">
        <v>0.14285714285714199</v>
      </c>
      <c r="V84">
        <v>0</v>
      </c>
      <c r="W84">
        <v>0.71428571428571397</v>
      </c>
      <c r="X84">
        <v>0</v>
      </c>
      <c r="Y84">
        <v>0.14285714285714199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0.28571428571428498</v>
      </c>
      <c r="AS84">
        <v>0</v>
      </c>
      <c r="AT84">
        <v>0</v>
      </c>
      <c r="AU84">
        <v>0.14285714285714199</v>
      </c>
      <c r="AV84">
        <v>0</v>
      </c>
      <c r="AW84">
        <v>0.14285714285714199</v>
      </c>
      <c r="AX84">
        <v>0</v>
      </c>
      <c r="AY84">
        <v>0.28571428571428498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</row>
    <row r="85" spans="1:60" x14ac:dyDescent="0.35">
      <c r="A85">
        <v>2.0211101412613E+20</v>
      </c>
      <c r="B85">
        <v>4126</v>
      </c>
      <c r="C85">
        <v>130504137</v>
      </c>
      <c r="D85" s="1">
        <v>44501</v>
      </c>
      <c r="E85" s="4">
        <v>44501.762962962966</v>
      </c>
      <c r="F85" s="8">
        <v>0</v>
      </c>
      <c r="G85" s="8">
        <v>0</v>
      </c>
      <c r="H85">
        <v>0.4</v>
      </c>
      <c r="I85">
        <v>0.2</v>
      </c>
      <c r="J85">
        <v>0</v>
      </c>
      <c r="K85">
        <v>0.6</v>
      </c>
      <c r="L85">
        <v>0</v>
      </c>
      <c r="M85">
        <v>0</v>
      </c>
      <c r="N85">
        <v>0.6</v>
      </c>
      <c r="O85">
        <v>0</v>
      </c>
      <c r="P85">
        <v>1.2</v>
      </c>
      <c r="Q85">
        <v>0</v>
      </c>
      <c r="R85">
        <v>0</v>
      </c>
      <c r="S85">
        <v>0.8</v>
      </c>
      <c r="T85">
        <v>0</v>
      </c>
      <c r="U85">
        <v>0.4</v>
      </c>
      <c r="V85">
        <v>0</v>
      </c>
      <c r="W85">
        <v>0.6</v>
      </c>
      <c r="X85">
        <v>0</v>
      </c>
      <c r="Y85">
        <v>0</v>
      </c>
      <c r="Z85">
        <v>0.2</v>
      </c>
      <c r="AA85">
        <v>0</v>
      </c>
      <c r="AB85">
        <v>0</v>
      </c>
      <c r="AC85">
        <v>0</v>
      </c>
      <c r="AD85">
        <v>0</v>
      </c>
      <c r="AE85">
        <v>0.2</v>
      </c>
      <c r="AF85">
        <v>0</v>
      </c>
      <c r="AG85">
        <v>0</v>
      </c>
      <c r="AH85">
        <v>0.2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0.2</v>
      </c>
      <c r="BB85">
        <v>0</v>
      </c>
      <c r="BC85">
        <v>0</v>
      </c>
      <c r="BD85">
        <v>0</v>
      </c>
      <c r="BE85">
        <v>0.6</v>
      </c>
      <c r="BF85">
        <v>0.4</v>
      </c>
      <c r="BG85">
        <v>0.6</v>
      </c>
      <c r="BH85">
        <v>0.4</v>
      </c>
    </row>
    <row r="86" spans="1:60" x14ac:dyDescent="0.35">
      <c r="A86">
        <v>2.0211101412613E+20</v>
      </c>
      <c r="B86">
        <v>4126</v>
      </c>
      <c r="C86">
        <v>130504158</v>
      </c>
      <c r="D86" s="1">
        <v>44501</v>
      </c>
      <c r="E86" s="4">
        <v>44501.764178240737</v>
      </c>
      <c r="F86" s="8">
        <v>0</v>
      </c>
      <c r="G86" s="8">
        <v>0</v>
      </c>
      <c r="H86">
        <v>0.16666666666666599</v>
      </c>
      <c r="I86">
        <v>0.33333333333333298</v>
      </c>
      <c r="J86">
        <v>0</v>
      </c>
      <c r="K86">
        <v>0</v>
      </c>
      <c r="L86">
        <v>0</v>
      </c>
      <c r="M86">
        <v>0</v>
      </c>
      <c r="N86">
        <v>0.33333333333333298</v>
      </c>
      <c r="O86">
        <v>0</v>
      </c>
      <c r="P86">
        <v>0.33333333333333298</v>
      </c>
      <c r="Q86">
        <v>0.16666666666666599</v>
      </c>
      <c r="R86">
        <v>0</v>
      </c>
      <c r="S86">
        <v>0.33333333333333298</v>
      </c>
      <c r="T86">
        <v>0.16666666666666599</v>
      </c>
      <c r="U86">
        <v>0</v>
      </c>
      <c r="V86">
        <v>0</v>
      </c>
      <c r="W86">
        <v>0</v>
      </c>
      <c r="X86">
        <v>0</v>
      </c>
      <c r="Y86">
        <v>0.5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0.5</v>
      </c>
      <c r="AI86">
        <v>0</v>
      </c>
      <c r="AJ86">
        <v>0</v>
      </c>
      <c r="AK86">
        <v>0.16666666666666599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0.16666666666666599</v>
      </c>
      <c r="AZ86">
        <v>0</v>
      </c>
      <c r="BA86">
        <v>0</v>
      </c>
      <c r="BB86">
        <v>0</v>
      </c>
      <c r="BC86">
        <v>0.33333333333333298</v>
      </c>
      <c r="BD86">
        <v>0</v>
      </c>
      <c r="BE86">
        <v>0</v>
      </c>
      <c r="BF86">
        <v>0</v>
      </c>
      <c r="BG86">
        <v>0</v>
      </c>
      <c r="BH86">
        <v>0</v>
      </c>
    </row>
    <row r="87" spans="1:60" x14ac:dyDescent="0.35">
      <c r="A87">
        <v>2.0211101412613E+20</v>
      </c>
      <c r="B87">
        <v>4126</v>
      </c>
      <c r="C87">
        <v>130504189</v>
      </c>
      <c r="D87" s="1">
        <v>44501</v>
      </c>
      <c r="E87" s="4">
        <v>44501.762870370374</v>
      </c>
      <c r="F87" s="8">
        <v>0</v>
      </c>
      <c r="G87" s="8">
        <v>0</v>
      </c>
      <c r="H87">
        <v>1.3333333333333299</v>
      </c>
      <c r="I87">
        <v>0</v>
      </c>
      <c r="J87">
        <v>0.33333333333333298</v>
      </c>
      <c r="K87">
        <v>0</v>
      </c>
      <c r="L87">
        <v>0</v>
      </c>
      <c r="M87">
        <v>0</v>
      </c>
      <c r="N87">
        <v>0.33333333333333298</v>
      </c>
      <c r="O87">
        <v>0</v>
      </c>
      <c r="P87">
        <v>0.66666666666666596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0.66666666666666596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0.33333333333333298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0.66666666666666596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</row>
    <row r="88" spans="1:60" x14ac:dyDescent="0.35">
      <c r="A88">
        <v>2.0211101412613E+20</v>
      </c>
      <c r="B88">
        <v>4126</v>
      </c>
      <c r="C88">
        <v>130504298</v>
      </c>
      <c r="D88" s="1">
        <v>44501</v>
      </c>
      <c r="E88" s="4">
        <v>44501.764328703706</v>
      </c>
      <c r="F88" s="8">
        <v>7.69230769230769E-2</v>
      </c>
      <c r="G88" s="8">
        <v>0.15384615384615299</v>
      </c>
      <c r="H88">
        <v>0.30769230769230699</v>
      </c>
      <c r="I88">
        <v>0.23076923076923</v>
      </c>
      <c r="J88">
        <v>7.69230769230769E-2</v>
      </c>
      <c r="K88">
        <v>0</v>
      </c>
      <c r="L88">
        <v>0</v>
      </c>
      <c r="M88">
        <v>0</v>
      </c>
      <c r="N88">
        <v>0.46153846153846101</v>
      </c>
      <c r="O88">
        <v>0</v>
      </c>
      <c r="P88">
        <v>0.53846153846153799</v>
      </c>
      <c r="Q88">
        <v>0.30769230769230699</v>
      </c>
      <c r="R88">
        <v>0</v>
      </c>
      <c r="S88">
        <v>0.38461538461538403</v>
      </c>
      <c r="T88">
        <v>0.23076923076923</v>
      </c>
      <c r="U88">
        <v>0</v>
      </c>
      <c r="V88">
        <v>7.69230769230769E-2</v>
      </c>
      <c r="W88">
        <v>0</v>
      </c>
      <c r="X88">
        <v>0</v>
      </c>
      <c r="Y88">
        <v>0.61538461538461497</v>
      </c>
      <c r="Z88">
        <v>0.15384615384615299</v>
      </c>
      <c r="AA88">
        <v>0</v>
      </c>
      <c r="AB88">
        <v>0</v>
      </c>
      <c r="AC88">
        <v>7.69230769230769E-2</v>
      </c>
      <c r="AD88">
        <v>0</v>
      </c>
      <c r="AE88">
        <v>0</v>
      </c>
      <c r="AF88">
        <v>7.69230769230769E-2</v>
      </c>
      <c r="AG88">
        <v>7.69230769230769E-2</v>
      </c>
      <c r="AH88">
        <v>0.15384615384615299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7.69230769230769E-2</v>
      </c>
      <c r="AY88">
        <v>0</v>
      </c>
      <c r="AZ88">
        <v>0</v>
      </c>
      <c r="BA88">
        <v>0.15384615384615299</v>
      </c>
      <c r="BB88">
        <v>0.15384615384615299</v>
      </c>
      <c r="BC88">
        <v>0.15384615384615299</v>
      </c>
      <c r="BD88">
        <v>0.23076923076923</v>
      </c>
      <c r="BE88">
        <v>7.69230769230769E-2</v>
      </c>
      <c r="BF88">
        <v>0</v>
      </c>
      <c r="BG88">
        <v>7.69230769230769E-2</v>
      </c>
      <c r="BH88">
        <v>0</v>
      </c>
    </row>
    <row r="89" spans="1:60" x14ac:dyDescent="0.35">
      <c r="A89">
        <v>2.0211101412613E+20</v>
      </c>
      <c r="B89">
        <v>4126</v>
      </c>
      <c r="C89">
        <v>130504365</v>
      </c>
      <c r="D89" s="1">
        <v>44501</v>
      </c>
      <c r="E89" s="4">
        <v>44501.762638888889</v>
      </c>
      <c r="F89" s="8">
        <v>0</v>
      </c>
      <c r="G89" s="8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</row>
    <row r="90" spans="1:60" x14ac:dyDescent="0.35">
      <c r="A90">
        <v>2.0211101412613E+20</v>
      </c>
      <c r="B90">
        <v>4126</v>
      </c>
      <c r="C90">
        <v>130504419</v>
      </c>
      <c r="D90" s="1">
        <v>44501</v>
      </c>
      <c r="E90" s="4">
        <v>44501.764189814814</v>
      </c>
      <c r="F90" s="8">
        <v>1</v>
      </c>
      <c r="G90" s="8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</row>
    <row r="91" spans="1:60" x14ac:dyDescent="0.35">
      <c r="A91">
        <v>2.0211101412613E+20</v>
      </c>
      <c r="B91">
        <v>4126</v>
      </c>
      <c r="C91">
        <v>130504423</v>
      </c>
      <c r="D91" s="1">
        <v>44501</v>
      </c>
      <c r="E91" s="4">
        <v>44501.76425925926</v>
      </c>
      <c r="F91" s="8">
        <v>0.125</v>
      </c>
      <c r="G91" s="8">
        <v>0</v>
      </c>
      <c r="H91">
        <v>0.5</v>
      </c>
      <c r="I91">
        <v>0.25</v>
      </c>
      <c r="J91">
        <v>0</v>
      </c>
      <c r="K91">
        <v>0</v>
      </c>
      <c r="L91">
        <v>0</v>
      </c>
      <c r="M91">
        <v>0</v>
      </c>
      <c r="N91">
        <v>0.75</v>
      </c>
      <c r="O91">
        <v>0</v>
      </c>
      <c r="P91">
        <v>0.75</v>
      </c>
      <c r="Q91">
        <v>0.125</v>
      </c>
      <c r="R91">
        <v>0</v>
      </c>
      <c r="S91">
        <v>0.5</v>
      </c>
      <c r="T91">
        <v>0.125</v>
      </c>
      <c r="U91">
        <v>0</v>
      </c>
      <c r="V91">
        <v>0</v>
      </c>
      <c r="W91">
        <v>0.125</v>
      </c>
      <c r="X91">
        <v>0</v>
      </c>
      <c r="Y91">
        <v>0.625</v>
      </c>
      <c r="Z91">
        <v>0.125</v>
      </c>
      <c r="AA91">
        <v>0</v>
      </c>
      <c r="AB91">
        <v>0</v>
      </c>
      <c r="AC91">
        <v>0</v>
      </c>
      <c r="AD91">
        <v>0</v>
      </c>
      <c r="AE91">
        <v>0.125</v>
      </c>
      <c r="AF91">
        <v>0.25</v>
      </c>
      <c r="AG91">
        <v>0</v>
      </c>
      <c r="AH91">
        <v>0.125</v>
      </c>
      <c r="AI91">
        <v>0.125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0.125</v>
      </c>
      <c r="AQ91">
        <v>0</v>
      </c>
      <c r="AR91">
        <v>0.125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0.375</v>
      </c>
      <c r="BC91">
        <v>0</v>
      </c>
      <c r="BD91">
        <v>0.125</v>
      </c>
      <c r="BE91">
        <v>0.125</v>
      </c>
      <c r="BF91">
        <v>0</v>
      </c>
      <c r="BG91">
        <v>0.125</v>
      </c>
      <c r="BH91">
        <v>0</v>
      </c>
    </row>
    <row r="92" spans="1:60" x14ac:dyDescent="0.35">
      <c r="A92">
        <v>2.0211101412613E+20</v>
      </c>
      <c r="B92">
        <v>4126</v>
      </c>
      <c r="C92">
        <v>130504462</v>
      </c>
      <c r="D92" s="1">
        <v>44501</v>
      </c>
      <c r="E92" s="4">
        <v>44501.764201388891</v>
      </c>
      <c r="F92" s="8">
        <v>0</v>
      </c>
      <c r="G92" s="8">
        <v>0.16666666666666599</v>
      </c>
      <c r="H92">
        <v>0</v>
      </c>
      <c r="I92">
        <v>0.16666666666666599</v>
      </c>
      <c r="J92">
        <v>0</v>
      </c>
      <c r="K92">
        <v>0</v>
      </c>
      <c r="L92">
        <v>0</v>
      </c>
      <c r="M92">
        <v>0</v>
      </c>
      <c r="N92">
        <v>0.33333333333333298</v>
      </c>
      <c r="O92">
        <v>0</v>
      </c>
      <c r="P92">
        <v>0.33333333333333298</v>
      </c>
      <c r="Q92">
        <v>0.66666666666666596</v>
      </c>
      <c r="R92">
        <v>0</v>
      </c>
      <c r="S92">
        <v>0.33333333333333298</v>
      </c>
      <c r="T92">
        <v>0.16666666666666599</v>
      </c>
      <c r="U92">
        <v>0</v>
      </c>
      <c r="V92">
        <v>0</v>
      </c>
      <c r="W92">
        <v>0.66666666666666596</v>
      </c>
      <c r="X92">
        <v>0</v>
      </c>
      <c r="Y92">
        <v>0.16666666666666599</v>
      </c>
      <c r="Z92">
        <v>0.16666666666666599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0.5</v>
      </c>
      <c r="AO92">
        <v>0</v>
      </c>
      <c r="AP92">
        <v>0</v>
      </c>
      <c r="AQ92">
        <v>0.33333333333333298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0.5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</row>
    <row r="93" spans="1:60" x14ac:dyDescent="0.35">
      <c r="A93">
        <v>2.0211101412613E+20</v>
      </c>
      <c r="B93">
        <v>4126</v>
      </c>
      <c r="C93">
        <v>130504510</v>
      </c>
      <c r="D93" s="1">
        <v>44501</v>
      </c>
      <c r="E93" s="4">
        <v>44501.762870370374</v>
      </c>
      <c r="F93" s="8">
        <v>0</v>
      </c>
      <c r="G93" s="8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30</v>
      </c>
      <c r="O93">
        <v>0</v>
      </c>
      <c r="P93">
        <v>30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</row>
    <row r="94" spans="1:60" x14ac:dyDescent="0.35">
      <c r="A94">
        <v>2.0211101412613E+20</v>
      </c>
      <c r="B94">
        <v>4126</v>
      </c>
      <c r="C94">
        <v>130504522</v>
      </c>
      <c r="D94" s="1">
        <v>44501</v>
      </c>
      <c r="E94" s="4">
        <v>44501.764155092591</v>
      </c>
      <c r="F94" s="8">
        <v>0.16666666666666599</v>
      </c>
      <c r="G94" s="8">
        <v>0</v>
      </c>
      <c r="H94">
        <v>0.66666666666666596</v>
      </c>
      <c r="I94">
        <v>0.16666666666666599</v>
      </c>
      <c r="J94">
        <v>0</v>
      </c>
      <c r="K94">
        <v>0</v>
      </c>
      <c r="L94">
        <v>0</v>
      </c>
      <c r="M94">
        <v>0</v>
      </c>
      <c r="N94">
        <v>0.5</v>
      </c>
      <c r="O94">
        <v>0</v>
      </c>
      <c r="P94">
        <v>0.5</v>
      </c>
      <c r="Q94">
        <v>0.5</v>
      </c>
      <c r="R94">
        <v>0</v>
      </c>
      <c r="S94">
        <v>0.5</v>
      </c>
      <c r="T94">
        <v>0.5</v>
      </c>
      <c r="U94">
        <v>0</v>
      </c>
      <c r="V94">
        <v>0</v>
      </c>
      <c r="W94">
        <v>0.5</v>
      </c>
      <c r="X94">
        <v>0</v>
      </c>
      <c r="Y94">
        <v>0.5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0.16666666666666599</v>
      </c>
      <c r="AH94">
        <v>0.16666666666666599</v>
      </c>
      <c r="AI94">
        <v>0.16666666666666599</v>
      </c>
      <c r="AJ94">
        <v>0</v>
      </c>
      <c r="AK94">
        <v>0</v>
      </c>
      <c r="AL94">
        <v>0</v>
      </c>
      <c r="AM94">
        <v>0</v>
      </c>
      <c r="AN94">
        <v>0.16666666666666599</v>
      </c>
      <c r="AO94">
        <v>0</v>
      </c>
      <c r="AP94">
        <v>0</v>
      </c>
      <c r="AQ94">
        <v>0</v>
      </c>
      <c r="AR94">
        <v>0.16666666666666599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0.33333333333333298</v>
      </c>
      <c r="AY94">
        <v>0.16666666666666599</v>
      </c>
      <c r="AZ94">
        <v>0</v>
      </c>
      <c r="BA94">
        <v>0</v>
      </c>
      <c r="BB94">
        <v>0</v>
      </c>
      <c r="BC94">
        <v>0.16666666666666599</v>
      </c>
      <c r="BD94">
        <v>0</v>
      </c>
      <c r="BE94">
        <v>0.16666666666666599</v>
      </c>
      <c r="BF94">
        <v>0</v>
      </c>
      <c r="BG94">
        <v>0.16666666666666599</v>
      </c>
      <c r="BH94">
        <v>0</v>
      </c>
    </row>
    <row r="95" spans="1:60" x14ac:dyDescent="0.35">
      <c r="A95">
        <v>2.0211101412613E+20</v>
      </c>
      <c r="B95">
        <v>4126</v>
      </c>
      <c r="C95">
        <v>130504532</v>
      </c>
      <c r="D95" s="1">
        <v>44501</v>
      </c>
      <c r="E95" s="4">
        <v>44501.764236111114</v>
      </c>
      <c r="F95" s="8">
        <v>0</v>
      </c>
      <c r="G95" s="8">
        <v>7.1428571428571397E-2</v>
      </c>
      <c r="H95">
        <v>0.32142857142857101</v>
      </c>
      <c r="I95">
        <v>0.53571428571428503</v>
      </c>
      <c r="J95">
        <v>0</v>
      </c>
      <c r="K95">
        <v>0</v>
      </c>
      <c r="L95">
        <v>0</v>
      </c>
      <c r="M95">
        <v>3.5714285714285698E-2</v>
      </c>
      <c r="N95">
        <v>0.5</v>
      </c>
      <c r="O95">
        <v>0</v>
      </c>
      <c r="P95">
        <v>0.5</v>
      </c>
      <c r="Q95">
        <v>0.64285714285714202</v>
      </c>
      <c r="R95">
        <v>0</v>
      </c>
      <c r="S95">
        <v>0.42857142857142799</v>
      </c>
      <c r="T95">
        <v>0.39285714285714202</v>
      </c>
      <c r="U95">
        <v>0.17857142857142799</v>
      </c>
      <c r="V95">
        <v>3.5714285714285698E-2</v>
      </c>
      <c r="W95">
        <v>0.39285714285714202</v>
      </c>
      <c r="X95">
        <v>0</v>
      </c>
      <c r="Y95">
        <v>0.42857142857142799</v>
      </c>
      <c r="Z95">
        <v>0.107142857142857</v>
      </c>
      <c r="AA95">
        <v>0</v>
      </c>
      <c r="AB95">
        <v>3.5714285714285698E-2</v>
      </c>
      <c r="AC95">
        <v>0</v>
      </c>
      <c r="AD95">
        <v>7.1428571428571397E-2</v>
      </c>
      <c r="AE95">
        <v>0.39285714285714202</v>
      </c>
      <c r="AF95">
        <v>7.1428571428571397E-2</v>
      </c>
      <c r="AG95">
        <v>0</v>
      </c>
      <c r="AH95">
        <v>0.28571428571428498</v>
      </c>
      <c r="AI95">
        <v>3.5714285714285698E-2</v>
      </c>
      <c r="AJ95">
        <v>3.5714285714285698E-2</v>
      </c>
      <c r="AK95">
        <v>3.5714285714285698E-2</v>
      </c>
      <c r="AL95">
        <v>0</v>
      </c>
      <c r="AM95">
        <v>0</v>
      </c>
      <c r="AN95">
        <v>0</v>
      </c>
      <c r="AO95">
        <v>0</v>
      </c>
      <c r="AP95">
        <v>0.107142857142857</v>
      </c>
      <c r="AQ95">
        <v>0</v>
      </c>
      <c r="AR95">
        <v>0.28571428571428498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0.14285714285714199</v>
      </c>
      <c r="AY95">
        <v>7.1428571428571397E-2</v>
      </c>
      <c r="AZ95">
        <v>0</v>
      </c>
      <c r="BA95">
        <v>7.1428571428571397E-2</v>
      </c>
      <c r="BB95">
        <v>7.1428571428571397E-2</v>
      </c>
      <c r="BC95">
        <v>0.107142857142857</v>
      </c>
      <c r="BD95">
        <v>3.5714285714285698E-2</v>
      </c>
      <c r="BE95">
        <v>0</v>
      </c>
      <c r="BF95">
        <v>0.17857142857142799</v>
      </c>
      <c r="BG95">
        <v>0</v>
      </c>
      <c r="BH95">
        <v>0.17857142857142799</v>
      </c>
    </row>
    <row r="96" spans="1:60" x14ac:dyDescent="0.35">
      <c r="A96">
        <v>2.0211101412613E+20</v>
      </c>
      <c r="B96">
        <v>4126</v>
      </c>
      <c r="C96">
        <v>130504555</v>
      </c>
      <c r="D96" s="1">
        <v>44501</v>
      </c>
      <c r="E96" s="4">
        <v>44501.830717592595</v>
      </c>
      <c r="F96" s="8">
        <v>0.5</v>
      </c>
      <c r="G96" s="8">
        <v>0.5</v>
      </c>
      <c r="H96">
        <v>0.5</v>
      </c>
      <c r="I96">
        <v>0</v>
      </c>
      <c r="J96">
        <v>0</v>
      </c>
      <c r="K96">
        <v>0</v>
      </c>
      <c r="L96">
        <v>0</v>
      </c>
      <c r="M96">
        <v>0</v>
      </c>
      <c r="N96">
        <v>0.75</v>
      </c>
      <c r="O96">
        <v>0</v>
      </c>
      <c r="P96">
        <v>0.75</v>
      </c>
      <c r="Q96">
        <v>0.5</v>
      </c>
      <c r="R96">
        <v>0</v>
      </c>
      <c r="S96">
        <v>0.5</v>
      </c>
      <c r="T96">
        <v>0.5</v>
      </c>
      <c r="U96">
        <v>0.25</v>
      </c>
      <c r="V96">
        <v>0</v>
      </c>
      <c r="W96">
        <v>0.75</v>
      </c>
      <c r="X96">
        <v>0</v>
      </c>
      <c r="Y96">
        <v>0.25</v>
      </c>
      <c r="Z96">
        <v>0</v>
      </c>
      <c r="AA96">
        <v>0</v>
      </c>
      <c r="AB96">
        <v>0</v>
      </c>
      <c r="AC96">
        <v>0.25</v>
      </c>
      <c r="AD96">
        <v>0</v>
      </c>
      <c r="AE96">
        <v>0</v>
      </c>
      <c r="AF96">
        <v>0</v>
      </c>
      <c r="AG96">
        <v>0.25</v>
      </c>
      <c r="AH96">
        <v>0.25</v>
      </c>
      <c r="AI96">
        <v>0</v>
      </c>
      <c r="AJ96">
        <v>0.25</v>
      </c>
      <c r="AK96">
        <v>0</v>
      </c>
      <c r="AL96">
        <v>0.25</v>
      </c>
      <c r="AM96">
        <v>0</v>
      </c>
      <c r="AN96">
        <v>0</v>
      </c>
      <c r="AO96">
        <v>0</v>
      </c>
      <c r="AP96">
        <v>0.5</v>
      </c>
      <c r="AQ96">
        <v>0</v>
      </c>
      <c r="AR96">
        <v>0.25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0.25</v>
      </c>
      <c r="AZ96">
        <v>0</v>
      </c>
      <c r="BA96">
        <v>0</v>
      </c>
      <c r="BB96">
        <v>0</v>
      </c>
      <c r="BC96">
        <v>0.25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35">
      <c r="A97">
        <v>2.0211101412613E+20</v>
      </c>
      <c r="B97">
        <v>4126</v>
      </c>
      <c r="C97">
        <v>130504577</v>
      </c>
      <c r="D97" s="1">
        <v>44501</v>
      </c>
      <c r="E97" s="4">
        <v>44501.830729166664</v>
      </c>
      <c r="F97" s="8">
        <v>0</v>
      </c>
      <c r="G97" s="8">
        <v>0</v>
      </c>
      <c r="H97">
        <v>0.14285714285714199</v>
      </c>
      <c r="I97">
        <v>1</v>
      </c>
      <c r="J97">
        <v>0</v>
      </c>
      <c r="K97">
        <v>0</v>
      </c>
      <c r="L97">
        <v>0</v>
      </c>
      <c r="M97">
        <v>0</v>
      </c>
      <c r="N97">
        <v>0.57142857142857095</v>
      </c>
      <c r="O97">
        <v>0</v>
      </c>
      <c r="P97">
        <v>0.57142857142857095</v>
      </c>
      <c r="Q97">
        <v>0.71428571428571397</v>
      </c>
      <c r="R97">
        <v>0</v>
      </c>
      <c r="S97">
        <v>0.57142857142857095</v>
      </c>
      <c r="T97">
        <v>0.28571428571428498</v>
      </c>
      <c r="U97">
        <v>0</v>
      </c>
      <c r="V97">
        <v>0</v>
      </c>
      <c r="W97">
        <v>0</v>
      </c>
      <c r="X97">
        <v>0.14285714285714199</v>
      </c>
      <c r="Y97">
        <v>0.71428571428571397</v>
      </c>
      <c r="Z97">
        <v>0.42857142857142799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0.42857142857142799</v>
      </c>
      <c r="AI97">
        <v>0</v>
      </c>
      <c r="AJ97">
        <v>0</v>
      </c>
      <c r="AK97">
        <v>0.14285714285714199</v>
      </c>
      <c r="AL97">
        <v>0</v>
      </c>
      <c r="AM97">
        <v>0</v>
      </c>
      <c r="AN97">
        <v>0</v>
      </c>
      <c r="AO97">
        <v>0.28571428571428498</v>
      </c>
      <c r="AP97">
        <v>0</v>
      </c>
      <c r="AQ97">
        <v>0</v>
      </c>
      <c r="AR97">
        <v>0.14285714285714199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0.28571428571428498</v>
      </c>
      <c r="AZ97">
        <v>0</v>
      </c>
      <c r="BA97">
        <v>0.14285714285714199</v>
      </c>
      <c r="BB97">
        <v>0.14285714285714199</v>
      </c>
      <c r="BC97">
        <v>0.14285714285714199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35">
      <c r="A98">
        <v>2.0211101412613E+20</v>
      </c>
      <c r="B98">
        <v>4126</v>
      </c>
      <c r="C98">
        <v>130504630</v>
      </c>
      <c r="D98" s="1">
        <v>44501</v>
      </c>
      <c r="E98" s="4">
        <v>44501.831064814818</v>
      </c>
      <c r="F98" s="8">
        <v>0</v>
      </c>
      <c r="G98" s="8">
        <v>0.25</v>
      </c>
      <c r="H98">
        <v>0.58333333333333304</v>
      </c>
      <c r="I98">
        <v>0.58333333333333304</v>
      </c>
      <c r="J98">
        <v>0.33333333333333298</v>
      </c>
      <c r="K98">
        <v>0</v>
      </c>
      <c r="L98">
        <v>0</v>
      </c>
      <c r="M98">
        <v>0</v>
      </c>
      <c r="N98">
        <v>0.66666666666666596</v>
      </c>
      <c r="O98">
        <v>0</v>
      </c>
      <c r="P98">
        <v>1</v>
      </c>
      <c r="Q98">
        <v>0.5</v>
      </c>
      <c r="R98">
        <v>0</v>
      </c>
      <c r="S98">
        <v>0.83333333333333304</v>
      </c>
      <c r="T98">
        <v>0.33333333333333298</v>
      </c>
      <c r="U98">
        <v>0.58333333333333304</v>
      </c>
      <c r="V98">
        <v>0</v>
      </c>
      <c r="W98">
        <v>0.33333333333333298</v>
      </c>
      <c r="X98">
        <v>0</v>
      </c>
      <c r="Y98">
        <v>0.41666666666666602</v>
      </c>
      <c r="Z98">
        <v>0.16666666666666599</v>
      </c>
      <c r="AA98">
        <v>0</v>
      </c>
      <c r="AB98">
        <v>0</v>
      </c>
      <c r="AC98">
        <v>0</v>
      </c>
      <c r="AD98">
        <v>8.3333333333333301E-2</v>
      </c>
      <c r="AE98">
        <v>0.25</v>
      </c>
      <c r="AF98">
        <v>0.25</v>
      </c>
      <c r="AG98">
        <v>0</v>
      </c>
      <c r="AH98">
        <v>0.75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0.16666666666666599</v>
      </c>
      <c r="AQ98">
        <v>0</v>
      </c>
      <c r="AR98">
        <v>0.33333333333333298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0.33333333333333298</v>
      </c>
      <c r="AY98">
        <v>0</v>
      </c>
      <c r="AZ98">
        <v>0</v>
      </c>
      <c r="BA98">
        <v>0.16666666666666599</v>
      </c>
      <c r="BB98">
        <v>0</v>
      </c>
      <c r="BC98">
        <v>8.3333333333333301E-2</v>
      </c>
      <c r="BD98">
        <v>0</v>
      </c>
      <c r="BE98">
        <v>0.16666666666666599</v>
      </c>
      <c r="BF98">
        <v>0.16666666666666599</v>
      </c>
      <c r="BG98">
        <v>0.16666666666666599</v>
      </c>
      <c r="BH98">
        <v>0.16666666666666599</v>
      </c>
    </row>
    <row r="99" spans="1:60" x14ac:dyDescent="0.35">
      <c r="A99">
        <v>2.0211101412613E+20</v>
      </c>
      <c r="B99">
        <v>4126</v>
      </c>
      <c r="C99">
        <v>130504658</v>
      </c>
      <c r="D99" s="1">
        <v>44501</v>
      </c>
      <c r="E99" s="4">
        <v>44501.831030092595</v>
      </c>
      <c r="F99" s="8">
        <v>0</v>
      </c>
      <c r="G99" s="8">
        <v>0</v>
      </c>
      <c r="H99">
        <v>0.28571428571428498</v>
      </c>
      <c r="I99">
        <v>0.42857142857142799</v>
      </c>
      <c r="J99">
        <v>0</v>
      </c>
      <c r="K99">
        <v>0.14285714285714199</v>
      </c>
      <c r="L99">
        <v>0</v>
      </c>
      <c r="M99">
        <v>0</v>
      </c>
      <c r="N99">
        <v>0.71428571428571397</v>
      </c>
      <c r="O99">
        <v>0</v>
      </c>
      <c r="P99">
        <v>0.85714285714285698</v>
      </c>
      <c r="Q99">
        <v>0.14285714285714199</v>
      </c>
      <c r="R99">
        <v>0</v>
      </c>
      <c r="S99">
        <v>0.42857142857142799</v>
      </c>
      <c r="T99">
        <v>0.14285714285714199</v>
      </c>
      <c r="U99">
        <v>0</v>
      </c>
      <c r="V99">
        <v>0</v>
      </c>
      <c r="W99">
        <v>0.14285714285714199</v>
      </c>
      <c r="X99">
        <v>0</v>
      </c>
      <c r="Y99">
        <v>0.71428571428571397</v>
      </c>
      <c r="Z99">
        <v>0.14285714285714199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0.28571428571428498</v>
      </c>
      <c r="AH99">
        <v>0</v>
      </c>
      <c r="AI99">
        <v>0.14285714285714199</v>
      </c>
      <c r="AJ99">
        <v>0.14285714285714199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0.14285714285714199</v>
      </c>
      <c r="BB99">
        <v>0.57142857142857095</v>
      </c>
      <c r="BC99">
        <v>0.14285714285714199</v>
      </c>
      <c r="BD99">
        <v>0.14285714285714199</v>
      </c>
      <c r="BE99">
        <v>0</v>
      </c>
      <c r="BF99">
        <v>0</v>
      </c>
      <c r="BG99">
        <v>0</v>
      </c>
      <c r="BH99">
        <v>0</v>
      </c>
    </row>
    <row r="100" spans="1:60" x14ac:dyDescent="0.35">
      <c r="A100">
        <v>2.0211101412613E+20</v>
      </c>
      <c r="B100">
        <v>4126</v>
      </c>
      <c r="C100">
        <v>130504706</v>
      </c>
      <c r="D100" s="1">
        <v>44501</v>
      </c>
      <c r="E100" s="4">
        <v>44501.830057870371</v>
      </c>
      <c r="F100" s="8">
        <v>0.25</v>
      </c>
      <c r="G100" s="8">
        <v>0</v>
      </c>
      <c r="H100">
        <v>0.25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0.5</v>
      </c>
      <c r="O100">
        <v>0</v>
      </c>
      <c r="P100">
        <v>0.5</v>
      </c>
      <c r="Q100">
        <v>0.75</v>
      </c>
      <c r="R100">
        <v>0</v>
      </c>
      <c r="S100">
        <v>0.5</v>
      </c>
      <c r="T100">
        <v>0</v>
      </c>
      <c r="U100">
        <v>0.5</v>
      </c>
      <c r="V100">
        <v>0</v>
      </c>
      <c r="W100">
        <v>0.5</v>
      </c>
      <c r="X100">
        <v>0</v>
      </c>
      <c r="Y100">
        <v>0.25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0.5</v>
      </c>
      <c r="AF100">
        <v>0</v>
      </c>
      <c r="AG100">
        <v>0</v>
      </c>
      <c r="AH100">
        <v>0.75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0.75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0.5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</row>
    <row r="101" spans="1:60" x14ac:dyDescent="0.35">
      <c r="A101">
        <v>2.0211101412613E+20</v>
      </c>
      <c r="B101">
        <v>4126</v>
      </c>
      <c r="C101">
        <v>130504819</v>
      </c>
      <c r="D101" s="1">
        <v>44501</v>
      </c>
      <c r="E101" s="4">
        <v>44501.831064814818</v>
      </c>
      <c r="F101" s="8">
        <v>0.266666666666666</v>
      </c>
      <c r="G101" s="8">
        <v>0</v>
      </c>
      <c r="H101">
        <v>0.53333333333333299</v>
      </c>
      <c r="I101">
        <v>0.33333333333333298</v>
      </c>
      <c r="J101">
        <v>6.6666666666666693E-2</v>
      </c>
      <c r="K101">
        <v>0</v>
      </c>
      <c r="L101">
        <v>0</v>
      </c>
      <c r="M101">
        <v>0</v>
      </c>
      <c r="N101">
        <v>0.53333333333333299</v>
      </c>
      <c r="O101">
        <v>0</v>
      </c>
      <c r="P101">
        <v>0.6</v>
      </c>
      <c r="Q101">
        <v>0.6</v>
      </c>
      <c r="R101">
        <v>0</v>
      </c>
      <c r="S101">
        <v>0.33333333333333298</v>
      </c>
      <c r="T101">
        <v>0.33333333333333298</v>
      </c>
      <c r="U101">
        <v>0</v>
      </c>
      <c r="V101">
        <v>6.6666666666666693E-2</v>
      </c>
      <c r="W101">
        <v>0.66666666666666596</v>
      </c>
      <c r="X101">
        <v>6.6666666666666693E-2</v>
      </c>
      <c r="Y101">
        <v>0.33333333333333298</v>
      </c>
      <c r="Z101">
        <v>6.6666666666666693E-2</v>
      </c>
      <c r="AA101">
        <v>0</v>
      </c>
      <c r="AB101">
        <v>0</v>
      </c>
      <c r="AC101">
        <v>0</v>
      </c>
      <c r="AD101">
        <v>0</v>
      </c>
      <c r="AE101">
        <v>0.2</v>
      </c>
      <c r="AF101">
        <v>0.133333333333333</v>
      </c>
      <c r="AG101">
        <v>0</v>
      </c>
      <c r="AH101">
        <v>0.4</v>
      </c>
      <c r="AI101">
        <v>6.6666666666666693E-2</v>
      </c>
      <c r="AJ101">
        <v>0</v>
      </c>
      <c r="AK101">
        <v>6.6666666666666693E-2</v>
      </c>
      <c r="AL101">
        <v>0</v>
      </c>
      <c r="AM101">
        <v>0</v>
      </c>
      <c r="AN101">
        <v>6.6666666666666693E-2</v>
      </c>
      <c r="AO101">
        <v>0.266666666666666</v>
      </c>
      <c r="AP101">
        <v>0</v>
      </c>
      <c r="AQ101">
        <v>0</v>
      </c>
      <c r="AR101">
        <v>0.133333333333333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0.33333333333333298</v>
      </c>
      <c r="AZ101">
        <v>0</v>
      </c>
      <c r="BA101">
        <v>6.6666666666666693E-2</v>
      </c>
      <c r="BB101">
        <v>0.2</v>
      </c>
      <c r="BC101">
        <v>0.133333333333333</v>
      </c>
      <c r="BD101">
        <v>0</v>
      </c>
      <c r="BE101">
        <v>6.6666666666666693E-2</v>
      </c>
      <c r="BF101">
        <v>0</v>
      </c>
      <c r="BG101">
        <v>6.6666666666666693E-2</v>
      </c>
      <c r="BH101">
        <v>0</v>
      </c>
    </row>
    <row r="102" spans="1:60" x14ac:dyDescent="0.35">
      <c r="A102">
        <v>2.0211101412613E+20</v>
      </c>
      <c r="B102">
        <v>4126</v>
      </c>
      <c r="C102">
        <v>130504879</v>
      </c>
      <c r="D102" s="1">
        <v>44501</v>
      </c>
      <c r="E102" s="4">
        <v>44501.830682870372</v>
      </c>
      <c r="F102" s="8">
        <v>0</v>
      </c>
      <c r="G102" s="8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0.25</v>
      </c>
      <c r="AF102">
        <v>0.25</v>
      </c>
      <c r="AG102">
        <v>0</v>
      </c>
      <c r="AH102">
        <v>0.25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0.75</v>
      </c>
      <c r="AV102">
        <v>0</v>
      </c>
      <c r="AW102">
        <v>0</v>
      </c>
      <c r="AX102">
        <v>0</v>
      </c>
      <c r="AY102">
        <v>0.25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</row>
    <row r="103" spans="1:60" x14ac:dyDescent="0.35">
      <c r="A103">
        <v>2.0211101412613E+20</v>
      </c>
      <c r="B103">
        <v>4126</v>
      </c>
      <c r="C103">
        <v>130504884</v>
      </c>
      <c r="D103" s="1">
        <v>44501</v>
      </c>
      <c r="E103" s="4">
        <v>44501.830775462964</v>
      </c>
    </row>
    <row r="104" spans="1:60" x14ac:dyDescent="0.35">
      <c r="A104">
        <v>2.0211101412613E+20</v>
      </c>
      <c r="B104">
        <v>4126</v>
      </c>
      <c r="C104">
        <v>130504893</v>
      </c>
      <c r="D104" s="1">
        <v>44501</v>
      </c>
      <c r="E104" s="4">
        <v>44501.830763888887</v>
      </c>
      <c r="F104" s="8">
        <v>0</v>
      </c>
      <c r="G104" s="8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0.66666666666666596</v>
      </c>
      <c r="R104">
        <v>0</v>
      </c>
      <c r="S104">
        <v>0</v>
      </c>
      <c r="T104">
        <v>0.33333333333333298</v>
      </c>
      <c r="U104">
        <v>0.33333333333333298</v>
      </c>
      <c r="V104">
        <v>0</v>
      </c>
      <c r="W104">
        <v>0</v>
      </c>
      <c r="X104">
        <v>0</v>
      </c>
      <c r="Y104">
        <v>0.33333333333333298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0.33333333333333298</v>
      </c>
      <c r="AG104">
        <v>0</v>
      </c>
      <c r="AH104">
        <v>0.33333333333333298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0.33333333333333298</v>
      </c>
      <c r="BG104">
        <v>0</v>
      </c>
      <c r="BH104">
        <v>0.33333333333333298</v>
      </c>
    </row>
    <row r="105" spans="1:60" x14ac:dyDescent="0.35">
      <c r="A105">
        <v>2.0211101412613E+20</v>
      </c>
      <c r="B105">
        <v>4126</v>
      </c>
      <c r="C105">
        <v>130504908</v>
      </c>
      <c r="D105" s="1">
        <v>44501</v>
      </c>
      <c r="E105" s="4">
        <v>44501.830995370372</v>
      </c>
      <c r="F105" s="8">
        <v>0</v>
      </c>
      <c r="G105" s="8">
        <v>0</v>
      </c>
      <c r="H105">
        <v>0</v>
      </c>
      <c r="I105">
        <v>1.2</v>
      </c>
      <c r="J105">
        <v>0</v>
      </c>
      <c r="K105">
        <v>0</v>
      </c>
      <c r="L105">
        <v>0</v>
      </c>
      <c r="M105">
        <v>0</v>
      </c>
      <c r="N105">
        <v>1.2</v>
      </c>
      <c r="O105">
        <v>0</v>
      </c>
      <c r="P105">
        <v>1.2</v>
      </c>
      <c r="Q105">
        <v>0.2</v>
      </c>
      <c r="R105">
        <v>0</v>
      </c>
      <c r="S105">
        <v>0.8</v>
      </c>
      <c r="T105">
        <v>0.2</v>
      </c>
      <c r="U105">
        <v>1</v>
      </c>
      <c r="V105">
        <v>0</v>
      </c>
      <c r="W105">
        <v>0.4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1.2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0.2</v>
      </c>
      <c r="AQ105">
        <v>0</v>
      </c>
      <c r="AR105">
        <v>0</v>
      </c>
      <c r="AS105">
        <v>0.2</v>
      </c>
      <c r="AT105">
        <v>0</v>
      </c>
      <c r="AU105">
        <v>0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</row>
    <row r="106" spans="1:60" x14ac:dyDescent="0.35">
      <c r="A106">
        <v>2.0211101412613E+20</v>
      </c>
      <c r="B106">
        <v>4126</v>
      </c>
      <c r="C106">
        <v>130504928</v>
      </c>
      <c r="D106" s="1">
        <v>44501</v>
      </c>
      <c r="E106" s="4">
        <v>44501.831076388888</v>
      </c>
      <c r="F106" s="8">
        <v>7.1428571428571397E-2</v>
      </c>
      <c r="G106" s="8">
        <v>0.14285714285714199</v>
      </c>
      <c r="H106">
        <v>0.14285714285714199</v>
      </c>
      <c r="I106">
        <v>0.5</v>
      </c>
      <c r="J106">
        <v>0</v>
      </c>
      <c r="K106">
        <v>0.14285714285714199</v>
      </c>
      <c r="L106">
        <v>0</v>
      </c>
      <c r="M106">
        <v>0</v>
      </c>
      <c r="N106">
        <v>0.64285714285714202</v>
      </c>
      <c r="O106">
        <v>0</v>
      </c>
      <c r="P106">
        <v>0.78571428571428503</v>
      </c>
      <c r="Q106">
        <v>0.214285714285714</v>
      </c>
      <c r="R106">
        <v>0</v>
      </c>
      <c r="S106">
        <v>0.42857142857142799</v>
      </c>
      <c r="T106">
        <v>0.14285714285714199</v>
      </c>
      <c r="U106">
        <v>0.42857142857142799</v>
      </c>
      <c r="V106">
        <v>0</v>
      </c>
      <c r="W106">
        <v>0.14285714285714199</v>
      </c>
      <c r="X106">
        <v>0</v>
      </c>
      <c r="Y106">
        <v>0.28571428571428498</v>
      </c>
      <c r="Z106">
        <v>0.14285714285714199</v>
      </c>
      <c r="AA106">
        <v>0</v>
      </c>
      <c r="AB106">
        <v>0</v>
      </c>
      <c r="AC106">
        <v>0.14285714285714199</v>
      </c>
      <c r="AD106">
        <v>0</v>
      </c>
      <c r="AE106">
        <v>0</v>
      </c>
      <c r="AF106">
        <v>7.1428571428571397E-2</v>
      </c>
      <c r="AG106">
        <v>0</v>
      </c>
      <c r="AH106">
        <v>0.35714285714285698</v>
      </c>
      <c r="AI106">
        <v>7.1428571428571397E-2</v>
      </c>
      <c r="AJ106">
        <v>0.14285714285714199</v>
      </c>
      <c r="AK106">
        <v>0.14285714285714199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0.35714285714285698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0.14285714285714199</v>
      </c>
      <c r="AY106">
        <v>0</v>
      </c>
      <c r="AZ106">
        <v>0</v>
      </c>
      <c r="BA106">
        <v>0</v>
      </c>
      <c r="BB106">
        <v>0.35714285714285698</v>
      </c>
      <c r="BC106">
        <v>0</v>
      </c>
      <c r="BD106">
        <v>0</v>
      </c>
      <c r="BE106">
        <v>7.1428571428571397E-2</v>
      </c>
      <c r="BF106">
        <v>0</v>
      </c>
      <c r="BG106">
        <v>7.1428571428571397E-2</v>
      </c>
      <c r="BH106">
        <v>0</v>
      </c>
    </row>
    <row r="107" spans="1:60" x14ac:dyDescent="0.35">
      <c r="A107">
        <v>2.0211101412613E+20</v>
      </c>
      <c r="B107">
        <v>4126</v>
      </c>
      <c r="C107">
        <v>130504931</v>
      </c>
      <c r="D107" s="1">
        <v>44501</v>
      </c>
      <c r="E107" s="4">
        <v>44501.831064814818</v>
      </c>
      <c r="F107" s="8">
        <v>0</v>
      </c>
      <c r="G107" s="8">
        <v>0</v>
      </c>
      <c r="H107">
        <v>0</v>
      </c>
      <c r="I107">
        <v>0.5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0.5</v>
      </c>
      <c r="X107">
        <v>0</v>
      </c>
      <c r="Y107">
        <v>0.5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</row>
    <row r="108" spans="1:60" x14ac:dyDescent="0.35">
      <c r="A108">
        <v>2.0211101412613E+20</v>
      </c>
      <c r="B108">
        <v>4126</v>
      </c>
      <c r="C108">
        <v>130504949</v>
      </c>
      <c r="D108" s="1">
        <v>44501</v>
      </c>
      <c r="E108" s="4">
        <v>44501.830740740741</v>
      </c>
      <c r="F108" s="8">
        <v>0</v>
      </c>
      <c r="G108" s="8">
        <v>0.22222222222222199</v>
      </c>
      <c r="H108">
        <v>0.11111111111111099</v>
      </c>
      <c r="I108">
        <v>0.55555555555555503</v>
      </c>
      <c r="J108">
        <v>0.11111111111111099</v>
      </c>
      <c r="K108">
        <v>0</v>
      </c>
      <c r="L108">
        <v>0</v>
      </c>
      <c r="M108">
        <v>0</v>
      </c>
      <c r="N108">
        <v>0.55555555555555503</v>
      </c>
      <c r="O108">
        <v>0</v>
      </c>
      <c r="P108">
        <v>0.66666666666666596</v>
      </c>
      <c r="Q108">
        <v>0.22222222222222199</v>
      </c>
      <c r="R108">
        <v>0</v>
      </c>
      <c r="S108">
        <v>0.44444444444444398</v>
      </c>
      <c r="T108">
        <v>0.11111111111111099</v>
      </c>
      <c r="U108">
        <v>0.11111111111111099</v>
      </c>
      <c r="V108">
        <v>0</v>
      </c>
      <c r="W108">
        <v>0.11111111111111099</v>
      </c>
      <c r="X108">
        <v>0</v>
      </c>
      <c r="Y108">
        <v>0.44444444444444398</v>
      </c>
      <c r="Z108">
        <v>0.22222222222222199</v>
      </c>
      <c r="AA108">
        <v>0</v>
      </c>
      <c r="AB108">
        <v>0</v>
      </c>
      <c r="AC108">
        <v>0</v>
      </c>
      <c r="AD108">
        <v>0</v>
      </c>
      <c r="AE108">
        <v>0.22222222222222199</v>
      </c>
      <c r="AF108">
        <v>0</v>
      </c>
      <c r="AG108">
        <v>0</v>
      </c>
      <c r="AH108">
        <v>0.33333333333333298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0.11111111111111099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0.44444444444444398</v>
      </c>
      <c r="AZ108">
        <v>0</v>
      </c>
      <c r="BA108">
        <v>0.11111111111111099</v>
      </c>
      <c r="BB108">
        <v>0.11111111111111099</v>
      </c>
      <c r="BC108">
        <v>0.11111111111111099</v>
      </c>
      <c r="BD108">
        <v>0</v>
      </c>
      <c r="BE108">
        <v>0</v>
      </c>
      <c r="BF108">
        <v>0</v>
      </c>
      <c r="BG108">
        <v>0</v>
      </c>
      <c r="BH108">
        <v>0</v>
      </c>
    </row>
    <row r="109" spans="1:60" x14ac:dyDescent="0.35">
      <c r="A109">
        <v>2.0211101412613E+20</v>
      </c>
      <c r="B109">
        <v>4126</v>
      </c>
      <c r="C109">
        <v>130504993</v>
      </c>
      <c r="D109" s="1">
        <v>44501</v>
      </c>
      <c r="E109" s="4">
        <v>44501.831064814818</v>
      </c>
      <c r="F109" s="8">
        <v>0</v>
      </c>
      <c r="G109" s="8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</row>
    <row r="110" spans="1:60" x14ac:dyDescent="0.35">
      <c r="A110">
        <v>2.0211101412613E+20</v>
      </c>
      <c r="B110">
        <v>4126</v>
      </c>
      <c r="C110">
        <v>130505018</v>
      </c>
      <c r="D110" s="1">
        <v>44501</v>
      </c>
      <c r="E110" s="4">
        <v>44501.830462962964</v>
      </c>
      <c r="F110" s="8">
        <v>0</v>
      </c>
      <c r="G110" s="8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</row>
    <row r="111" spans="1:60" x14ac:dyDescent="0.35">
      <c r="A111">
        <v>2.0211101412613E+20</v>
      </c>
      <c r="B111">
        <v>4126</v>
      </c>
      <c r="C111">
        <v>130505054</v>
      </c>
      <c r="D111" s="1">
        <v>44501</v>
      </c>
      <c r="E111" s="4">
        <v>44501.830775462964</v>
      </c>
      <c r="F111" s="8">
        <v>0</v>
      </c>
      <c r="G111" s="8">
        <v>9.0909090909090898E-2</v>
      </c>
      <c r="H111">
        <v>9.0909090909090898E-2</v>
      </c>
      <c r="I111">
        <v>0.54545454545454497</v>
      </c>
      <c r="J111">
        <v>9.0909090909090898E-2</v>
      </c>
      <c r="K111">
        <v>0</v>
      </c>
      <c r="L111">
        <v>0</v>
      </c>
      <c r="M111">
        <v>0</v>
      </c>
      <c r="N111">
        <v>0.45454545454545398</v>
      </c>
      <c r="O111">
        <v>0</v>
      </c>
      <c r="P111">
        <v>0.54545454545454497</v>
      </c>
      <c r="Q111">
        <v>0.27272727272727199</v>
      </c>
      <c r="R111">
        <v>0</v>
      </c>
      <c r="S111">
        <v>0.54545454545454497</v>
      </c>
      <c r="T111">
        <v>0.27272727272727199</v>
      </c>
      <c r="U111">
        <v>9.0909090909090898E-2</v>
      </c>
      <c r="V111">
        <v>0</v>
      </c>
      <c r="W111">
        <v>9.0909090909090898E-2</v>
      </c>
      <c r="X111">
        <v>0</v>
      </c>
      <c r="Y111">
        <v>0.45454545454545398</v>
      </c>
      <c r="Z111">
        <v>0.18181818181818099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0.18181818181818099</v>
      </c>
      <c r="AH111">
        <v>0</v>
      </c>
      <c r="AI111">
        <v>0</v>
      </c>
      <c r="AJ111">
        <v>9.0909090909090898E-2</v>
      </c>
      <c r="AK111">
        <v>0.18181818181818099</v>
      </c>
      <c r="AL111">
        <v>9.0909090909090898E-2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0.18181818181818099</v>
      </c>
      <c r="AS111">
        <v>0</v>
      </c>
      <c r="AT111">
        <v>0</v>
      </c>
      <c r="AU111">
        <v>0</v>
      </c>
      <c r="AV111">
        <v>0</v>
      </c>
      <c r="AW111">
        <v>9.0909090909090898E-2</v>
      </c>
      <c r="AX111">
        <v>0</v>
      </c>
      <c r="AY111">
        <v>0.18181818181818099</v>
      </c>
      <c r="AZ111">
        <v>0</v>
      </c>
      <c r="BA111">
        <v>0</v>
      </c>
      <c r="BB111">
        <v>9.0909090909090898E-2</v>
      </c>
      <c r="BC111">
        <v>0.18181818181818099</v>
      </c>
      <c r="BD111">
        <v>9.0909090909090898E-2</v>
      </c>
      <c r="BE111">
        <v>0</v>
      </c>
      <c r="BF111">
        <v>0</v>
      </c>
      <c r="BG111">
        <v>0</v>
      </c>
      <c r="BH111">
        <v>0</v>
      </c>
    </row>
    <row r="112" spans="1:60" x14ac:dyDescent="0.35">
      <c r="A112">
        <v>2.0211101412613E+20</v>
      </c>
      <c r="B112">
        <v>4126</v>
      </c>
      <c r="C112">
        <v>130505063</v>
      </c>
      <c r="D112" s="1">
        <v>44501</v>
      </c>
      <c r="E112" s="4">
        <v>44501.830740740741</v>
      </c>
      <c r="F112" s="8">
        <v>0</v>
      </c>
      <c r="G112" s="8">
        <v>0.5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0.5</v>
      </c>
      <c r="O112">
        <v>0</v>
      </c>
      <c r="P112">
        <v>0.5</v>
      </c>
      <c r="Q112">
        <v>0</v>
      </c>
      <c r="R112">
        <v>0</v>
      </c>
      <c r="S112">
        <v>0.5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0.5</v>
      </c>
      <c r="BD112">
        <v>0</v>
      </c>
      <c r="BE112">
        <v>0</v>
      </c>
      <c r="BF112">
        <v>0</v>
      </c>
      <c r="BG112">
        <v>0</v>
      </c>
      <c r="BH112">
        <v>0</v>
      </c>
    </row>
    <row r="113" spans="1:60" x14ac:dyDescent="0.35">
      <c r="A113">
        <v>2.0211101412613E+20</v>
      </c>
      <c r="B113">
        <v>4126</v>
      </c>
      <c r="C113">
        <v>130505074</v>
      </c>
      <c r="D113" s="1">
        <v>44501</v>
      </c>
      <c r="E113" s="4">
        <v>44501.830983796295</v>
      </c>
      <c r="F113" s="8">
        <v>0</v>
      </c>
      <c r="G113" s="8">
        <v>0</v>
      </c>
      <c r="H113">
        <v>0.14285714285714199</v>
      </c>
      <c r="I113">
        <v>0.28571428571428498</v>
      </c>
      <c r="J113">
        <v>0</v>
      </c>
      <c r="K113">
        <v>0.28571428571428498</v>
      </c>
      <c r="L113">
        <v>0</v>
      </c>
      <c r="M113">
        <v>0</v>
      </c>
      <c r="N113">
        <v>0.42857142857142799</v>
      </c>
      <c r="O113">
        <v>0</v>
      </c>
      <c r="P113">
        <v>0.71428571428571397</v>
      </c>
      <c r="Q113">
        <v>0.28571428571428498</v>
      </c>
      <c r="R113">
        <v>0</v>
      </c>
      <c r="S113">
        <v>0.71428571428571397</v>
      </c>
      <c r="T113">
        <v>0.14285714285714199</v>
      </c>
      <c r="U113">
        <v>0</v>
      </c>
      <c r="V113">
        <v>0</v>
      </c>
      <c r="W113">
        <v>0.28571428571428498</v>
      </c>
      <c r="X113">
        <v>0</v>
      </c>
      <c r="Y113">
        <v>0.71428571428571397</v>
      </c>
      <c r="Z113">
        <v>0</v>
      </c>
      <c r="AA113">
        <v>0</v>
      </c>
      <c r="AB113">
        <v>0</v>
      </c>
      <c r="AC113">
        <v>0</v>
      </c>
      <c r="AD113">
        <v>0.14285714285714199</v>
      </c>
      <c r="AE113">
        <v>0</v>
      </c>
      <c r="AF113">
        <v>0</v>
      </c>
      <c r="AG113">
        <v>0</v>
      </c>
      <c r="AH113">
        <v>0.42857142857142799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0.14285714285714199</v>
      </c>
      <c r="AY113">
        <v>0.14285714285714199</v>
      </c>
      <c r="AZ113">
        <v>0</v>
      </c>
      <c r="BA113">
        <v>0</v>
      </c>
      <c r="BB113">
        <v>0.14285714285714199</v>
      </c>
      <c r="BC113">
        <v>0.42857142857142799</v>
      </c>
      <c r="BD113">
        <v>0</v>
      </c>
      <c r="BE113">
        <v>0</v>
      </c>
      <c r="BF113">
        <v>0</v>
      </c>
      <c r="BG113">
        <v>0</v>
      </c>
      <c r="BH113">
        <v>0</v>
      </c>
    </row>
    <row r="114" spans="1:60" x14ac:dyDescent="0.35">
      <c r="A114">
        <v>2.0211101412613E+20</v>
      </c>
      <c r="B114">
        <v>4126</v>
      </c>
      <c r="C114">
        <v>130505102</v>
      </c>
      <c r="D114" s="1">
        <v>44501</v>
      </c>
      <c r="E114" s="4">
        <v>44501.830983796295</v>
      </c>
      <c r="F114" s="8">
        <v>0</v>
      </c>
      <c r="G114" s="8">
        <v>0</v>
      </c>
      <c r="H114">
        <v>0.266666666666666</v>
      </c>
      <c r="I114">
        <v>0.86666666666666603</v>
      </c>
      <c r="J114">
        <v>0</v>
      </c>
      <c r="K114">
        <v>0</v>
      </c>
      <c r="L114">
        <v>0</v>
      </c>
      <c r="M114">
        <v>0</v>
      </c>
      <c r="N114">
        <v>0.66666666666666596</v>
      </c>
      <c r="O114">
        <v>0</v>
      </c>
      <c r="P114">
        <v>0.66666666666666596</v>
      </c>
      <c r="Q114">
        <v>0.66666666666666596</v>
      </c>
      <c r="R114">
        <v>0</v>
      </c>
      <c r="S114">
        <v>0.53333333333333299</v>
      </c>
      <c r="T114">
        <v>0.53333333333333299</v>
      </c>
      <c r="U114">
        <v>6.6666666666666693E-2</v>
      </c>
      <c r="V114">
        <v>0</v>
      </c>
      <c r="W114">
        <v>0.6</v>
      </c>
      <c r="X114">
        <v>0</v>
      </c>
      <c r="Y114">
        <v>0.6</v>
      </c>
      <c r="Z114">
        <v>6.6666666666666693E-2</v>
      </c>
      <c r="AA114">
        <v>0</v>
      </c>
      <c r="AB114">
        <v>0</v>
      </c>
      <c r="AC114">
        <v>0</v>
      </c>
      <c r="AD114">
        <v>0.33333333333333298</v>
      </c>
      <c r="AE114">
        <v>0.133333333333333</v>
      </c>
      <c r="AF114">
        <v>0</v>
      </c>
      <c r="AG114">
        <v>0</v>
      </c>
      <c r="AH114">
        <v>0.46666666666666601</v>
      </c>
      <c r="AI114">
        <v>0.33333333333333298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0.2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6.6666666666666693E-2</v>
      </c>
      <c r="AY114">
        <v>0.46666666666666601</v>
      </c>
      <c r="AZ114">
        <v>0</v>
      </c>
      <c r="BA114">
        <v>0</v>
      </c>
      <c r="BB114">
        <v>6.6666666666666693E-2</v>
      </c>
      <c r="BC114">
        <v>0</v>
      </c>
      <c r="BD114">
        <v>6.6666666666666693E-2</v>
      </c>
      <c r="BE114">
        <v>0.33333333333333298</v>
      </c>
      <c r="BF114">
        <v>0</v>
      </c>
      <c r="BG114">
        <v>0.33333333333333298</v>
      </c>
      <c r="BH114">
        <v>0</v>
      </c>
    </row>
    <row r="115" spans="1:60" x14ac:dyDescent="0.35">
      <c r="A115">
        <v>2.0211101412613E+20</v>
      </c>
      <c r="B115">
        <v>4126</v>
      </c>
      <c r="C115">
        <v>130505140</v>
      </c>
      <c r="D115" s="1">
        <v>44501</v>
      </c>
      <c r="E115" s="4">
        <v>44501.830428240741</v>
      </c>
      <c r="F115" s="8">
        <v>0</v>
      </c>
      <c r="G115" s="8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</row>
    <row r="116" spans="1:60" x14ac:dyDescent="0.35">
      <c r="A116">
        <v>2.0211101412613E+20</v>
      </c>
      <c r="B116">
        <v>4126</v>
      </c>
      <c r="C116">
        <v>130505203</v>
      </c>
      <c r="D116" s="1">
        <v>44501</v>
      </c>
      <c r="E116" s="4">
        <v>44501.831145833334</v>
      </c>
      <c r="F116" s="8">
        <v>0</v>
      </c>
      <c r="G116" s="8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37</v>
      </c>
      <c r="O116">
        <v>0</v>
      </c>
      <c r="P116">
        <v>37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37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</row>
    <row r="117" spans="1:60" x14ac:dyDescent="0.35">
      <c r="A117">
        <v>2.0211101412613E+20</v>
      </c>
      <c r="B117">
        <v>4126</v>
      </c>
      <c r="C117">
        <v>130505250</v>
      </c>
      <c r="D117" s="1">
        <v>44501</v>
      </c>
      <c r="E117" s="4">
        <v>44501.831122685187</v>
      </c>
      <c r="F117" s="8">
        <v>0.23076923076923</v>
      </c>
      <c r="G117" s="8">
        <v>0.23076923076923</v>
      </c>
      <c r="H117">
        <v>0.15384615384615299</v>
      </c>
      <c r="I117">
        <v>0.46153846153846101</v>
      </c>
      <c r="J117">
        <v>7.69230769230769E-2</v>
      </c>
      <c r="K117">
        <v>0</v>
      </c>
      <c r="L117">
        <v>0</v>
      </c>
      <c r="M117">
        <v>0</v>
      </c>
      <c r="N117">
        <v>0.23076923076923</v>
      </c>
      <c r="O117">
        <v>0</v>
      </c>
      <c r="P117">
        <v>0.30769230769230699</v>
      </c>
      <c r="Q117">
        <v>0.69230769230769196</v>
      </c>
      <c r="R117">
        <v>0</v>
      </c>
      <c r="S117">
        <v>0.23076923076923</v>
      </c>
      <c r="T117">
        <v>0.46153846153846101</v>
      </c>
      <c r="U117">
        <v>7.69230769230769E-2</v>
      </c>
      <c r="V117">
        <v>0</v>
      </c>
      <c r="W117">
        <v>0.23076923076923</v>
      </c>
      <c r="X117">
        <v>0</v>
      </c>
      <c r="Y117">
        <v>0.61538461538461497</v>
      </c>
      <c r="Z117">
        <v>7.69230769230769E-2</v>
      </c>
      <c r="AA117">
        <v>0</v>
      </c>
      <c r="AB117">
        <v>0</v>
      </c>
      <c r="AC117">
        <v>0</v>
      </c>
      <c r="AD117">
        <v>7.69230769230769E-2</v>
      </c>
      <c r="AE117">
        <v>7.69230769230769E-2</v>
      </c>
      <c r="AF117">
        <v>0</v>
      </c>
      <c r="AG117">
        <v>0</v>
      </c>
      <c r="AH117">
        <v>0</v>
      </c>
      <c r="AI117">
        <v>0.23076923076923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0.30769230769230699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7.69230769230769E-2</v>
      </c>
      <c r="AY117">
        <v>0.15384615384615299</v>
      </c>
      <c r="AZ117">
        <v>0</v>
      </c>
      <c r="BA117">
        <v>0</v>
      </c>
      <c r="BB117">
        <v>0</v>
      </c>
      <c r="BC117">
        <v>0.15384615384615299</v>
      </c>
      <c r="BD117">
        <v>0</v>
      </c>
      <c r="BE117">
        <v>0.15384615384615299</v>
      </c>
      <c r="BF117">
        <v>0</v>
      </c>
      <c r="BG117">
        <v>0.15384615384615299</v>
      </c>
      <c r="BH117">
        <v>0</v>
      </c>
    </row>
    <row r="118" spans="1:60" x14ac:dyDescent="0.35">
      <c r="A118">
        <v>2.0211101412613E+20</v>
      </c>
      <c r="B118">
        <v>4126</v>
      </c>
      <c r="C118">
        <v>130505267</v>
      </c>
      <c r="D118" s="1">
        <v>44501</v>
      </c>
      <c r="E118" s="4">
        <v>44501.831157407411</v>
      </c>
      <c r="F118" s="8">
        <v>0.11111111111111099</v>
      </c>
      <c r="G118" s="8">
        <v>0</v>
      </c>
      <c r="H118">
        <v>0.11111111111111099</v>
      </c>
      <c r="I118">
        <v>0.55555555555555503</v>
      </c>
      <c r="J118">
        <v>0</v>
      </c>
      <c r="K118">
        <v>0</v>
      </c>
      <c r="L118">
        <v>0</v>
      </c>
      <c r="M118">
        <v>0</v>
      </c>
      <c r="N118">
        <v>0.55555555555555503</v>
      </c>
      <c r="O118">
        <v>0</v>
      </c>
      <c r="P118">
        <v>0.55555555555555503</v>
      </c>
      <c r="Q118">
        <v>0.33333333333333298</v>
      </c>
      <c r="R118">
        <v>0</v>
      </c>
      <c r="S118">
        <v>0.44444444444444398</v>
      </c>
      <c r="T118">
        <v>0.22222222222222199</v>
      </c>
      <c r="U118">
        <v>0.44444444444444398</v>
      </c>
      <c r="V118">
        <v>0</v>
      </c>
      <c r="W118">
        <v>0.11111111111111099</v>
      </c>
      <c r="X118">
        <v>0</v>
      </c>
      <c r="Y118">
        <v>0.33333333333333298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0.33333333333333298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0.11111111111111099</v>
      </c>
      <c r="AQ118">
        <v>0</v>
      </c>
      <c r="AR118">
        <v>0.22222222222222199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0.22222222222222199</v>
      </c>
      <c r="AY118">
        <v>0.11111111111111099</v>
      </c>
      <c r="AZ118">
        <v>0</v>
      </c>
      <c r="BA118">
        <v>0</v>
      </c>
      <c r="BB118">
        <v>0.11111111111111099</v>
      </c>
      <c r="BC118">
        <v>0</v>
      </c>
      <c r="BD118">
        <v>0</v>
      </c>
      <c r="BE118">
        <v>0.11111111111111099</v>
      </c>
      <c r="BF118">
        <v>0</v>
      </c>
      <c r="BG118">
        <v>0.11111111111111099</v>
      </c>
      <c r="BH118">
        <v>0</v>
      </c>
    </row>
    <row r="119" spans="1:60" x14ac:dyDescent="0.35">
      <c r="A119">
        <v>2.0211101412613E+20</v>
      </c>
      <c r="B119">
        <v>4126</v>
      </c>
      <c r="C119">
        <v>130505268</v>
      </c>
      <c r="D119" s="1">
        <v>44501</v>
      </c>
      <c r="E119" s="4">
        <v>44501.831134259257</v>
      </c>
      <c r="F119" s="8">
        <v>0.5</v>
      </c>
      <c r="G119" s="8">
        <v>0</v>
      </c>
      <c r="H119">
        <v>0.2</v>
      </c>
      <c r="I119">
        <v>0.8</v>
      </c>
      <c r="J119">
        <v>0</v>
      </c>
      <c r="K119">
        <v>0.1</v>
      </c>
      <c r="L119">
        <v>0</v>
      </c>
      <c r="M119">
        <v>0</v>
      </c>
      <c r="N119">
        <v>0.5</v>
      </c>
      <c r="O119">
        <v>0</v>
      </c>
      <c r="P119">
        <v>0.6</v>
      </c>
      <c r="Q119">
        <v>0.5</v>
      </c>
      <c r="R119">
        <v>0</v>
      </c>
      <c r="S119">
        <v>0.5</v>
      </c>
      <c r="T119">
        <v>0.4</v>
      </c>
      <c r="U119">
        <v>0</v>
      </c>
      <c r="V119">
        <v>0</v>
      </c>
      <c r="W119">
        <v>0.4</v>
      </c>
      <c r="X119">
        <v>0</v>
      </c>
      <c r="Y119">
        <v>0.7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0.2</v>
      </c>
      <c r="AH119">
        <v>0.2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0.1</v>
      </c>
      <c r="AP119">
        <v>0.3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0.2</v>
      </c>
      <c r="AZ119">
        <v>0</v>
      </c>
      <c r="BA119">
        <v>0.1</v>
      </c>
      <c r="BB119">
        <v>0.2</v>
      </c>
      <c r="BC119">
        <v>0</v>
      </c>
      <c r="BD119">
        <v>0</v>
      </c>
      <c r="BE119">
        <v>0.1</v>
      </c>
      <c r="BF119">
        <v>0</v>
      </c>
      <c r="BG119">
        <v>0.1</v>
      </c>
      <c r="BH119">
        <v>0</v>
      </c>
    </row>
    <row r="120" spans="1:60" x14ac:dyDescent="0.35">
      <c r="A120">
        <v>2.0211101412613E+20</v>
      </c>
      <c r="B120">
        <v>4126</v>
      </c>
      <c r="C120">
        <v>130505404</v>
      </c>
      <c r="D120" s="1">
        <v>44501</v>
      </c>
      <c r="E120" s="4">
        <v>44501.859120370369</v>
      </c>
    </row>
    <row r="121" spans="1:60" x14ac:dyDescent="0.35">
      <c r="A121">
        <v>2.0211101412613E+20</v>
      </c>
      <c r="B121">
        <v>4126</v>
      </c>
      <c r="C121">
        <v>130505436</v>
      </c>
      <c r="D121" s="1">
        <v>44501</v>
      </c>
      <c r="E121" s="4">
        <v>44501.858935185184</v>
      </c>
      <c r="F121" s="8">
        <v>0</v>
      </c>
      <c r="G121" s="8">
        <v>0</v>
      </c>
      <c r="H121">
        <v>-0.5</v>
      </c>
      <c r="I121">
        <v>0.5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-0.5</v>
      </c>
      <c r="AE121">
        <v>0</v>
      </c>
      <c r="AF121">
        <v>-0.5</v>
      </c>
      <c r="AG121">
        <v>0</v>
      </c>
      <c r="AH121">
        <v>0</v>
      </c>
      <c r="AI121">
        <v>0.5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</row>
    <row r="122" spans="1:60" x14ac:dyDescent="0.35">
      <c r="A122">
        <v>2.0211101412613E+20</v>
      </c>
      <c r="B122">
        <v>4126</v>
      </c>
      <c r="C122">
        <v>130505465</v>
      </c>
      <c r="D122" s="1">
        <v>44501</v>
      </c>
      <c r="E122" s="4">
        <v>44501.858807870369</v>
      </c>
    </row>
    <row r="123" spans="1:60" x14ac:dyDescent="0.35">
      <c r="A123">
        <v>2.0211101412613E+20</v>
      </c>
      <c r="B123">
        <v>4126</v>
      </c>
      <c r="C123">
        <v>130505510</v>
      </c>
      <c r="D123" s="1">
        <v>44501</v>
      </c>
      <c r="E123" s="4">
        <v>44501.858807870369</v>
      </c>
    </row>
    <row r="124" spans="1:60" x14ac:dyDescent="0.35">
      <c r="A124">
        <v>2.0211101412613E+20</v>
      </c>
      <c r="B124">
        <v>4126</v>
      </c>
      <c r="C124">
        <v>130505730</v>
      </c>
      <c r="D124" s="1">
        <v>44501</v>
      </c>
      <c r="E124" s="4">
        <v>44501.858541666668</v>
      </c>
      <c r="F124" s="8">
        <v>0</v>
      </c>
      <c r="G124" s="8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</row>
    <row r="125" spans="1:60" x14ac:dyDescent="0.35">
      <c r="A125">
        <v>2.0211101412613E+20</v>
      </c>
      <c r="B125">
        <v>4126</v>
      </c>
      <c r="C125">
        <v>130505796</v>
      </c>
      <c r="D125" s="1">
        <v>44501</v>
      </c>
      <c r="E125" s="4">
        <v>44501.895578703705</v>
      </c>
      <c r="F125" s="8">
        <v>0</v>
      </c>
      <c r="G125" s="8">
        <v>0.4</v>
      </c>
      <c r="H125">
        <v>0.2</v>
      </c>
      <c r="I125">
        <v>0.6</v>
      </c>
      <c r="J125">
        <v>0</v>
      </c>
      <c r="K125">
        <v>0</v>
      </c>
      <c r="L125">
        <v>0</v>
      </c>
      <c r="M125">
        <v>0</v>
      </c>
      <c r="N125">
        <v>0.8</v>
      </c>
      <c r="O125">
        <v>0</v>
      </c>
      <c r="P125">
        <v>0.8</v>
      </c>
      <c r="Q125">
        <v>0.6</v>
      </c>
      <c r="R125">
        <v>0</v>
      </c>
      <c r="S125">
        <v>0.6</v>
      </c>
      <c r="T125">
        <v>0.4</v>
      </c>
      <c r="U125">
        <v>0</v>
      </c>
      <c r="V125">
        <v>0</v>
      </c>
      <c r="W125">
        <v>0.6</v>
      </c>
      <c r="X125">
        <v>0</v>
      </c>
      <c r="Y125">
        <v>0.8</v>
      </c>
      <c r="Z125">
        <v>0</v>
      </c>
      <c r="AA125">
        <v>0</v>
      </c>
      <c r="AB125">
        <v>0</v>
      </c>
      <c r="AC125">
        <v>0</v>
      </c>
      <c r="AD125">
        <v>0.4</v>
      </c>
      <c r="AE125">
        <v>0</v>
      </c>
      <c r="AF125">
        <v>0</v>
      </c>
      <c r="AG125">
        <v>0</v>
      </c>
      <c r="AH125">
        <v>0.4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0.2</v>
      </c>
      <c r="AP125">
        <v>0</v>
      </c>
      <c r="AQ125">
        <v>0</v>
      </c>
      <c r="AR125">
        <v>0.4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0.6</v>
      </c>
      <c r="AZ125">
        <v>0</v>
      </c>
      <c r="BA125">
        <v>0</v>
      </c>
      <c r="BB125">
        <v>0.2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</row>
    <row r="126" spans="1:60" x14ac:dyDescent="0.35">
      <c r="A126">
        <v>2.0211101412613E+20</v>
      </c>
      <c r="B126">
        <v>4126</v>
      </c>
      <c r="C126">
        <v>130505836</v>
      </c>
      <c r="D126" s="1">
        <v>44501</v>
      </c>
      <c r="E126" s="4">
        <v>44501.895567129628</v>
      </c>
      <c r="F126" s="8">
        <v>0</v>
      </c>
      <c r="G126" s="8">
        <v>0.5</v>
      </c>
      <c r="H126">
        <v>0.25</v>
      </c>
      <c r="I126">
        <v>0.5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1.5</v>
      </c>
      <c r="R126">
        <v>0</v>
      </c>
      <c r="S126">
        <v>0</v>
      </c>
      <c r="T126">
        <v>1.25</v>
      </c>
      <c r="U126">
        <v>0</v>
      </c>
      <c r="V126">
        <v>0</v>
      </c>
      <c r="W126">
        <v>0</v>
      </c>
      <c r="X126">
        <v>0</v>
      </c>
      <c r="Y126">
        <v>1.25</v>
      </c>
      <c r="Z126">
        <v>0.25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0.75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0.5</v>
      </c>
      <c r="AY126">
        <v>0</v>
      </c>
      <c r="AZ126">
        <v>0</v>
      </c>
      <c r="BA126">
        <v>0</v>
      </c>
      <c r="BB126">
        <v>0</v>
      </c>
      <c r="BC126">
        <v>0.5</v>
      </c>
      <c r="BD126">
        <v>0</v>
      </c>
      <c r="BE126">
        <v>0</v>
      </c>
      <c r="BF126">
        <v>0.25</v>
      </c>
      <c r="BG126">
        <v>0</v>
      </c>
      <c r="BH126">
        <v>0.25</v>
      </c>
    </row>
    <row r="127" spans="1:60" x14ac:dyDescent="0.35">
      <c r="A127">
        <v>2.0211101412613E+20</v>
      </c>
      <c r="B127">
        <v>4126</v>
      </c>
      <c r="C127">
        <v>130505841</v>
      </c>
      <c r="D127" s="1">
        <v>44501</v>
      </c>
      <c r="E127" s="4">
        <v>44501.89565972222</v>
      </c>
      <c r="F127" s="8">
        <v>0</v>
      </c>
      <c r="G127" s="8">
        <v>0</v>
      </c>
      <c r="H127">
        <v>0.25</v>
      </c>
      <c r="I127">
        <v>0.5</v>
      </c>
      <c r="J127">
        <v>0</v>
      </c>
      <c r="K127">
        <v>0.25</v>
      </c>
      <c r="L127">
        <v>0</v>
      </c>
      <c r="M127">
        <v>0</v>
      </c>
      <c r="N127">
        <v>0</v>
      </c>
      <c r="O127">
        <v>0</v>
      </c>
      <c r="P127">
        <v>0.25</v>
      </c>
      <c r="Q127">
        <v>0.75</v>
      </c>
      <c r="R127">
        <v>0</v>
      </c>
      <c r="S127">
        <v>0.25</v>
      </c>
      <c r="T127">
        <v>0.75</v>
      </c>
      <c r="U127">
        <v>0.25</v>
      </c>
      <c r="V127">
        <v>0</v>
      </c>
      <c r="W127">
        <v>0.5</v>
      </c>
      <c r="X127">
        <v>0</v>
      </c>
      <c r="Y127">
        <v>0.25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0.5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0.5</v>
      </c>
      <c r="AY127">
        <v>0.25</v>
      </c>
      <c r="AZ127">
        <v>0</v>
      </c>
      <c r="BA127">
        <v>0</v>
      </c>
      <c r="BB127">
        <v>0</v>
      </c>
      <c r="BC127">
        <v>0.25</v>
      </c>
      <c r="BD127">
        <v>0</v>
      </c>
      <c r="BE127">
        <v>0</v>
      </c>
      <c r="BF127">
        <v>0</v>
      </c>
      <c r="BG127">
        <v>0</v>
      </c>
      <c r="BH127">
        <v>0</v>
      </c>
    </row>
    <row r="128" spans="1:60" x14ac:dyDescent="0.35">
      <c r="A128">
        <v>2.0211101412613E+20</v>
      </c>
      <c r="B128">
        <v>4126</v>
      </c>
      <c r="C128">
        <v>130505900</v>
      </c>
      <c r="D128" s="1">
        <v>44501</v>
      </c>
      <c r="E128" s="4">
        <v>44501.895752314813</v>
      </c>
      <c r="F128" s="8">
        <v>0</v>
      </c>
      <c r="G128" s="8">
        <v>0</v>
      </c>
      <c r="H128">
        <v>0</v>
      </c>
      <c r="I128">
        <v>0</v>
      </c>
      <c r="J128">
        <v>0.5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0.5</v>
      </c>
      <c r="Q128">
        <v>0.5</v>
      </c>
      <c r="R128">
        <v>0</v>
      </c>
      <c r="S128">
        <v>0.5</v>
      </c>
      <c r="T128">
        <v>0.5</v>
      </c>
      <c r="U128">
        <v>0</v>
      </c>
      <c r="V128">
        <v>0.5</v>
      </c>
      <c r="W128">
        <v>0.5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</row>
    <row r="129" spans="1:60" x14ac:dyDescent="0.35">
      <c r="A129">
        <v>2.0211101412613E+20</v>
      </c>
      <c r="B129">
        <v>4126</v>
      </c>
      <c r="C129">
        <v>130505968</v>
      </c>
      <c r="D129" s="1">
        <v>44501</v>
      </c>
      <c r="E129" s="4">
        <v>44501.895729166667</v>
      </c>
      <c r="F129" s="8">
        <v>0.8</v>
      </c>
      <c r="G129" s="8">
        <v>0</v>
      </c>
      <c r="H129">
        <v>1</v>
      </c>
      <c r="I129">
        <v>0.4</v>
      </c>
      <c r="J129">
        <v>0.2</v>
      </c>
      <c r="K129">
        <v>0</v>
      </c>
      <c r="L129">
        <v>0</v>
      </c>
      <c r="M129">
        <v>0</v>
      </c>
      <c r="N129">
        <v>1.2</v>
      </c>
      <c r="O129">
        <v>0</v>
      </c>
      <c r="P129">
        <v>1.4</v>
      </c>
      <c r="Q129">
        <v>0.2</v>
      </c>
      <c r="R129">
        <v>0</v>
      </c>
      <c r="S129">
        <v>1.2</v>
      </c>
      <c r="T129">
        <v>0.2</v>
      </c>
      <c r="U129">
        <v>0</v>
      </c>
      <c r="V129">
        <v>0</v>
      </c>
      <c r="W129">
        <v>0.4</v>
      </c>
      <c r="X129">
        <v>0</v>
      </c>
      <c r="Y129">
        <v>0.2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0.4</v>
      </c>
      <c r="AF129">
        <v>0.2</v>
      </c>
      <c r="AG129">
        <v>0</v>
      </c>
      <c r="AH129">
        <v>0.4</v>
      </c>
      <c r="AI129">
        <v>0</v>
      </c>
      <c r="AJ129">
        <v>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0.2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0.2</v>
      </c>
      <c r="BG129">
        <v>0</v>
      </c>
      <c r="BH129">
        <v>0.2</v>
      </c>
    </row>
    <row r="130" spans="1:60" x14ac:dyDescent="0.35">
      <c r="A130">
        <v>2.0211101412613E+20</v>
      </c>
      <c r="B130">
        <v>4126</v>
      </c>
      <c r="C130">
        <v>130506016</v>
      </c>
      <c r="D130" s="1">
        <v>44501</v>
      </c>
      <c r="E130" s="4">
        <v>44501.931851851848</v>
      </c>
      <c r="F130" s="8">
        <v>0</v>
      </c>
      <c r="G130" s="8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2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</row>
    <row r="131" spans="1:60" x14ac:dyDescent="0.35">
      <c r="A131">
        <v>2.0211101412613E+20</v>
      </c>
      <c r="B131">
        <v>4126</v>
      </c>
      <c r="C131">
        <v>130506072</v>
      </c>
      <c r="D131" s="1">
        <v>44501</v>
      </c>
      <c r="E131" s="4">
        <v>44501.931898148148</v>
      </c>
      <c r="F131" s="8">
        <v>0</v>
      </c>
      <c r="G131" s="8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0.5</v>
      </c>
      <c r="O131">
        <v>0</v>
      </c>
      <c r="P131">
        <v>0.5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0.5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0.5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</row>
    <row r="132" spans="1:60" x14ac:dyDescent="0.35">
      <c r="A132">
        <v>2.0211101412613E+20</v>
      </c>
      <c r="B132">
        <v>4126</v>
      </c>
      <c r="C132">
        <v>130506108</v>
      </c>
      <c r="D132" s="1">
        <v>44501</v>
      </c>
      <c r="E132" s="4">
        <v>44501.932025462964</v>
      </c>
      <c r="F132" s="8">
        <v>0</v>
      </c>
      <c r="G132" s="8">
        <v>0.25</v>
      </c>
      <c r="H132">
        <v>0</v>
      </c>
      <c r="I132">
        <v>0.25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0.5</v>
      </c>
      <c r="R132">
        <v>0</v>
      </c>
      <c r="S132">
        <v>0</v>
      </c>
      <c r="T132">
        <v>0.25</v>
      </c>
      <c r="U132">
        <v>0</v>
      </c>
      <c r="V132">
        <v>0</v>
      </c>
      <c r="W132">
        <v>0.25</v>
      </c>
      <c r="X132">
        <v>0</v>
      </c>
      <c r="Y132">
        <v>0.25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0.25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0.25</v>
      </c>
      <c r="AZ132">
        <v>0</v>
      </c>
      <c r="BA132">
        <v>0</v>
      </c>
      <c r="BB132">
        <v>0</v>
      </c>
      <c r="BC132">
        <v>0.25</v>
      </c>
      <c r="BD132">
        <v>0</v>
      </c>
      <c r="BE132">
        <v>0</v>
      </c>
      <c r="BF132">
        <v>0</v>
      </c>
      <c r="BG132">
        <v>0</v>
      </c>
      <c r="BH132">
        <v>0</v>
      </c>
    </row>
    <row r="133" spans="1:60" x14ac:dyDescent="0.35">
      <c r="A133">
        <v>2.0211101412613E+20</v>
      </c>
      <c r="B133">
        <v>4126</v>
      </c>
      <c r="C133">
        <v>130506147</v>
      </c>
      <c r="D133" s="1">
        <v>44501</v>
      </c>
      <c r="E133" s="4">
        <v>44501.931956018518</v>
      </c>
      <c r="F133" s="8">
        <v>0</v>
      </c>
      <c r="G133" s="8">
        <v>0</v>
      </c>
      <c r="H133">
        <v>0</v>
      </c>
      <c r="I133">
        <v>9.0909090909090898E-2</v>
      </c>
      <c r="J133">
        <v>0</v>
      </c>
      <c r="K133">
        <v>0</v>
      </c>
      <c r="L133">
        <v>0</v>
      </c>
      <c r="M133">
        <v>0</v>
      </c>
      <c r="N133">
        <v>9.0909090909090898E-2</v>
      </c>
      <c r="O133">
        <v>0</v>
      </c>
      <c r="P133">
        <v>9.0909090909090898E-2</v>
      </c>
      <c r="Q133">
        <v>9.0909090909090898E-2</v>
      </c>
      <c r="R133">
        <v>0</v>
      </c>
      <c r="S133">
        <v>9.0909090909090898E-2</v>
      </c>
      <c r="T133">
        <v>9.0909090909090898E-2</v>
      </c>
      <c r="U133">
        <v>0</v>
      </c>
      <c r="V133">
        <v>0</v>
      </c>
      <c r="W133">
        <v>0</v>
      </c>
      <c r="X133">
        <v>0</v>
      </c>
      <c r="Y133">
        <v>0.18181818181818099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9.0909090909090898E-2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9.0909090909090898E-2</v>
      </c>
      <c r="BD133">
        <v>9.0909090909090898E-2</v>
      </c>
      <c r="BE133">
        <v>0</v>
      </c>
      <c r="BF133">
        <v>0</v>
      </c>
      <c r="BG133">
        <v>0</v>
      </c>
      <c r="BH133">
        <v>0</v>
      </c>
    </row>
    <row r="134" spans="1:60" x14ac:dyDescent="0.35">
      <c r="A134">
        <v>2.0211101412613E+20</v>
      </c>
      <c r="B134">
        <v>4126</v>
      </c>
      <c r="C134">
        <v>130506149</v>
      </c>
      <c r="D134" s="1">
        <v>44501</v>
      </c>
      <c r="E134" s="4">
        <v>44501.931990740741</v>
      </c>
      <c r="F134" s="8">
        <v>0.2</v>
      </c>
      <c r="G134" s="8">
        <v>0</v>
      </c>
      <c r="H134">
        <v>0</v>
      </c>
      <c r="I134">
        <v>0.6</v>
      </c>
      <c r="J134">
        <v>0</v>
      </c>
      <c r="K134">
        <v>0.2</v>
      </c>
      <c r="L134">
        <v>0</v>
      </c>
      <c r="M134">
        <v>0</v>
      </c>
      <c r="N134">
        <v>0.4</v>
      </c>
      <c r="O134">
        <v>0</v>
      </c>
      <c r="P134">
        <v>0.6</v>
      </c>
      <c r="Q134">
        <v>0.2</v>
      </c>
      <c r="R134">
        <v>0</v>
      </c>
      <c r="S134">
        <v>0.6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0.4</v>
      </c>
      <c r="Z134">
        <v>0.4</v>
      </c>
      <c r="AA134">
        <v>0</v>
      </c>
      <c r="AB134">
        <v>0</v>
      </c>
      <c r="AC134">
        <v>0</v>
      </c>
      <c r="AD134">
        <v>0</v>
      </c>
      <c r="AE134">
        <v>0.2</v>
      </c>
      <c r="AF134">
        <v>0.2</v>
      </c>
      <c r="AG134">
        <v>0</v>
      </c>
      <c r="AH134">
        <v>0.2</v>
      </c>
      <c r="AI134">
        <v>0</v>
      </c>
      <c r="AJ134">
        <v>0</v>
      </c>
      <c r="AK134">
        <v>0.2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0.2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0.4</v>
      </c>
      <c r="AZ134">
        <v>0</v>
      </c>
      <c r="BA134">
        <v>0.2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</row>
    <row r="135" spans="1:60" x14ac:dyDescent="0.35">
      <c r="A135">
        <v>2.0211101412613E+20</v>
      </c>
      <c r="B135">
        <v>4126</v>
      </c>
      <c r="C135">
        <v>130506158</v>
      </c>
      <c r="D135" s="1">
        <v>44501</v>
      </c>
      <c r="E135" s="4">
        <v>44501.931921296295</v>
      </c>
      <c r="F135" s="8">
        <v>0</v>
      </c>
      <c r="G135" s="8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0.66666666666666596</v>
      </c>
      <c r="R135">
        <v>0</v>
      </c>
      <c r="S135">
        <v>0</v>
      </c>
      <c r="T135">
        <v>0</v>
      </c>
      <c r="U135">
        <v>0</v>
      </c>
      <c r="V135">
        <v>0.33333333333333298</v>
      </c>
      <c r="W135">
        <v>0</v>
      </c>
      <c r="X135">
        <v>0</v>
      </c>
      <c r="Y135">
        <v>0.33333333333333298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0.33333333333333298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</row>
    <row r="136" spans="1:60" x14ac:dyDescent="0.35">
      <c r="A136">
        <v>2.0211101412613E+20</v>
      </c>
      <c r="B136">
        <v>4126</v>
      </c>
      <c r="C136">
        <v>130506222</v>
      </c>
      <c r="D136" s="1">
        <v>44501</v>
      </c>
      <c r="E136" s="4">
        <v>44501.931921296295</v>
      </c>
      <c r="F136" s="8">
        <v>0.25</v>
      </c>
      <c r="G136" s="8">
        <v>0</v>
      </c>
      <c r="H136">
        <v>0.5</v>
      </c>
      <c r="I136">
        <v>0.5</v>
      </c>
      <c r="J136">
        <v>0</v>
      </c>
      <c r="K136">
        <v>0</v>
      </c>
      <c r="L136">
        <v>0</v>
      </c>
      <c r="M136">
        <v>0</v>
      </c>
      <c r="N136">
        <v>0.5</v>
      </c>
      <c r="O136">
        <v>0</v>
      </c>
      <c r="P136">
        <v>0.5</v>
      </c>
      <c r="Q136">
        <v>0.5</v>
      </c>
      <c r="R136">
        <v>0</v>
      </c>
      <c r="S136">
        <v>0.5</v>
      </c>
      <c r="T136">
        <v>0.5</v>
      </c>
      <c r="U136">
        <v>0</v>
      </c>
      <c r="V136">
        <v>0</v>
      </c>
      <c r="W136">
        <v>0.75</v>
      </c>
      <c r="X136">
        <v>0</v>
      </c>
      <c r="Y136">
        <v>0.25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0.25</v>
      </c>
      <c r="AF136">
        <v>0.25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0.25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0.5</v>
      </c>
      <c r="AZ136">
        <v>0</v>
      </c>
      <c r="BA136">
        <v>0.25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</row>
    <row r="137" spans="1:60" x14ac:dyDescent="0.35">
      <c r="A137">
        <v>2.0211101412613E+20</v>
      </c>
      <c r="B137">
        <v>4126</v>
      </c>
      <c r="C137">
        <v>130506349</v>
      </c>
      <c r="D137" s="1">
        <v>44501</v>
      </c>
      <c r="E137" s="4">
        <v>44501.974178240744</v>
      </c>
      <c r="F137" s="8">
        <v>0</v>
      </c>
      <c r="G137" s="8">
        <v>0.17647058823529399</v>
      </c>
      <c r="H137">
        <v>5.8823529411764698E-2</v>
      </c>
      <c r="I137">
        <v>0.76470588235294101</v>
      </c>
      <c r="J137">
        <v>0</v>
      </c>
      <c r="K137">
        <v>0</v>
      </c>
      <c r="L137">
        <v>0</v>
      </c>
      <c r="M137">
        <v>0</v>
      </c>
      <c r="N137">
        <v>0.47058823529411697</v>
      </c>
      <c r="O137">
        <v>0</v>
      </c>
      <c r="P137">
        <v>0.47058823529411697</v>
      </c>
      <c r="Q137">
        <v>1.0588235294117601</v>
      </c>
      <c r="R137">
        <v>0</v>
      </c>
      <c r="S137">
        <v>0.11764705882352899</v>
      </c>
      <c r="T137">
        <v>0.11764705882352899</v>
      </c>
      <c r="U137">
        <v>0</v>
      </c>
      <c r="V137">
        <v>0.23529411764705799</v>
      </c>
      <c r="W137">
        <v>0.58823529411764697</v>
      </c>
      <c r="X137">
        <v>0</v>
      </c>
      <c r="Y137">
        <v>0.41176470588235198</v>
      </c>
      <c r="Z137">
        <v>0.29411764705882298</v>
      </c>
      <c r="AA137">
        <v>0</v>
      </c>
      <c r="AB137">
        <v>0</v>
      </c>
      <c r="AC137">
        <v>5.8823529411764698E-2</v>
      </c>
      <c r="AD137">
        <v>0</v>
      </c>
      <c r="AE137">
        <v>0.47058823529411697</v>
      </c>
      <c r="AF137">
        <v>0.11764705882352899</v>
      </c>
      <c r="AG137">
        <v>5.8823529411764698E-2</v>
      </c>
      <c r="AH137">
        <v>0.11764705882352899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0.88235294117647001</v>
      </c>
      <c r="AS137">
        <v>0</v>
      </c>
      <c r="AT137">
        <v>0</v>
      </c>
      <c r="AU137">
        <v>5.8823529411764698E-2</v>
      </c>
      <c r="AV137">
        <v>0</v>
      </c>
      <c r="AW137">
        <v>0</v>
      </c>
      <c r="AX137">
        <v>0</v>
      </c>
      <c r="AY137">
        <v>0.11764705882352899</v>
      </c>
      <c r="AZ137">
        <v>0</v>
      </c>
      <c r="BA137">
        <v>0</v>
      </c>
      <c r="BB137">
        <v>0.17647058823529399</v>
      </c>
      <c r="BC137">
        <v>0.23529411764705799</v>
      </c>
      <c r="BD137">
        <v>0</v>
      </c>
      <c r="BE137">
        <v>0</v>
      </c>
      <c r="BF137">
        <v>0</v>
      </c>
      <c r="BG137">
        <v>0</v>
      </c>
      <c r="BH137">
        <v>0</v>
      </c>
    </row>
    <row r="138" spans="1:60" x14ac:dyDescent="0.35">
      <c r="A138">
        <v>2.0211101412613E+20</v>
      </c>
      <c r="B138">
        <v>4126</v>
      </c>
      <c r="C138">
        <v>130506599</v>
      </c>
      <c r="D138" s="1">
        <v>44501</v>
      </c>
      <c r="E138" s="4">
        <v>44502.391562500001</v>
      </c>
    </row>
    <row r="139" spans="1:60" x14ac:dyDescent="0.35">
      <c r="A139">
        <v>2.0211101412712999E+20</v>
      </c>
      <c r="B139">
        <v>4127</v>
      </c>
      <c r="C139">
        <v>130500006</v>
      </c>
      <c r="D139" s="1">
        <v>44501</v>
      </c>
      <c r="E139" s="4">
        <v>44501.258645833332</v>
      </c>
      <c r="F139" s="8">
        <v>7.69230769230769E-2</v>
      </c>
      <c r="G139" s="8">
        <v>2.5641025641025599E-2</v>
      </c>
      <c r="H139">
        <v>0.61538461538461497</v>
      </c>
      <c r="I139">
        <v>0.66666666666666596</v>
      </c>
      <c r="J139">
        <v>0</v>
      </c>
      <c r="K139">
        <v>0.128205128205128</v>
      </c>
      <c r="L139">
        <v>0</v>
      </c>
      <c r="M139">
        <v>0</v>
      </c>
      <c r="N139">
        <v>1.07692307692307</v>
      </c>
      <c r="O139">
        <v>0</v>
      </c>
      <c r="P139">
        <v>1.2051282051282</v>
      </c>
      <c r="Q139">
        <v>0.33333333333333298</v>
      </c>
      <c r="R139">
        <v>2.5641025641025599E-2</v>
      </c>
      <c r="S139">
        <v>0.84615384615384603</v>
      </c>
      <c r="T139">
        <v>0.28205128205128199</v>
      </c>
      <c r="U139">
        <v>5.1282051282051301E-2</v>
      </c>
      <c r="V139">
        <v>2.5641025641025599E-2</v>
      </c>
      <c r="W139">
        <v>0.512820512820512</v>
      </c>
      <c r="X139">
        <v>7.69230769230769E-2</v>
      </c>
      <c r="Y139">
        <v>0.79487179487179405</v>
      </c>
      <c r="Z139">
        <v>7.69230769230769E-2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0.128205128205128</v>
      </c>
      <c r="AH139">
        <v>0.128205128205128</v>
      </c>
      <c r="AI139">
        <v>0</v>
      </c>
      <c r="AJ139">
        <v>5.1282051282051301E-2</v>
      </c>
      <c r="AK139">
        <v>5.1282051282051301E-2</v>
      </c>
      <c r="AL139">
        <v>0</v>
      </c>
      <c r="AM139">
        <v>2.5641025641025599E-2</v>
      </c>
      <c r="AN139">
        <v>0</v>
      </c>
      <c r="AO139">
        <v>0</v>
      </c>
      <c r="AP139">
        <v>7.69230769230769E-2</v>
      </c>
      <c r="AQ139">
        <v>0</v>
      </c>
      <c r="AR139">
        <v>0.30769230769230699</v>
      </c>
      <c r="AS139">
        <v>0</v>
      </c>
      <c r="AT139">
        <v>0</v>
      </c>
      <c r="AU139">
        <v>0</v>
      </c>
      <c r="AV139">
        <v>0</v>
      </c>
      <c r="AW139">
        <v>5.1282051282051301E-2</v>
      </c>
      <c r="AX139">
        <v>0.28205128205128199</v>
      </c>
      <c r="AY139">
        <v>0.10256410256410201</v>
      </c>
      <c r="AZ139">
        <v>0</v>
      </c>
      <c r="BA139">
        <v>0.128205128205128</v>
      </c>
      <c r="BB139">
        <v>0.15384615384615299</v>
      </c>
      <c r="BC139">
        <v>0.10256410256410201</v>
      </c>
      <c r="BD139">
        <v>0.17948717948717899</v>
      </c>
      <c r="BE139">
        <v>7.69230769230769E-2</v>
      </c>
      <c r="BF139">
        <v>5.1282051282051301E-2</v>
      </c>
      <c r="BG139">
        <v>7.69230769230769E-2</v>
      </c>
      <c r="BH139">
        <v>5.1282051282051301E-2</v>
      </c>
    </row>
    <row r="140" spans="1:60" x14ac:dyDescent="0.35">
      <c r="A140">
        <v>2.0211101412712999E+20</v>
      </c>
      <c r="B140">
        <v>4127</v>
      </c>
      <c r="C140">
        <v>130500022</v>
      </c>
      <c r="D140" s="1">
        <v>44501</v>
      </c>
      <c r="E140" s="4">
        <v>44501.300138888888</v>
      </c>
      <c r="F140" s="8">
        <v>0.203252032520325</v>
      </c>
      <c r="G140" s="8">
        <v>0.105691056910569</v>
      </c>
      <c r="H140">
        <v>0.57723577235772305</v>
      </c>
      <c r="I140">
        <v>0.83739837398373895</v>
      </c>
      <c r="J140">
        <v>7.3170731707317097E-2</v>
      </c>
      <c r="K140">
        <v>0</v>
      </c>
      <c r="L140">
        <v>0</v>
      </c>
      <c r="M140">
        <v>4.0650406504064998E-2</v>
      </c>
      <c r="N140">
        <v>1.0487804878048701</v>
      </c>
      <c r="O140">
        <v>0</v>
      </c>
      <c r="P140">
        <v>1.1219512195121899</v>
      </c>
      <c r="Q140">
        <v>0.68292682926829196</v>
      </c>
      <c r="R140">
        <v>0</v>
      </c>
      <c r="S140">
        <v>0.60162601626016199</v>
      </c>
      <c r="T140">
        <v>0.62601626016260103</v>
      </c>
      <c r="U140">
        <v>0.25203252032520301</v>
      </c>
      <c r="V140">
        <v>8.1300813008130003E-3</v>
      </c>
      <c r="W140">
        <v>0.69918699186991795</v>
      </c>
      <c r="X140">
        <v>4.8780487804878002E-2</v>
      </c>
      <c r="Y140">
        <v>0.52032520325203202</v>
      </c>
      <c r="Z140">
        <v>0.26016260162601601</v>
      </c>
      <c r="AA140">
        <v>0.13008130081300801</v>
      </c>
      <c r="AB140">
        <v>0.105691056910569</v>
      </c>
      <c r="AC140">
        <v>6.50406504065041E-2</v>
      </c>
      <c r="AD140">
        <v>3.2520325203252001E-2</v>
      </c>
      <c r="AE140">
        <v>9.7560975609756101E-2</v>
      </c>
      <c r="AF140">
        <v>8.9430894308943104E-2</v>
      </c>
      <c r="AG140">
        <v>0.146341463414634</v>
      </c>
      <c r="AH140">
        <v>0.26829268292682901</v>
      </c>
      <c r="AI140">
        <v>4.8780487804878002E-2</v>
      </c>
      <c r="AJ140">
        <v>0.25203252032520301</v>
      </c>
      <c r="AK140">
        <v>8.1300813008130093E-2</v>
      </c>
      <c r="AL140">
        <v>5.6910569105691103E-2</v>
      </c>
      <c r="AM140">
        <v>0</v>
      </c>
      <c r="AN140">
        <v>0</v>
      </c>
      <c r="AO140">
        <v>0</v>
      </c>
      <c r="AP140">
        <v>4.0650406504064998E-2</v>
      </c>
      <c r="AQ140">
        <v>4.8780487804878002E-2</v>
      </c>
      <c r="AR140">
        <v>0.439024390243902</v>
      </c>
      <c r="AS140">
        <v>0.154471544715447</v>
      </c>
      <c r="AT140">
        <v>0</v>
      </c>
      <c r="AU140">
        <v>0</v>
      </c>
      <c r="AV140">
        <v>0</v>
      </c>
      <c r="AW140">
        <v>8.1300813008130093E-2</v>
      </c>
      <c r="AX140">
        <v>0.13008130081300801</v>
      </c>
      <c r="AY140">
        <v>0.22764227642276399</v>
      </c>
      <c r="AZ140">
        <v>0</v>
      </c>
      <c r="BA140">
        <v>0.12195121951219499</v>
      </c>
      <c r="BB140">
        <v>0.36585365853658502</v>
      </c>
      <c r="BC140">
        <v>7.3170731707317097E-2</v>
      </c>
      <c r="BD140">
        <v>0</v>
      </c>
      <c r="BE140">
        <v>4.8780487804878002E-2</v>
      </c>
      <c r="BF140">
        <v>6.50406504065041E-2</v>
      </c>
      <c r="BG140">
        <v>4.8780487804878002E-2</v>
      </c>
      <c r="BH140">
        <v>6.50406504065041E-2</v>
      </c>
    </row>
    <row r="141" spans="1:60" x14ac:dyDescent="0.35">
      <c r="A141">
        <v>2.0211101412712999E+20</v>
      </c>
      <c r="B141">
        <v>4127</v>
      </c>
      <c r="C141">
        <v>130500035</v>
      </c>
      <c r="D141" s="1">
        <v>44501</v>
      </c>
      <c r="E141" s="4">
        <v>44501.300138888888</v>
      </c>
      <c r="F141" s="8">
        <v>0.14285714285714199</v>
      </c>
      <c r="G141" s="8">
        <v>8.5714285714285701E-2</v>
      </c>
      <c r="H141">
        <v>0.314285714285714</v>
      </c>
      <c r="I141">
        <v>0.8</v>
      </c>
      <c r="J141">
        <v>5.7142857142857099E-2</v>
      </c>
      <c r="K141">
        <v>5.7142857142857099E-2</v>
      </c>
      <c r="L141">
        <v>0</v>
      </c>
      <c r="M141">
        <v>0</v>
      </c>
      <c r="N141">
        <v>0.71428571428571397</v>
      </c>
      <c r="O141">
        <v>0</v>
      </c>
      <c r="P141">
        <v>0.82857142857142796</v>
      </c>
      <c r="Q141">
        <v>0.6</v>
      </c>
      <c r="R141">
        <v>0</v>
      </c>
      <c r="S141">
        <v>0.54285714285714204</v>
      </c>
      <c r="T141">
        <v>0.42857142857142799</v>
      </c>
      <c r="U141">
        <v>0.2</v>
      </c>
      <c r="V141">
        <v>0</v>
      </c>
      <c r="W141">
        <v>0.48571428571428499</v>
      </c>
      <c r="X141">
        <v>5.7142857142857099E-2</v>
      </c>
      <c r="Y141">
        <v>0.42857142857142799</v>
      </c>
      <c r="Z141">
        <v>0.25714285714285701</v>
      </c>
      <c r="AA141">
        <v>0</v>
      </c>
      <c r="AB141">
        <v>5.7142857142857099E-2</v>
      </c>
      <c r="AC141">
        <v>5.7142857142857099E-2</v>
      </c>
      <c r="AD141">
        <v>5.7142857142857099E-2</v>
      </c>
      <c r="AE141">
        <v>0.114285714285714</v>
      </c>
      <c r="AF141">
        <v>0</v>
      </c>
      <c r="AG141">
        <v>0.17142857142857101</v>
      </c>
      <c r="AH141">
        <v>8.5714285714285701E-2</v>
      </c>
      <c r="AI141">
        <v>0</v>
      </c>
      <c r="AJ141">
        <v>8.5714285714285701E-2</v>
      </c>
      <c r="AK141">
        <v>0.22857142857142801</v>
      </c>
      <c r="AL141">
        <v>2.8571428571428598E-2</v>
      </c>
      <c r="AM141">
        <v>2.8571428571428598E-2</v>
      </c>
      <c r="AN141">
        <v>0</v>
      </c>
      <c r="AO141">
        <v>0</v>
      </c>
      <c r="AP141">
        <v>0</v>
      </c>
      <c r="AQ141">
        <v>0</v>
      </c>
      <c r="AR141">
        <v>0.57142857142857095</v>
      </c>
      <c r="AS141">
        <v>8.5714285714285701E-2</v>
      </c>
      <c r="AT141">
        <v>0</v>
      </c>
      <c r="AU141">
        <v>0</v>
      </c>
      <c r="AV141">
        <v>0</v>
      </c>
      <c r="AW141">
        <v>2.8571428571428598E-2</v>
      </c>
      <c r="AX141">
        <v>5.7142857142857099E-2</v>
      </c>
      <c r="AY141">
        <v>0</v>
      </c>
      <c r="AZ141">
        <v>0</v>
      </c>
      <c r="BA141">
        <v>8.5714285714285701E-2</v>
      </c>
      <c r="BB141">
        <v>0.2</v>
      </c>
      <c r="BC141">
        <v>0.17142857142857101</v>
      </c>
      <c r="BD141">
        <v>0.14285714285714199</v>
      </c>
      <c r="BE141">
        <v>8.5714285714285701E-2</v>
      </c>
      <c r="BF141">
        <v>0</v>
      </c>
      <c r="BG141">
        <v>8.5714285714285701E-2</v>
      </c>
      <c r="BH141">
        <v>0</v>
      </c>
    </row>
    <row r="142" spans="1:60" x14ac:dyDescent="0.35">
      <c r="A142">
        <v>2.0211101412712999E+20</v>
      </c>
      <c r="B142">
        <v>4127</v>
      </c>
      <c r="C142">
        <v>130500036</v>
      </c>
      <c r="D142" s="1">
        <v>44501</v>
      </c>
      <c r="E142" s="4">
        <v>44501.300138888888</v>
      </c>
      <c r="F142" s="8">
        <v>0.125</v>
      </c>
      <c r="G142" s="8">
        <v>0</v>
      </c>
      <c r="H142">
        <v>0.72499999999999998</v>
      </c>
      <c r="I142">
        <v>0.3</v>
      </c>
      <c r="J142">
        <v>0.25</v>
      </c>
      <c r="K142">
        <v>0</v>
      </c>
      <c r="L142">
        <v>0</v>
      </c>
      <c r="M142">
        <v>0</v>
      </c>
      <c r="N142">
        <v>0.72499999999999998</v>
      </c>
      <c r="O142">
        <v>0</v>
      </c>
      <c r="P142">
        <v>0.97499999999999998</v>
      </c>
      <c r="Q142">
        <v>0.25</v>
      </c>
      <c r="R142">
        <v>0</v>
      </c>
      <c r="S142">
        <v>0.52500000000000002</v>
      </c>
      <c r="T142">
        <v>0.25</v>
      </c>
      <c r="U142">
        <v>0.15</v>
      </c>
      <c r="V142">
        <v>0</v>
      </c>
      <c r="W142">
        <v>0.25</v>
      </c>
      <c r="X142">
        <v>0.05</v>
      </c>
      <c r="Y142">
        <v>0.65</v>
      </c>
      <c r="Z142">
        <v>0.125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2.5000000000000001E-2</v>
      </c>
      <c r="AG142">
        <v>2.5000000000000001E-2</v>
      </c>
      <c r="AH142">
        <v>0.17499999999999999</v>
      </c>
      <c r="AI142">
        <v>2.5000000000000001E-2</v>
      </c>
      <c r="AJ142">
        <v>0.15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0.1</v>
      </c>
      <c r="AQ142">
        <v>2.5000000000000001E-2</v>
      </c>
      <c r="AR142">
        <v>0.1</v>
      </c>
      <c r="AS142">
        <v>0.05</v>
      </c>
      <c r="AT142">
        <v>0</v>
      </c>
      <c r="AU142">
        <v>0</v>
      </c>
      <c r="AV142">
        <v>0</v>
      </c>
      <c r="AW142">
        <v>7.4999999999999997E-2</v>
      </c>
      <c r="AX142">
        <v>0.05</v>
      </c>
      <c r="AY142">
        <v>0.05</v>
      </c>
      <c r="AZ142">
        <v>0</v>
      </c>
      <c r="BA142">
        <v>0.15</v>
      </c>
      <c r="BB142">
        <v>0.47499999999999998</v>
      </c>
      <c r="BC142">
        <v>0.05</v>
      </c>
      <c r="BD142">
        <v>2.5000000000000001E-2</v>
      </c>
      <c r="BE142">
        <v>0</v>
      </c>
      <c r="BF142">
        <v>7.4999999999999997E-2</v>
      </c>
      <c r="BG142">
        <v>0</v>
      </c>
      <c r="BH142">
        <v>7.4999999999999997E-2</v>
      </c>
    </row>
    <row r="143" spans="1:60" x14ac:dyDescent="0.35">
      <c r="A143">
        <v>2.0211101412712999E+20</v>
      </c>
      <c r="B143">
        <v>4127</v>
      </c>
      <c r="C143">
        <v>130500057</v>
      </c>
      <c r="D143" s="1">
        <v>44501</v>
      </c>
      <c r="E143" s="4">
        <v>44501.345972222225</v>
      </c>
      <c r="F143" s="8">
        <v>0.114285714285714</v>
      </c>
      <c r="G143" s="8">
        <v>8.5714285714285701E-2</v>
      </c>
      <c r="H143">
        <v>0.25714285714285701</v>
      </c>
      <c r="I143">
        <v>0.371428571428571</v>
      </c>
      <c r="J143">
        <v>0</v>
      </c>
      <c r="K143">
        <v>0</v>
      </c>
      <c r="L143">
        <v>0</v>
      </c>
      <c r="M143">
        <v>0</v>
      </c>
      <c r="N143">
        <v>0.51428571428571401</v>
      </c>
      <c r="O143">
        <v>0</v>
      </c>
      <c r="P143">
        <v>0.51428571428571401</v>
      </c>
      <c r="Q143">
        <v>0.42857142857142799</v>
      </c>
      <c r="R143">
        <v>0</v>
      </c>
      <c r="S143">
        <v>0.42857142857142799</v>
      </c>
      <c r="T143">
        <v>0.42857142857142799</v>
      </c>
      <c r="U143">
        <v>0.114285714285714</v>
      </c>
      <c r="V143">
        <v>0</v>
      </c>
      <c r="W143">
        <v>0.28571428571428498</v>
      </c>
      <c r="X143">
        <v>0</v>
      </c>
      <c r="Y143">
        <v>0.42857142857142799</v>
      </c>
      <c r="Z143">
        <v>0.114285714285714</v>
      </c>
      <c r="AA143">
        <v>0</v>
      </c>
      <c r="AB143">
        <v>8.5714285714285701E-2</v>
      </c>
      <c r="AC143">
        <v>0</v>
      </c>
      <c r="AD143">
        <v>0.17142857142857101</v>
      </c>
      <c r="AE143">
        <v>2.8571428571428598E-2</v>
      </c>
      <c r="AF143">
        <v>0.114285714285714</v>
      </c>
      <c r="AG143">
        <v>0.114285714285714</v>
      </c>
      <c r="AH143">
        <v>0.114285714285714</v>
      </c>
      <c r="AI143">
        <v>5.7142857142857099E-2</v>
      </c>
      <c r="AJ143">
        <v>5.7142857142857099E-2</v>
      </c>
      <c r="AK143">
        <v>0</v>
      </c>
      <c r="AL143">
        <v>5.7142857142857099E-2</v>
      </c>
      <c r="AM143">
        <v>0</v>
      </c>
      <c r="AN143">
        <v>0</v>
      </c>
      <c r="AO143">
        <v>0</v>
      </c>
      <c r="AP143">
        <v>0.14285714285714199</v>
      </c>
      <c r="AQ143">
        <v>2.8571428571428598E-2</v>
      </c>
      <c r="AR143">
        <v>0.14285714285714199</v>
      </c>
      <c r="AS143">
        <v>5.7142857142857099E-2</v>
      </c>
      <c r="AT143">
        <v>0</v>
      </c>
      <c r="AU143">
        <v>0</v>
      </c>
      <c r="AV143">
        <v>0</v>
      </c>
      <c r="AW143">
        <v>0</v>
      </c>
      <c r="AX143">
        <v>2.8571428571428598E-2</v>
      </c>
      <c r="AY143">
        <v>0</v>
      </c>
      <c r="AZ143">
        <v>0</v>
      </c>
      <c r="BA143">
        <v>2.8571428571428598E-2</v>
      </c>
      <c r="BB143">
        <v>0.14285714285714199</v>
      </c>
      <c r="BC143">
        <v>0.17142857142857101</v>
      </c>
      <c r="BD143">
        <v>0.114285714285714</v>
      </c>
      <c r="BE143">
        <v>0</v>
      </c>
      <c r="BF143">
        <v>8.5714285714285701E-2</v>
      </c>
      <c r="BG143">
        <v>0</v>
      </c>
      <c r="BH143">
        <v>8.5714285714285701E-2</v>
      </c>
    </row>
    <row r="144" spans="1:60" x14ac:dyDescent="0.35">
      <c r="A144">
        <v>2.0211101412712999E+20</v>
      </c>
      <c r="B144">
        <v>4127</v>
      </c>
      <c r="C144">
        <v>130500175</v>
      </c>
      <c r="D144" s="1">
        <v>44501</v>
      </c>
      <c r="E144" s="4">
        <v>44501.386261574073</v>
      </c>
      <c r="F144" s="8">
        <v>0</v>
      </c>
      <c r="G144" s="8">
        <v>0</v>
      </c>
      <c r="H144">
        <v>0</v>
      </c>
      <c r="I144">
        <v>0.33333333333333298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</row>
    <row r="145" spans="1:60" x14ac:dyDescent="0.35">
      <c r="A145">
        <v>2.0211101412712999E+20</v>
      </c>
      <c r="B145">
        <v>4127</v>
      </c>
      <c r="C145">
        <v>130500200</v>
      </c>
      <c r="D145" s="1">
        <v>44501</v>
      </c>
      <c r="E145" s="4">
        <v>44501.386087962965</v>
      </c>
      <c r="F145" s="8">
        <v>1</v>
      </c>
      <c r="G145" s="8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</row>
    <row r="146" spans="1:60" x14ac:dyDescent="0.35">
      <c r="A146">
        <v>2.0211101412712999E+20</v>
      </c>
      <c r="B146">
        <v>4127</v>
      </c>
      <c r="C146">
        <v>130500211</v>
      </c>
      <c r="D146" s="1">
        <v>44501</v>
      </c>
      <c r="E146" s="4">
        <v>44501.386342592596</v>
      </c>
      <c r="F146" s="8">
        <v>0</v>
      </c>
      <c r="G146" s="8">
        <v>0</v>
      </c>
      <c r="H146">
        <v>0</v>
      </c>
      <c r="I146">
        <v>0.5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0.5</v>
      </c>
      <c r="Z146">
        <v>0.5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0.5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0.5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</row>
    <row r="147" spans="1:60" x14ac:dyDescent="0.35">
      <c r="A147">
        <v>2.0211101412712999E+20</v>
      </c>
      <c r="B147">
        <v>4127</v>
      </c>
      <c r="C147">
        <v>130500451</v>
      </c>
      <c r="D147" s="1">
        <v>44501</v>
      </c>
      <c r="E147" s="4">
        <v>44501.431400462963</v>
      </c>
      <c r="F147" s="8">
        <v>0</v>
      </c>
      <c r="G147" s="8">
        <v>0</v>
      </c>
      <c r="H147">
        <v>0.44444444444444398</v>
      </c>
      <c r="I147">
        <v>0.77777777777777701</v>
      </c>
      <c r="J147">
        <v>0</v>
      </c>
      <c r="K147">
        <v>0</v>
      </c>
      <c r="L147">
        <v>0</v>
      </c>
      <c r="M147">
        <v>0</v>
      </c>
      <c r="N147">
        <v>0.77777777777777701</v>
      </c>
      <c r="O147">
        <v>0</v>
      </c>
      <c r="P147">
        <v>0.77777777777777701</v>
      </c>
      <c r="Q147">
        <v>0.55555555555555503</v>
      </c>
      <c r="R147">
        <v>0</v>
      </c>
      <c r="S147">
        <v>0.55555555555555503</v>
      </c>
      <c r="T147">
        <v>0.55555555555555503</v>
      </c>
      <c r="U147">
        <v>0</v>
      </c>
      <c r="V147">
        <v>0</v>
      </c>
      <c r="W147">
        <v>0.11111111111111099</v>
      </c>
      <c r="X147">
        <v>0</v>
      </c>
      <c r="Y147">
        <v>1.2222222222222201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0.44444444444444398</v>
      </c>
      <c r="AY147">
        <v>0</v>
      </c>
      <c r="AZ147">
        <v>0</v>
      </c>
      <c r="BA147">
        <v>0.11111111111111099</v>
      </c>
      <c r="BB147">
        <v>0.22222222222222199</v>
      </c>
      <c r="BC147">
        <v>0</v>
      </c>
      <c r="BD147">
        <v>0.55555555555555503</v>
      </c>
      <c r="BE147">
        <v>0</v>
      </c>
      <c r="BF147">
        <v>0</v>
      </c>
      <c r="BG147">
        <v>0</v>
      </c>
      <c r="BH147">
        <v>0</v>
      </c>
    </row>
    <row r="148" spans="1:60" x14ac:dyDescent="0.35">
      <c r="A148">
        <v>2.0211101412712999E+20</v>
      </c>
      <c r="B148">
        <v>4127</v>
      </c>
      <c r="C148">
        <v>130500530</v>
      </c>
      <c r="D148" s="1">
        <v>44501</v>
      </c>
      <c r="E148" s="4">
        <v>44501.431562500002</v>
      </c>
      <c r="F148" s="8">
        <v>6.8181818181818205E-2</v>
      </c>
      <c r="G148" s="8">
        <v>0.11363636363636299</v>
      </c>
      <c r="H148">
        <v>0.47727272727272702</v>
      </c>
      <c r="I148">
        <v>0.45454545454545398</v>
      </c>
      <c r="J148">
        <v>2.27272727272727E-2</v>
      </c>
      <c r="K148">
        <v>2.27272727272727E-2</v>
      </c>
      <c r="L148">
        <v>0</v>
      </c>
      <c r="M148">
        <v>0</v>
      </c>
      <c r="N148">
        <v>0.79545454545454497</v>
      </c>
      <c r="O148">
        <v>0</v>
      </c>
      <c r="P148">
        <v>0.84090909090909005</v>
      </c>
      <c r="Q148">
        <v>0.34090909090909</v>
      </c>
      <c r="R148">
        <v>0</v>
      </c>
      <c r="S148">
        <v>0.59090909090909005</v>
      </c>
      <c r="T148">
        <v>0.29545454545454503</v>
      </c>
      <c r="U148">
        <v>0.15909090909090901</v>
      </c>
      <c r="V148">
        <v>0.11363636363636299</v>
      </c>
      <c r="W148">
        <v>0.27272727272727199</v>
      </c>
      <c r="X148">
        <v>0</v>
      </c>
      <c r="Y148">
        <v>0.45454545454545398</v>
      </c>
      <c r="Z148">
        <v>0.18181818181818099</v>
      </c>
      <c r="AA148">
        <v>0</v>
      </c>
      <c r="AB148">
        <v>0</v>
      </c>
      <c r="AC148">
        <v>0</v>
      </c>
      <c r="AD148">
        <v>0.18181818181818099</v>
      </c>
      <c r="AE148">
        <v>6.8181818181818205E-2</v>
      </c>
      <c r="AF148">
        <v>0.22727272727272699</v>
      </c>
      <c r="AG148">
        <v>2.27272727272727E-2</v>
      </c>
      <c r="AH148">
        <v>0.18181818181818099</v>
      </c>
      <c r="AI148">
        <v>0.11363636363636299</v>
      </c>
      <c r="AJ148">
        <v>4.5454545454545497E-2</v>
      </c>
      <c r="AK148">
        <v>4.5454545454545497E-2</v>
      </c>
      <c r="AL148">
        <v>0</v>
      </c>
      <c r="AM148">
        <v>2.27272727272727E-2</v>
      </c>
      <c r="AN148">
        <v>0</v>
      </c>
      <c r="AO148">
        <v>0</v>
      </c>
      <c r="AP148">
        <v>0</v>
      </c>
      <c r="AQ148">
        <v>0</v>
      </c>
      <c r="AR148">
        <v>0.25</v>
      </c>
      <c r="AS148">
        <v>0</v>
      </c>
      <c r="AT148">
        <v>0</v>
      </c>
      <c r="AU148">
        <v>0</v>
      </c>
      <c r="AV148">
        <v>0</v>
      </c>
      <c r="AW148">
        <v>2.27272727272727E-2</v>
      </c>
      <c r="AX148">
        <v>6.8181818181818205E-2</v>
      </c>
      <c r="AY148">
        <v>4.5454545454545497E-2</v>
      </c>
      <c r="AZ148">
        <v>0</v>
      </c>
      <c r="BA148">
        <v>0.11363636363636299</v>
      </c>
      <c r="BB148">
        <v>0.25</v>
      </c>
      <c r="BC148">
        <v>0.11363636363636299</v>
      </c>
      <c r="BD148">
        <v>9.0909090909090898E-2</v>
      </c>
      <c r="BE148">
        <v>2.27272727272727E-2</v>
      </c>
      <c r="BF148">
        <v>0.18181818181818099</v>
      </c>
      <c r="BG148">
        <v>2.27272727272727E-2</v>
      </c>
      <c r="BH148">
        <v>0.18181818181818099</v>
      </c>
    </row>
    <row r="149" spans="1:60" x14ac:dyDescent="0.35">
      <c r="A149">
        <v>2.0211101412712999E+20</v>
      </c>
      <c r="B149">
        <v>4127</v>
      </c>
      <c r="C149">
        <v>130500554</v>
      </c>
      <c r="D149" s="1">
        <v>44501</v>
      </c>
      <c r="E149" s="4">
        <v>44501.431516203702</v>
      </c>
      <c r="F149" s="8">
        <v>0</v>
      </c>
      <c r="G149" s="8">
        <v>0</v>
      </c>
      <c r="H149">
        <v>0</v>
      </c>
      <c r="I149">
        <v>0.75</v>
      </c>
      <c r="J149">
        <v>0</v>
      </c>
      <c r="K149">
        <v>0</v>
      </c>
      <c r="L149">
        <v>0</v>
      </c>
      <c r="M149">
        <v>0</v>
      </c>
      <c r="N149">
        <v>0.75</v>
      </c>
      <c r="O149">
        <v>0</v>
      </c>
      <c r="P149">
        <v>0.75</v>
      </c>
      <c r="Q149">
        <v>0.5</v>
      </c>
      <c r="R149">
        <v>0</v>
      </c>
      <c r="S149">
        <v>0.25</v>
      </c>
      <c r="T149">
        <v>0</v>
      </c>
      <c r="U149">
        <v>0</v>
      </c>
      <c r="V149">
        <v>0</v>
      </c>
      <c r="W149">
        <v>0.75</v>
      </c>
      <c r="X149">
        <v>0</v>
      </c>
      <c r="Y149">
        <v>0.5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0.5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0.25</v>
      </c>
      <c r="AY149">
        <v>0</v>
      </c>
      <c r="AZ149">
        <v>0</v>
      </c>
      <c r="BA149">
        <v>0</v>
      </c>
      <c r="BB149">
        <v>0.5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</row>
    <row r="150" spans="1:60" x14ac:dyDescent="0.35">
      <c r="A150">
        <v>2.0211101412712999E+20</v>
      </c>
      <c r="B150">
        <v>4127</v>
      </c>
      <c r="C150">
        <v>130500559</v>
      </c>
      <c r="D150" s="1">
        <v>44501</v>
      </c>
      <c r="E150" s="4">
        <v>44501.431539351855</v>
      </c>
      <c r="F150" s="8">
        <v>0</v>
      </c>
      <c r="G150" s="8">
        <v>0</v>
      </c>
      <c r="H150">
        <v>0.2</v>
      </c>
      <c r="I150">
        <v>0.2</v>
      </c>
      <c r="J150">
        <v>0.2</v>
      </c>
      <c r="K150">
        <v>0</v>
      </c>
      <c r="L150">
        <v>0</v>
      </c>
      <c r="M150">
        <v>0</v>
      </c>
      <c r="N150">
        <v>0.2</v>
      </c>
      <c r="O150">
        <v>0</v>
      </c>
      <c r="P150">
        <v>0.4</v>
      </c>
      <c r="Q150">
        <v>0.2</v>
      </c>
      <c r="R150">
        <v>0</v>
      </c>
      <c r="S150">
        <v>0.2</v>
      </c>
      <c r="T150">
        <v>0</v>
      </c>
      <c r="U150">
        <v>0</v>
      </c>
      <c r="V150">
        <v>0</v>
      </c>
      <c r="W150">
        <v>0.4</v>
      </c>
      <c r="X150">
        <v>0</v>
      </c>
      <c r="Y150">
        <v>0.2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0.2</v>
      </c>
      <c r="BB150">
        <v>0</v>
      </c>
      <c r="BC150">
        <v>0</v>
      </c>
      <c r="BD150">
        <v>0</v>
      </c>
      <c r="BE150">
        <v>0</v>
      </c>
      <c r="BF150">
        <v>0.2</v>
      </c>
      <c r="BG150">
        <v>0</v>
      </c>
      <c r="BH150">
        <v>0.2</v>
      </c>
    </row>
    <row r="151" spans="1:60" x14ac:dyDescent="0.35">
      <c r="A151">
        <v>2.0211101412712999E+20</v>
      </c>
      <c r="B151">
        <v>4127</v>
      </c>
      <c r="C151">
        <v>130500628</v>
      </c>
      <c r="D151" s="1">
        <v>44501</v>
      </c>
      <c r="E151" s="4">
        <v>44501.476354166669</v>
      </c>
      <c r="F151" s="8">
        <v>0.105263157894736</v>
      </c>
      <c r="G151" s="8">
        <v>2.6315789473684199E-2</v>
      </c>
      <c r="H151">
        <v>0.44736842105263103</v>
      </c>
      <c r="I151">
        <v>0.47368421052631499</v>
      </c>
      <c r="J151">
        <v>0.144736842105263</v>
      </c>
      <c r="K151">
        <v>6.5789473684210495E-2</v>
      </c>
      <c r="L151">
        <v>0</v>
      </c>
      <c r="M151">
        <v>0</v>
      </c>
      <c r="N151">
        <v>0.53947368421052599</v>
      </c>
      <c r="O151">
        <v>0</v>
      </c>
      <c r="P151">
        <v>0.75</v>
      </c>
      <c r="Q151">
        <v>0.31578947368421001</v>
      </c>
      <c r="R151">
        <v>0</v>
      </c>
      <c r="S151">
        <v>0.5</v>
      </c>
      <c r="T151">
        <v>0.21052631578947301</v>
      </c>
      <c r="U151">
        <v>0.18421052631578899</v>
      </c>
      <c r="V151">
        <v>2.6315789473684199E-2</v>
      </c>
      <c r="W151">
        <v>0.32894736842105199</v>
      </c>
      <c r="X151">
        <v>1.3157894736842099E-2</v>
      </c>
      <c r="Y151">
        <v>0.44736842105263103</v>
      </c>
      <c r="Z151">
        <v>6.5789473684210495E-2</v>
      </c>
      <c r="AA151">
        <v>0</v>
      </c>
      <c r="AB151">
        <v>0</v>
      </c>
      <c r="AC151">
        <v>2.6315789473684199E-2</v>
      </c>
      <c r="AD151">
        <v>5.2631578947368397E-2</v>
      </c>
      <c r="AE151">
        <v>3.94736842105263E-2</v>
      </c>
      <c r="AF151">
        <v>0.118421052631578</v>
      </c>
      <c r="AG151">
        <v>6.5789473684210495E-2</v>
      </c>
      <c r="AH151">
        <v>0.23684210526315699</v>
      </c>
      <c r="AI151">
        <v>5.2631578947368397E-2</v>
      </c>
      <c r="AJ151">
        <v>3.94736842105263E-2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6.5789473684210495E-2</v>
      </c>
      <c r="AQ151">
        <v>0.13157894736842099</v>
      </c>
      <c r="AR151">
        <v>0.144736842105263</v>
      </c>
      <c r="AS151">
        <v>0</v>
      </c>
      <c r="AT151">
        <v>0</v>
      </c>
      <c r="AU151">
        <v>0</v>
      </c>
      <c r="AV151">
        <v>0</v>
      </c>
      <c r="AW151">
        <v>2.6315789473684199E-2</v>
      </c>
      <c r="AX151">
        <v>9.2105263157894704E-2</v>
      </c>
      <c r="AY151">
        <v>0.118421052631578</v>
      </c>
      <c r="AZ151">
        <v>0</v>
      </c>
      <c r="BA151">
        <v>6.5789473684210495E-2</v>
      </c>
      <c r="BB151">
        <v>0.25</v>
      </c>
      <c r="BC151">
        <v>5.2631578947368397E-2</v>
      </c>
      <c r="BD151">
        <v>0</v>
      </c>
      <c r="BE151">
        <v>5.2631578947368397E-2</v>
      </c>
      <c r="BF151">
        <v>6.5789473684210495E-2</v>
      </c>
      <c r="BG151">
        <v>5.2631578947368397E-2</v>
      </c>
      <c r="BH151">
        <v>6.5789473684210495E-2</v>
      </c>
    </row>
    <row r="152" spans="1:60" x14ac:dyDescent="0.35">
      <c r="A152">
        <v>2.0211101412712999E+20</v>
      </c>
      <c r="B152">
        <v>4127</v>
      </c>
      <c r="C152">
        <v>130500667</v>
      </c>
      <c r="D152" s="1">
        <v>44501</v>
      </c>
      <c r="E152" s="4">
        <v>44501.476342592592</v>
      </c>
      <c r="F152" s="8">
        <v>0</v>
      </c>
      <c r="G152" s="8">
        <v>0.2</v>
      </c>
      <c r="H152">
        <v>0</v>
      </c>
      <c r="I152">
        <v>0.4</v>
      </c>
      <c r="J152">
        <v>0</v>
      </c>
      <c r="K152">
        <v>0</v>
      </c>
      <c r="L152">
        <v>0</v>
      </c>
      <c r="M152">
        <v>0</v>
      </c>
      <c r="N152">
        <v>0.5</v>
      </c>
      <c r="O152">
        <v>0</v>
      </c>
      <c r="P152">
        <v>0.5</v>
      </c>
      <c r="Q152">
        <v>0.9</v>
      </c>
      <c r="R152">
        <v>0</v>
      </c>
      <c r="S152">
        <v>0.4</v>
      </c>
      <c r="T152">
        <v>0.2</v>
      </c>
      <c r="U152">
        <v>0</v>
      </c>
      <c r="V152">
        <v>0</v>
      </c>
      <c r="W152">
        <v>1</v>
      </c>
      <c r="X152">
        <v>0.1</v>
      </c>
      <c r="Y152">
        <v>0.1</v>
      </c>
      <c r="Z152">
        <v>0.2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0.8</v>
      </c>
      <c r="AS152">
        <v>0</v>
      </c>
      <c r="AT152">
        <v>0</v>
      </c>
      <c r="AU152">
        <v>0</v>
      </c>
      <c r="AV152">
        <v>0.4</v>
      </c>
      <c r="AW152">
        <v>0.1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</row>
    <row r="153" spans="1:60" x14ac:dyDescent="0.35">
      <c r="A153">
        <v>2.0211101412712999E+20</v>
      </c>
      <c r="B153">
        <v>4127</v>
      </c>
      <c r="C153">
        <v>130500789</v>
      </c>
      <c r="D153" s="1">
        <v>44501</v>
      </c>
      <c r="E153" s="4">
        <v>44501.476284722223</v>
      </c>
      <c r="F153" s="8">
        <v>0</v>
      </c>
      <c r="G153" s="8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</row>
    <row r="154" spans="1:60" x14ac:dyDescent="0.35">
      <c r="A154">
        <v>2.0211101412712999E+20</v>
      </c>
      <c r="B154">
        <v>4127</v>
      </c>
      <c r="C154">
        <v>130500797</v>
      </c>
      <c r="D154" s="1">
        <v>44501</v>
      </c>
      <c r="E154" s="4">
        <v>44501.4762962963</v>
      </c>
      <c r="F154" s="8">
        <v>0.05</v>
      </c>
      <c r="G154" s="8">
        <v>0.1</v>
      </c>
      <c r="H154">
        <v>0.35</v>
      </c>
      <c r="I154">
        <v>0.55000000000000004</v>
      </c>
      <c r="J154">
        <v>0</v>
      </c>
      <c r="K154">
        <v>0</v>
      </c>
      <c r="L154">
        <v>0</v>
      </c>
      <c r="M154">
        <v>0.05</v>
      </c>
      <c r="N154">
        <v>0.95</v>
      </c>
      <c r="O154">
        <v>0</v>
      </c>
      <c r="P154">
        <v>0.95</v>
      </c>
      <c r="Q154">
        <v>0.15</v>
      </c>
      <c r="R154">
        <v>0</v>
      </c>
      <c r="S154">
        <v>0.65</v>
      </c>
      <c r="T154">
        <v>0.15</v>
      </c>
      <c r="U154">
        <v>0.4</v>
      </c>
      <c r="V154">
        <v>0</v>
      </c>
      <c r="W154">
        <v>0.15</v>
      </c>
      <c r="X154">
        <v>0.05</v>
      </c>
      <c r="Y154">
        <v>0.5</v>
      </c>
      <c r="Z154">
        <v>0</v>
      </c>
      <c r="AA154">
        <v>0</v>
      </c>
      <c r="AB154">
        <v>0</v>
      </c>
      <c r="AC154">
        <v>0</v>
      </c>
      <c r="AD154">
        <v>0.3</v>
      </c>
      <c r="AE154">
        <v>0.1</v>
      </c>
      <c r="AF154">
        <v>0</v>
      </c>
      <c r="AG154">
        <v>0.05</v>
      </c>
      <c r="AH154">
        <v>0.35</v>
      </c>
      <c r="AI154">
        <v>0.05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0.1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0.5</v>
      </c>
      <c r="AY154">
        <v>0.1</v>
      </c>
      <c r="AZ154">
        <v>0</v>
      </c>
      <c r="BA154">
        <v>0.05</v>
      </c>
      <c r="BB154">
        <v>0.3</v>
      </c>
      <c r="BC154">
        <v>0</v>
      </c>
      <c r="BD154">
        <v>0.05</v>
      </c>
      <c r="BE154">
        <v>0</v>
      </c>
      <c r="BF154">
        <v>0</v>
      </c>
      <c r="BG154">
        <v>0</v>
      </c>
      <c r="BH154">
        <v>0</v>
      </c>
    </row>
    <row r="155" spans="1:60" x14ac:dyDescent="0.35">
      <c r="A155">
        <v>2.0211101412712999E+20</v>
      </c>
      <c r="B155">
        <v>4127</v>
      </c>
      <c r="C155">
        <v>130500809</v>
      </c>
      <c r="D155" s="1">
        <v>44501</v>
      </c>
      <c r="E155" s="4">
        <v>44501.476331018515</v>
      </c>
      <c r="F155" s="8">
        <v>0.18181818181818099</v>
      </c>
      <c r="G155" s="8">
        <v>0.36363636363636298</v>
      </c>
      <c r="H155">
        <v>0.18181818181818099</v>
      </c>
      <c r="I155">
        <v>0.36363636363636298</v>
      </c>
      <c r="J155">
        <v>0</v>
      </c>
      <c r="K155">
        <v>0.36363636363636298</v>
      </c>
      <c r="L155">
        <v>0</v>
      </c>
      <c r="M155">
        <v>0</v>
      </c>
      <c r="N155">
        <v>0.18181818181818099</v>
      </c>
      <c r="O155">
        <v>0</v>
      </c>
      <c r="P155">
        <v>0.54545454545454497</v>
      </c>
      <c r="Q155">
        <v>0.36363636363636298</v>
      </c>
      <c r="R155">
        <v>0</v>
      </c>
      <c r="S155">
        <v>0.18181818181818099</v>
      </c>
      <c r="T155">
        <v>0.27272727272727199</v>
      </c>
      <c r="U155">
        <v>9.0909090909090898E-2</v>
      </c>
      <c r="V155">
        <v>0</v>
      </c>
      <c r="W155">
        <v>0.18181818181818099</v>
      </c>
      <c r="X155">
        <v>0</v>
      </c>
      <c r="Y155">
        <v>0.36363636363636298</v>
      </c>
      <c r="Z155">
        <v>0.27272727272727199</v>
      </c>
      <c r="AA155">
        <v>0</v>
      </c>
      <c r="AB155">
        <v>0</v>
      </c>
      <c r="AC155">
        <v>9.0909090909090898E-2</v>
      </c>
      <c r="AD155">
        <v>0</v>
      </c>
      <c r="AE155">
        <v>0.27272727272727199</v>
      </c>
      <c r="AF155">
        <v>0.27272727272727199</v>
      </c>
      <c r="AG155">
        <v>0</v>
      </c>
      <c r="AH155">
        <v>0.27272727272727199</v>
      </c>
      <c r="AI155">
        <v>0</v>
      </c>
      <c r="AJ155">
        <v>0</v>
      </c>
      <c r="AK155">
        <v>0</v>
      </c>
      <c r="AL155">
        <v>0</v>
      </c>
      <c r="AM155">
        <v>9.0909090909090898E-2</v>
      </c>
      <c r="AN155">
        <v>0</v>
      </c>
      <c r="AO155">
        <v>0</v>
      </c>
      <c r="AP155">
        <v>9.0909090909090898E-2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0.27272727272727199</v>
      </c>
      <c r="AZ155">
        <v>0</v>
      </c>
      <c r="BA155">
        <v>9.0909090909090898E-2</v>
      </c>
      <c r="BB155">
        <v>9.0909090909090898E-2</v>
      </c>
      <c r="BC155">
        <v>0.18181818181818099</v>
      </c>
      <c r="BD155">
        <v>0</v>
      </c>
      <c r="BE155">
        <v>9.0909090909090898E-2</v>
      </c>
      <c r="BF155">
        <v>9.0909090909090898E-2</v>
      </c>
      <c r="BG155">
        <v>9.0909090909090898E-2</v>
      </c>
      <c r="BH155">
        <v>9.0909090909090898E-2</v>
      </c>
    </row>
    <row r="156" spans="1:60" x14ac:dyDescent="0.35">
      <c r="A156">
        <v>2.0211101412712999E+20</v>
      </c>
      <c r="B156">
        <v>4127</v>
      </c>
      <c r="C156">
        <v>130500919</v>
      </c>
      <c r="D156" s="1">
        <v>44501</v>
      </c>
      <c r="E156" s="4">
        <v>44501.476342592592</v>
      </c>
      <c r="F156" s="8">
        <v>0.10204081632653</v>
      </c>
      <c r="G156" s="8">
        <v>2.04081632653061E-2</v>
      </c>
      <c r="H156">
        <v>0.20408163265306101</v>
      </c>
      <c r="I156">
        <v>0.34693877551020402</v>
      </c>
      <c r="J156">
        <v>2.04081632653061E-2</v>
      </c>
      <c r="K156">
        <v>0</v>
      </c>
      <c r="L156">
        <v>0</v>
      </c>
      <c r="M156">
        <v>0</v>
      </c>
      <c r="N156">
        <v>0.63265306122448906</v>
      </c>
      <c r="O156">
        <v>0</v>
      </c>
      <c r="P156">
        <v>0.65306122448979498</v>
      </c>
      <c r="Q156">
        <v>0.40816326530612201</v>
      </c>
      <c r="R156">
        <v>0</v>
      </c>
      <c r="S156">
        <v>0.36734693877551</v>
      </c>
      <c r="T156">
        <v>0.22448979591836701</v>
      </c>
      <c r="U156">
        <v>0.14285714285714199</v>
      </c>
      <c r="V156">
        <v>2.04081632653061E-2</v>
      </c>
      <c r="W156">
        <v>0.265306122448979</v>
      </c>
      <c r="X156">
        <v>6.1224489795918401E-2</v>
      </c>
      <c r="Y156">
        <v>0.44897959183673403</v>
      </c>
      <c r="Z156">
        <v>0.122448979591836</v>
      </c>
      <c r="AA156">
        <v>0</v>
      </c>
      <c r="AB156">
        <v>0</v>
      </c>
      <c r="AC156">
        <v>4.08163265306122E-2</v>
      </c>
      <c r="AD156">
        <v>4.08163265306122E-2</v>
      </c>
      <c r="AE156">
        <v>4.08163265306122E-2</v>
      </c>
      <c r="AF156">
        <v>8.1632653061224497E-2</v>
      </c>
      <c r="AG156">
        <v>0.122448979591836</v>
      </c>
      <c r="AH156">
        <v>8.1632653061224497E-2</v>
      </c>
      <c r="AI156">
        <v>4.08163265306122E-2</v>
      </c>
      <c r="AJ156">
        <v>0.122448979591836</v>
      </c>
      <c r="AK156">
        <v>6.1224489795918401E-2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0.28571428571428498</v>
      </c>
      <c r="AS156">
        <v>2.04081632653061E-2</v>
      </c>
      <c r="AT156">
        <v>2.04081632653061E-2</v>
      </c>
      <c r="AU156">
        <v>0</v>
      </c>
      <c r="AV156">
        <v>0</v>
      </c>
      <c r="AW156">
        <v>2.04081632653061E-2</v>
      </c>
      <c r="AX156">
        <v>6.1224489795918401E-2</v>
      </c>
      <c r="AY156">
        <v>0</v>
      </c>
      <c r="AZ156">
        <v>0</v>
      </c>
      <c r="BA156">
        <v>0</v>
      </c>
      <c r="BB156">
        <v>0.30612244897959101</v>
      </c>
      <c r="BC156">
        <v>6.1224489795918401E-2</v>
      </c>
      <c r="BD156">
        <v>4.08163265306122E-2</v>
      </c>
      <c r="BE156">
        <v>2.04081632653061E-2</v>
      </c>
      <c r="BF156">
        <v>0.122448979591836</v>
      </c>
      <c r="BG156">
        <v>2.04081632653061E-2</v>
      </c>
      <c r="BH156">
        <v>0.122448979591836</v>
      </c>
    </row>
    <row r="157" spans="1:60" x14ac:dyDescent="0.35">
      <c r="A157">
        <v>2.0211101412712999E+20</v>
      </c>
      <c r="B157">
        <v>4127</v>
      </c>
      <c r="C157">
        <v>130500972</v>
      </c>
      <c r="D157" s="1">
        <v>44501</v>
      </c>
      <c r="E157" s="4">
        <v>44501.476354166669</v>
      </c>
      <c r="F157" s="8">
        <v>0</v>
      </c>
      <c r="G157" s="8">
        <v>0</v>
      </c>
      <c r="H157">
        <v>1</v>
      </c>
      <c r="I157">
        <v>0</v>
      </c>
      <c r="J157">
        <v>0.33333333333333298</v>
      </c>
      <c r="K157">
        <v>0</v>
      </c>
      <c r="L157">
        <v>0</v>
      </c>
      <c r="M157">
        <v>0</v>
      </c>
      <c r="N157">
        <v>0.66666666666666596</v>
      </c>
      <c r="O157">
        <v>0</v>
      </c>
      <c r="P157">
        <v>1</v>
      </c>
      <c r="Q157">
        <v>0</v>
      </c>
      <c r="R157">
        <v>0</v>
      </c>
      <c r="S157">
        <v>0.66666666666666596</v>
      </c>
      <c r="T157">
        <v>0</v>
      </c>
      <c r="U157">
        <v>0</v>
      </c>
      <c r="V157">
        <v>0</v>
      </c>
      <c r="W157">
        <v>0.66666666666666596</v>
      </c>
      <c r="X157">
        <v>0</v>
      </c>
      <c r="Y157">
        <v>0.33333333333333298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0.33333333333333298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0.66666666666666596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0.33333333333333298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</row>
    <row r="158" spans="1:60" x14ac:dyDescent="0.35">
      <c r="A158">
        <v>2.0211101412712999E+20</v>
      </c>
      <c r="B158">
        <v>4127</v>
      </c>
      <c r="C158">
        <v>130501091</v>
      </c>
      <c r="D158" s="1">
        <v>44501</v>
      </c>
      <c r="E158" s="4">
        <v>44501.519293981481</v>
      </c>
      <c r="F158" s="8">
        <v>0</v>
      </c>
      <c r="G158" s="8">
        <v>0.23076923076923</v>
      </c>
      <c r="H158">
        <v>0.23076923076923</v>
      </c>
      <c r="I158">
        <v>0.61538461538461497</v>
      </c>
      <c r="J158">
        <v>0</v>
      </c>
      <c r="K158">
        <v>0.15384615384615299</v>
      </c>
      <c r="L158">
        <v>0</v>
      </c>
      <c r="M158">
        <v>0</v>
      </c>
      <c r="N158">
        <v>0.46153846153846101</v>
      </c>
      <c r="O158">
        <v>0</v>
      </c>
      <c r="P158">
        <v>0.61538461538461497</v>
      </c>
      <c r="Q158">
        <v>0.61538461538461497</v>
      </c>
      <c r="R158">
        <v>0</v>
      </c>
      <c r="S158">
        <v>0.53846153846153799</v>
      </c>
      <c r="T158">
        <v>0.23076923076923</v>
      </c>
      <c r="U158">
        <v>0.15384615384615299</v>
      </c>
      <c r="V158">
        <v>0</v>
      </c>
      <c r="W158">
        <v>0.69230769230769196</v>
      </c>
      <c r="X158">
        <v>0</v>
      </c>
      <c r="Y158">
        <v>0.30769230769230699</v>
      </c>
      <c r="Z158">
        <v>7.69230769230769E-2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7.69230769230769E-2</v>
      </c>
      <c r="AG158">
        <v>0</v>
      </c>
      <c r="AH158">
        <v>0.15384615384615299</v>
      </c>
      <c r="AI158">
        <v>0</v>
      </c>
      <c r="AJ158">
        <v>7.69230769230769E-2</v>
      </c>
      <c r="AK158">
        <v>7.69230769230769E-2</v>
      </c>
      <c r="AL158">
        <v>0</v>
      </c>
      <c r="AM158">
        <v>0</v>
      </c>
      <c r="AN158">
        <v>0</v>
      </c>
      <c r="AO158">
        <v>0.38461538461538403</v>
      </c>
      <c r="AP158">
        <v>0</v>
      </c>
      <c r="AQ158">
        <v>0</v>
      </c>
      <c r="AR158">
        <v>0.23076923076923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7.69230769230769E-2</v>
      </c>
      <c r="AY158">
        <v>0.23076923076923</v>
      </c>
      <c r="AZ158">
        <v>7.69230769230769E-2</v>
      </c>
      <c r="BA158">
        <v>0</v>
      </c>
      <c r="BB158">
        <v>7.69230769230769E-2</v>
      </c>
      <c r="BC158">
        <v>7.69230769230769E-2</v>
      </c>
      <c r="BD158">
        <v>0</v>
      </c>
      <c r="BE158">
        <v>7.69230769230769E-2</v>
      </c>
      <c r="BF158">
        <v>0</v>
      </c>
      <c r="BG158">
        <v>7.69230769230769E-2</v>
      </c>
      <c r="BH158">
        <v>0</v>
      </c>
    </row>
    <row r="159" spans="1:60" x14ac:dyDescent="0.35">
      <c r="A159">
        <v>2.0211101412712999E+20</v>
      </c>
      <c r="B159">
        <v>4127</v>
      </c>
      <c r="C159">
        <v>130501152</v>
      </c>
      <c r="D159" s="1">
        <v>44501</v>
      </c>
      <c r="E159" s="4">
        <v>44501.519166666665</v>
      </c>
      <c r="F159" s="8">
        <v>0</v>
      </c>
      <c r="G159" s="8">
        <v>0</v>
      </c>
      <c r="H159">
        <v>0.22222222222222199</v>
      </c>
      <c r="I159">
        <v>0.44444444444444398</v>
      </c>
      <c r="J159">
        <v>0</v>
      </c>
      <c r="K159">
        <v>0</v>
      </c>
      <c r="L159">
        <v>0</v>
      </c>
      <c r="M159">
        <v>0</v>
      </c>
      <c r="N159">
        <v>0.22222222222222199</v>
      </c>
      <c r="O159">
        <v>0</v>
      </c>
      <c r="P159">
        <v>0.22222222222222199</v>
      </c>
      <c r="Q159">
        <v>0.55555555555555503</v>
      </c>
      <c r="R159">
        <v>0</v>
      </c>
      <c r="S159">
        <v>0.11111111111111099</v>
      </c>
      <c r="T159">
        <v>0.22222222222222199</v>
      </c>
      <c r="U159">
        <v>0</v>
      </c>
      <c r="V159">
        <v>0</v>
      </c>
      <c r="W159">
        <v>0.11111111111111099</v>
      </c>
      <c r="X159">
        <v>0</v>
      </c>
      <c r="Y159">
        <v>0.33333333333333298</v>
      </c>
      <c r="Z159">
        <v>0.33333333333333298</v>
      </c>
      <c r="AA159">
        <v>0</v>
      </c>
      <c r="AB159">
        <v>0</v>
      </c>
      <c r="AC159">
        <v>0</v>
      </c>
      <c r="AD159">
        <v>0</v>
      </c>
      <c r="AE159">
        <v>0.11111111111111099</v>
      </c>
      <c r="AF159">
        <v>0.11111111111111099</v>
      </c>
      <c r="AG159">
        <v>0</v>
      </c>
      <c r="AH159">
        <v>0.22222222222222199</v>
      </c>
      <c r="AI159">
        <v>0</v>
      </c>
      <c r="AJ159">
        <v>0</v>
      </c>
      <c r="AK159">
        <v>0.11111111111111099</v>
      </c>
      <c r="AL159">
        <v>0</v>
      </c>
      <c r="AM159">
        <v>0</v>
      </c>
      <c r="AN159">
        <v>0</v>
      </c>
      <c r="AO159">
        <v>0</v>
      </c>
      <c r="AP159">
        <v>0.11111111111111099</v>
      </c>
      <c r="AQ159">
        <v>0</v>
      </c>
      <c r="AR159">
        <v>0.11111111111111099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0.22222222222222199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0.22222222222222199</v>
      </c>
      <c r="BF159">
        <v>0</v>
      </c>
      <c r="BG159">
        <v>0.22222222222222199</v>
      </c>
      <c r="BH159">
        <v>0</v>
      </c>
    </row>
    <row r="160" spans="1:60" x14ac:dyDescent="0.35">
      <c r="A160">
        <v>2.0211101412712999E+20</v>
      </c>
      <c r="B160">
        <v>4127</v>
      </c>
      <c r="C160">
        <v>130501329</v>
      </c>
      <c r="D160" s="1">
        <v>44501</v>
      </c>
      <c r="E160" s="4">
        <v>44501.518703703703</v>
      </c>
      <c r="F160" s="8">
        <v>0.5</v>
      </c>
      <c r="G160" s="8">
        <v>0</v>
      </c>
      <c r="H160">
        <v>0</v>
      </c>
      <c r="I160">
        <v>0.5</v>
      </c>
      <c r="J160">
        <v>0</v>
      </c>
      <c r="K160">
        <v>0</v>
      </c>
      <c r="L160">
        <v>0</v>
      </c>
      <c r="M160">
        <v>0</v>
      </c>
      <c r="N160">
        <v>0.5</v>
      </c>
      <c r="O160">
        <v>0</v>
      </c>
      <c r="P160">
        <v>0.5</v>
      </c>
      <c r="Q160">
        <v>0.5</v>
      </c>
      <c r="R160">
        <v>0</v>
      </c>
      <c r="S160">
        <v>0.5</v>
      </c>
      <c r="T160">
        <v>0.5</v>
      </c>
      <c r="U160">
        <v>0.5</v>
      </c>
      <c r="V160">
        <v>0</v>
      </c>
      <c r="W160">
        <v>0</v>
      </c>
      <c r="X160">
        <v>0</v>
      </c>
      <c r="Y160">
        <v>0.5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0.5</v>
      </c>
      <c r="AQ160">
        <v>0</v>
      </c>
      <c r="AR160">
        <v>0</v>
      </c>
      <c r="AS160">
        <v>0.5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</row>
    <row r="161" spans="1:60" x14ac:dyDescent="0.35">
      <c r="A161">
        <v>2.0211101412712999E+20</v>
      </c>
      <c r="B161">
        <v>4127</v>
      </c>
      <c r="C161">
        <v>130501346</v>
      </c>
      <c r="D161" s="1">
        <v>44501</v>
      </c>
      <c r="E161" s="4">
        <v>44501.519143518519</v>
      </c>
      <c r="F161" s="8">
        <v>0.1</v>
      </c>
      <c r="G161" s="8">
        <v>0</v>
      </c>
      <c r="H161">
        <v>0</v>
      </c>
      <c r="I161">
        <v>0.6</v>
      </c>
      <c r="J161">
        <v>0</v>
      </c>
      <c r="K161">
        <v>0</v>
      </c>
      <c r="L161">
        <v>0</v>
      </c>
      <c r="M161">
        <v>0</v>
      </c>
      <c r="N161">
        <v>0.3</v>
      </c>
      <c r="O161">
        <v>0</v>
      </c>
      <c r="P161">
        <v>0.3</v>
      </c>
      <c r="Q161">
        <v>0.4</v>
      </c>
      <c r="R161">
        <v>0</v>
      </c>
      <c r="S161">
        <v>0.1</v>
      </c>
      <c r="T161">
        <v>0.2</v>
      </c>
      <c r="U161">
        <v>0.2</v>
      </c>
      <c r="V161">
        <v>0</v>
      </c>
      <c r="W161">
        <v>0.2</v>
      </c>
      <c r="X161">
        <v>0.1</v>
      </c>
      <c r="Y161">
        <v>0.2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0.3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0.1</v>
      </c>
      <c r="AQ161">
        <v>0</v>
      </c>
      <c r="AR161">
        <v>0.3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0.1</v>
      </c>
      <c r="AZ161">
        <v>0</v>
      </c>
      <c r="BA161">
        <v>0</v>
      </c>
      <c r="BB161">
        <v>0.1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</row>
    <row r="162" spans="1:60" x14ac:dyDescent="0.35">
      <c r="A162">
        <v>2.0211101412712999E+20</v>
      </c>
      <c r="B162">
        <v>4127</v>
      </c>
      <c r="C162">
        <v>130501365</v>
      </c>
      <c r="D162" s="1">
        <v>44501</v>
      </c>
      <c r="E162" s="4">
        <v>44501.518865740742</v>
      </c>
    </row>
    <row r="163" spans="1:60" x14ac:dyDescent="0.35">
      <c r="A163">
        <v>2.0211101412712999E+20</v>
      </c>
      <c r="B163">
        <v>4127</v>
      </c>
      <c r="C163">
        <v>130501385</v>
      </c>
      <c r="D163" s="1">
        <v>44501</v>
      </c>
      <c r="E163" s="4">
        <v>44501.519062500003</v>
      </c>
      <c r="F163" s="8">
        <v>0</v>
      </c>
      <c r="G163" s="8">
        <v>0</v>
      </c>
      <c r="H163">
        <v>0.5</v>
      </c>
      <c r="I163">
        <v>0.25</v>
      </c>
      <c r="J163">
        <v>0</v>
      </c>
      <c r="K163">
        <v>0.25</v>
      </c>
      <c r="L163">
        <v>0</v>
      </c>
      <c r="M163">
        <v>0</v>
      </c>
      <c r="N163">
        <v>0.75</v>
      </c>
      <c r="O163">
        <v>0</v>
      </c>
      <c r="P163">
        <v>1</v>
      </c>
      <c r="Q163">
        <v>0.25</v>
      </c>
      <c r="R163">
        <v>0</v>
      </c>
      <c r="S163">
        <v>0.75</v>
      </c>
      <c r="T163">
        <v>0.25</v>
      </c>
      <c r="U163">
        <v>0</v>
      </c>
      <c r="V163">
        <v>0.25</v>
      </c>
      <c r="W163">
        <v>0.5</v>
      </c>
      <c r="X163">
        <v>0</v>
      </c>
      <c r="Y163">
        <v>0.5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0.5</v>
      </c>
      <c r="BB163">
        <v>0</v>
      </c>
      <c r="BC163">
        <v>0</v>
      </c>
      <c r="BD163">
        <v>0.5</v>
      </c>
      <c r="BE163">
        <v>0</v>
      </c>
      <c r="BF163">
        <v>0</v>
      </c>
      <c r="BG163">
        <v>0</v>
      </c>
      <c r="BH163">
        <v>0</v>
      </c>
    </row>
    <row r="164" spans="1:60" x14ac:dyDescent="0.35">
      <c r="A164">
        <v>2.0211101412712999E+20</v>
      </c>
      <c r="B164">
        <v>4127</v>
      </c>
      <c r="C164">
        <v>130501408</v>
      </c>
      <c r="D164" s="1">
        <v>44501</v>
      </c>
      <c r="E164" s="4">
        <v>44501.518611111111</v>
      </c>
      <c r="F164" s="8">
        <v>0</v>
      </c>
      <c r="G164" s="8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</row>
    <row r="165" spans="1:60" x14ac:dyDescent="0.35">
      <c r="A165">
        <v>2.0211101412712999E+20</v>
      </c>
      <c r="B165">
        <v>4127</v>
      </c>
      <c r="C165">
        <v>130501439</v>
      </c>
      <c r="D165" s="1">
        <v>44501</v>
      </c>
      <c r="E165" s="4">
        <v>44501.518819444442</v>
      </c>
    </row>
    <row r="166" spans="1:60" x14ac:dyDescent="0.35">
      <c r="A166">
        <v>2.0211101412712999E+20</v>
      </c>
      <c r="B166">
        <v>4127</v>
      </c>
      <c r="C166">
        <v>130501557</v>
      </c>
      <c r="D166" s="1">
        <v>44501</v>
      </c>
      <c r="E166" s="4">
        <v>44501.557916666665</v>
      </c>
      <c r="F166" s="8">
        <v>0</v>
      </c>
      <c r="G166" s="8">
        <v>4.7619047619047603E-2</v>
      </c>
      <c r="H166">
        <v>0.238095238095238</v>
      </c>
      <c r="I166">
        <v>0.42857142857142799</v>
      </c>
      <c r="J166">
        <v>0.19047619047618999</v>
      </c>
      <c r="K166">
        <v>0</v>
      </c>
      <c r="L166">
        <v>0</v>
      </c>
      <c r="M166">
        <v>0</v>
      </c>
      <c r="N166">
        <v>0.52380952380952295</v>
      </c>
      <c r="O166">
        <v>0</v>
      </c>
      <c r="P166">
        <v>0.71428571428571397</v>
      </c>
      <c r="Q166">
        <v>0.42857142857142799</v>
      </c>
      <c r="R166">
        <v>0</v>
      </c>
      <c r="S166">
        <v>0.28571428571428498</v>
      </c>
      <c r="T166">
        <v>0.19047619047618999</v>
      </c>
      <c r="U166">
        <v>0</v>
      </c>
      <c r="V166">
        <v>4.7619047619047603E-2</v>
      </c>
      <c r="W166">
        <v>0.28571428571428498</v>
      </c>
      <c r="X166">
        <v>4.7619047619047603E-2</v>
      </c>
      <c r="Y166">
        <v>0.33333333333333298</v>
      </c>
      <c r="Z166">
        <v>0.42857142857142799</v>
      </c>
      <c r="AA166">
        <v>0</v>
      </c>
      <c r="AB166">
        <v>0.14285714285714199</v>
      </c>
      <c r="AC166">
        <v>0</v>
      </c>
      <c r="AD166">
        <v>0.14285714285714199</v>
      </c>
      <c r="AE166">
        <v>0.19047619047618999</v>
      </c>
      <c r="AF166">
        <v>4.7619047619047603E-2</v>
      </c>
      <c r="AG166">
        <v>0</v>
      </c>
      <c r="AH166">
        <v>0.28571428571428498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0.19047619047618999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0.19047619047618999</v>
      </c>
      <c r="AY166">
        <v>0.238095238095238</v>
      </c>
      <c r="AZ166">
        <v>0</v>
      </c>
      <c r="BA166">
        <v>9.5238095238095205E-2</v>
      </c>
      <c r="BB166">
        <v>0.14285714285714199</v>
      </c>
      <c r="BC166">
        <v>0</v>
      </c>
      <c r="BD166">
        <v>9.5238095238095205E-2</v>
      </c>
      <c r="BE166">
        <v>0</v>
      </c>
      <c r="BF166">
        <v>9.5238095238095205E-2</v>
      </c>
      <c r="BG166">
        <v>0</v>
      </c>
      <c r="BH166">
        <v>9.5238095238095205E-2</v>
      </c>
    </row>
    <row r="167" spans="1:60" x14ac:dyDescent="0.35">
      <c r="A167">
        <v>2.0211101412712999E+20</v>
      </c>
      <c r="B167">
        <v>4127</v>
      </c>
      <c r="C167">
        <v>130501560</v>
      </c>
      <c r="D167" s="1">
        <v>44501</v>
      </c>
      <c r="E167" s="4">
        <v>44501.557997685188</v>
      </c>
      <c r="F167" s="8">
        <v>0.25</v>
      </c>
      <c r="G167" s="8">
        <v>0</v>
      </c>
      <c r="H167">
        <v>0.25</v>
      </c>
      <c r="I167">
        <v>0.75</v>
      </c>
      <c r="J167">
        <v>0</v>
      </c>
      <c r="K167">
        <v>0</v>
      </c>
      <c r="L167">
        <v>0</v>
      </c>
      <c r="M167">
        <v>0</v>
      </c>
      <c r="N167">
        <v>0.5</v>
      </c>
      <c r="O167">
        <v>0</v>
      </c>
      <c r="P167">
        <v>0.5</v>
      </c>
      <c r="Q167">
        <v>0.75</v>
      </c>
      <c r="R167">
        <v>0</v>
      </c>
      <c r="S167">
        <v>0.5</v>
      </c>
      <c r="T167">
        <v>0.5</v>
      </c>
      <c r="U167">
        <v>0.25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0.25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0.25</v>
      </c>
      <c r="AK167">
        <v>0</v>
      </c>
      <c r="AL167">
        <v>0</v>
      </c>
      <c r="AM167">
        <v>0</v>
      </c>
      <c r="AN167">
        <v>0</v>
      </c>
      <c r="AO167">
        <v>0.5</v>
      </c>
      <c r="AP167">
        <v>0</v>
      </c>
      <c r="AQ167">
        <v>0</v>
      </c>
      <c r="AR167">
        <v>0.5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0.25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</row>
    <row r="168" spans="1:60" x14ac:dyDescent="0.35">
      <c r="A168">
        <v>2.0211101412712999E+20</v>
      </c>
      <c r="B168">
        <v>4127</v>
      </c>
      <c r="C168">
        <v>130501563</v>
      </c>
      <c r="D168" s="1">
        <v>44501</v>
      </c>
      <c r="E168" s="4">
        <v>44501.557997685188</v>
      </c>
      <c r="F168" s="8">
        <v>0</v>
      </c>
      <c r="G168" s="8">
        <v>0.125</v>
      </c>
      <c r="H168">
        <v>0.25</v>
      </c>
      <c r="I168">
        <v>0.5</v>
      </c>
      <c r="J168">
        <v>0</v>
      </c>
      <c r="K168">
        <v>0</v>
      </c>
      <c r="L168">
        <v>0</v>
      </c>
      <c r="M168">
        <v>0</v>
      </c>
      <c r="N168">
        <v>0.75</v>
      </c>
      <c r="O168">
        <v>0</v>
      </c>
      <c r="P168">
        <v>0.75</v>
      </c>
      <c r="Q168">
        <v>0.3125</v>
      </c>
      <c r="R168">
        <v>0</v>
      </c>
      <c r="S168">
        <v>0.5</v>
      </c>
      <c r="T168">
        <v>0.3125</v>
      </c>
      <c r="U168">
        <v>0</v>
      </c>
      <c r="V168">
        <v>6.25E-2</v>
      </c>
      <c r="W168">
        <v>0.5625</v>
      </c>
      <c r="X168">
        <v>6.25E-2</v>
      </c>
      <c r="Y168">
        <v>0.375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0.1875</v>
      </c>
      <c r="AG168">
        <v>6.25E-2</v>
      </c>
      <c r="AH168">
        <v>0.1875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0.125</v>
      </c>
      <c r="AP168">
        <v>0</v>
      </c>
      <c r="AQ168">
        <v>0</v>
      </c>
      <c r="AR168">
        <v>0.125</v>
      </c>
      <c r="AS168">
        <v>0</v>
      </c>
      <c r="AT168">
        <v>0</v>
      </c>
      <c r="AU168">
        <v>0</v>
      </c>
      <c r="AV168">
        <v>0</v>
      </c>
      <c r="AW168">
        <v>0.1875</v>
      </c>
      <c r="AX168">
        <v>6.25E-2</v>
      </c>
      <c r="AY168">
        <v>0.1875</v>
      </c>
      <c r="AZ168">
        <v>0</v>
      </c>
      <c r="BA168">
        <v>0</v>
      </c>
      <c r="BB168">
        <v>0.1875</v>
      </c>
      <c r="BC168">
        <v>6.25E-2</v>
      </c>
      <c r="BD168">
        <v>0.125</v>
      </c>
      <c r="BE168">
        <v>0</v>
      </c>
      <c r="BF168">
        <v>0</v>
      </c>
      <c r="BG168">
        <v>0</v>
      </c>
      <c r="BH168">
        <v>0</v>
      </c>
    </row>
    <row r="169" spans="1:60" x14ac:dyDescent="0.35">
      <c r="A169">
        <v>2.0211101412712999E+20</v>
      </c>
      <c r="B169">
        <v>4127</v>
      </c>
      <c r="C169">
        <v>130501776</v>
      </c>
      <c r="D169" s="1">
        <v>44501</v>
      </c>
      <c r="E169" s="4">
        <v>44501.557893518519</v>
      </c>
      <c r="F169" s="8">
        <v>0.25</v>
      </c>
      <c r="G169" s="8">
        <v>0</v>
      </c>
      <c r="H169">
        <v>0.5</v>
      </c>
      <c r="I169">
        <v>0.25</v>
      </c>
      <c r="J169">
        <v>0.25</v>
      </c>
      <c r="K169">
        <v>0</v>
      </c>
      <c r="L169">
        <v>0</v>
      </c>
      <c r="M169">
        <v>0</v>
      </c>
      <c r="N169">
        <v>0.25</v>
      </c>
      <c r="O169">
        <v>0</v>
      </c>
      <c r="P169">
        <v>0.5</v>
      </c>
      <c r="Q169">
        <v>0.5</v>
      </c>
      <c r="R169">
        <v>0</v>
      </c>
      <c r="S169">
        <v>0</v>
      </c>
      <c r="T169">
        <v>0.5</v>
      </c>
      <c r="U169">
        <v>0</v>
      </c>
      <c r="V169">
        <v>0</v>
      </c>
      <c r="W169">
        <v>0.5</v>
      </c>
      <c r="X169">
        <v>0</v>
      </c>
      <c r="Y169">
        <v>0.5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0.25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0.25</v>
      </c>
      <c r="AY169">
        <v>0</v>
      </c>
      <c r="AZ169">
        <v>0</v>
      </c>
      <c r="BA169">
        <v>0</v>
      </c>
      <c r="BB169">
        <v>0.5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</row>
    <row r="170" spans="1:60" x14ac:dyDescent="0.35">
      <c r="A170">
        <v>2.0211101412712999E+20</v>
      </c>
      <c r="B170">
        <v>4127</v>
      </c>
      <c r="C170">
        <v>130501875</v>
      </c>
      <c r="D170" s="1">
        <v>44501</v>
      </c>
      <c r="E170" s="4">
        <v>44501.557210648149</v>
      </c>
    </row>
    <row r="171" spans="1:60" x14ac:dyDescent="0.35">
      <c r="A171">
        <v>2.0211101412712999E+20</v>
      </c>
      <c r="B171">
        <v>4127</v>
      </c>
      <c r="C171">
        <v>130501912</v>
      </c>
      <c r="D171" s="1">
        <v>44501</v>
      </c>
      <c r="E171" s="4">
        <v>44501.558009259257</v>
      </c>
      <c r="F171" s="8">
        <v>0.04</v>
      </c>
      <c r="G171" s="8">
        <v>0.04</v>
      </c>
      <c r="H171">
        <v>0.36</v>
      </c>
      <c r="I171">
        <v>0.44</v>
      </c>
      <c r="J171">
        <v>0.12</v>
      </c>
      <c r="K171">
        <v>0</v>
      </c>
      <c r="L171">
        <v>0</v>
      </c>
      <c r="M171">
        <v>0</v>
      </c>
      <c r="N171">
        <v>0.76</v>
      </c>
      <c r="O171">
        <v>0</v>
      </c>
      <c r="P171">
        <v>0.88</v>
      </c>
      <c r="Q171">
        <v>0.16</v>
      </c>
      <c r="R171">
        <v>0</v>
      </c>
      <c r="S171">
        <v>0.56000000000000005</v>
      </c>
      <c r="T171">
        <v>0.16</v>
      </c>
      <c r="U171">
        <v>0.24</v>
      </c>
      <c r="V171">
        <v>0</v>
      </c>
      <c r="W171">
        <v>0.24</v>
      </c>
      <c r="X171">
        <v>0.04</v>
      </c>
      <c r="Y171">
        <v>0.36</v>
      </c>
      <c r="Z171">
        <v>0.16</v>
      </c>
      <c r="AA171">
        <v>0</v>
      </c>
      <c r="AB171">
        <v>0</v>
      </c>
      <c r="AC171">
        <v>0</v>
      </c>
      <c r="AD171">
        <v>0</v>
      </c>
      <c r="AE171">
        <v>0.04</v>
      </c>
      <c r="AF171">
        <v>0.12</v>
      </c>
      <c r="AG171">
        <v>0</v>
      </c>
      <c r="AH171">
        <v>0.08</v>
      </c>
      <c r="AI171">
        <v>0.04</v>
      </c>
      <c r="AJ171">
        <v>0.04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0.24</v>
      </c>
      <c r="AS171">
        <v>0.04</v>
      </c>
      <c r="AT171">
        <v>0</v>
      </c>
      <c r="AU171">
        <v>0</v>
      </c>
      <c r="AV171">
        <v>0</v>
      </c>
      <c r="AW171">
        <v>0.08</v>
      </c>
      <c r="AX171">
        <v>0</v>
      </c>
      <c r="AY171">
        <v>0.12</v>
      </c>
      <c r="AZ171">
        <v>0</v>
      </c>
      <c r="BA171">
        <v>0.04</v>
      </c>
      <c r="BB171">
        <v>0.16</v>
      </c>
      <c r="BC171">
        <v>0.12</v>
      </c>
      <c r="BD171">
        <v>0</v>
      </c>
      <c r="BE171">
        <v>0.12</v>
      </c>
      <c r="BF171">
        <v>0.12</v>
      </c>
      <c r="BG171">
        <v>0.12</v>
      </c>
      <c r="BH171">
        <v>0.12</v>
      </c>
    </row>
    <row r="172" spans="1:60" x14ac:dyDescent="0.35">
      <c r="A172">
        <v>2.0211101412712999E+20</v>
      </c>
      <c r="B172">
        <v>4127</v>
      </c>
      <c r="C172">
        <v>130501922</v>
      </c>
      <c r="D172" s="1">
        <v>44501</v>
      </c>
      <c r="E172" s="4">
        <v>44501.599120370367</v>
      </c>
      <c r="F172" s="8">
        <v>0.28571428571428498</v>
      </c>
      <c r="G172" s="8">
        <v>0.14285714285714199</v>
      </c>
      <c r="H172">
        <v>0</v>
      </c>
      <c r="I172">
        <v>0.71428571428571397</v>
      </c>
      <c r="J172">
        <v>0</v>
      </c>
      <c r="K172">
        <v>0.14285714285714199</v>
      </c>
      <c r="L172">
        <v>0</v>
      </c>
      <c r="M172">
        <v>0</v>
      </c>
      <c r="N172">
        <v>0.57142857142857095</v>
      </c>
      <c r="O172">
        <v>0</v>
      </c>
      <c r="P172">
        <v>0.71428571428571397</v>
      </c>
      <c r="Q172">
        <v>0.28571428571428498</v>
      </c>
      <c r="R172">
        <v>0</v>
      </c>
      <c r="S172">
        <v>0.71428571428571397</v>
      </c>
      <c r="T172">
        <v>0.28571428571428498</v>
      </c>
      <c r="U172">
        <v>0.14285714285714199</v>
      </c>
      <c r="V172">
        <v>0</v>
      </c>
      <c r="W172">
        <v>0</v>
      </c>
      <c r="X172">
        <v>0</v>
      </c>
      <c r="Y172">
        <v>0.57142857142857095</v>
      </c>
      <c r="Z172">
        <v>0.28571428571428498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0.14285714285714199</v>
      </c>
      <c r="AI172">
        <v>0.14285714285714199</v>
      </c>
      <c r="AJ172">
        <v>0</v>
      </c>
      <c r="AK172">
        <v>0.28571428571428498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0.14285714285714199</v>
      </c>
      <c r="AS172">
        <v>0</v>
      </c>
      <c r="AT172">
        <v>0</v>
      </c>
      <c r="AU172">
        <v>0</v>
      </c>
      <c r="AV172">
        <v>0</v>
      </c>
      <c r="AW172">
        <v>0.14285714285714199</v>
      </c>
      <c r="AX172">
        <v>0</v>
      </c>
      <c r="AY172">
        <v>0.14285714285714199</v>
      </c>
      <c r="AZ172">
        <v>0</v>
      </c>
      <c r="BA172">
        <v>0.14285714285714199</v>
      </c>
      <c r="BB172">
        <v>0.28571428571428498</v>
      </c>
      <c r="BC172">
        <v>0</v>
      </c>
      <c r="BD172">
        <v>0</v>
      </c>
      <c r="BE172">
        <v>0.14285714285714199</v>
      </c>
      <c r="BF172">
        <v>0</v>
      </c>
      <c r="BG172">
        <v>0.14285714285714199</v>
      </c>
      <c r="BH172">
        <v>0</v>
      </c>
    </row>
    <row r="173" spans="1:60" x14ac:dyDescent="0.35">
      <c r="A173">
        <v>2.0211101412712999E+20</v>
      </c>
      <c r="B173">
        <v>4127</v>
      </c>
      <c r="C173">
        <v>130501985</v>
      </c>
      <c r="D173" s="1">
        <v>44501</v>
      </c>
      <c r="E173" s="4">
        <v>44501.599027777775</v>
      </c>
      <c r="F173" s="8">
        <v>0</v>
      </c>
      <c r="G173" s="8">
        <v>0</v>
      </c>
      <c r="H173">
        <v>0</v>
      </c>
      <c r="I173">
        <v>0.25</v>
      </c>
      <c r="J173">
        <v>0</v>
      </c>
      <c r="K173">
        <v>0.125</v>
      </c>
      <c r="L173">
        <v>0</v>
      </c>
      <c r="M173">
        <v>0</v>
      </c>
      <c r="N173">
        <v>0.125</v>
      </c>
      <c r="O173">
        <v>0</v>
      </c>
      <c r="P173">
        <v>0.25</v>
      </c>
      <c r="Q173">
        <v>0.375</v>
      </c>
      <c r="R173">
        <v>0</v>
      </c>
      <c r="S173">
        <v>0.25</v>
      </c>
      <c r="T173">
        <v>0.25</v>
      </c>
      <c r="U173">
        <v>0.125</v>
      </c>
      <c r="V173">
        <v>0.125</v>
      </c>
      <c r="W173">
        <v>0.125</v>
      </c>
      <c r="X173">
        <v>0</v>
      </c>
      <c r="Y173">
        <v>0.25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0.125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0.125</v>
      </c>
      <c r="AX173">
        <v>0.125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</row>
    <row r="174" spans="1:60" x14ac:dyDescent="0.35">
      <c r="A174">
        <v>2.0211101412712999E+20</v>
      </c>
      <c r="B174">
        <v>4127</v>
      </c>
      <c r="C174">
        <v>130501986</v>
      </c>
      <c r="D174" s="1">
        <v>44501</v>
      </c>
      <c r="E174" s="4">
        <v>44501.59915509259</v>
      </c>
      <c r="F174" s="8">
        <v>7.69230769230769E-2</v>
      </c>
      <c r="G174" s="8">
        <v>7.69230769230769E-2</v>
      </c>
      <c r="H174">
        <v>0.23076923076923</v>
      </c>
      <c r="I174">
        <v>0.69230769230769196</v>
      </c>
      <c r="J174">
        <v>0</v>
      </c>
      <c r="K174">
        <v>0</v>
      </c>
      <c r="L174">
        <v>0</v>
      </c>
      <c r="M174">
        <v>0</v>
      </c>
      <c r="N174">
        <v>0.76923076923076905</v>
      </c>
      <c r="O174">
        <v>0</v>
      </c>
      <c r="P174">
        <v>0.76923076923076905</v>
      </c>
      <c r="Q174">
        <v>0.38461538461538403</v>
      </c>
      <c r="R174">
        <v>0</v>
      </c>
      <c r="S174">
        <v>0.30769230769230699</v>
      </c>
      <c r="T174">
        <v>0.38461538461538403</v>
      </c>
      <c r="U174">
        <v>7.69230769230769E-2</v>
      </c>
      <c r="V174">
        <v>0</v>
      </c>
      <c r="W174">
        <v>0.46153846153846101</v>
      </c>
      <c r="X174">
        <v>0</v>
      </c>
      <c r="Y174">
        <v>0.61538461538461497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7.69230769230769E-2</v>
      </c>
      <c r="AF174">
        <v>0</v>
      </c>
      <c r="AG174">
        <v>0</v>
      </c>
      <c r="AH174">
        <v>7.69230769230769E-2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7.69230769230769E-2</v>
      </c>
      <c r="AQ174">
        <v>7.69230769230769E-2</v>
      </c>
      <c r="AR174">
        <v>0</v>
      </c>
      <c r="AS174">
        <v>0</v>
      </c>
      <c r="AT174">
        <v>0.23076923076923</v>
      </c>
      <c r="AU174">
        <v>0</v>
      </c>
      <c r="AV174">
        <v>0</v>
      </c>
      <c r="AW174">
        <v>0</v>
      </c>
      <c r="AX174">
        <v>0</v>
      </c>
      <c r="AY174">
        <v>7.69230769230769E-2</v>
      </c>
      <c r="AZ174">
        <v>0</v>
      </c>
      <c r="BA174">
        <v>0</v>
      </c>
      <c r="BB174">
        <v>0.69230769230769196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</row>
    <row r="175" spans="1:60" x14ac:dyDescent="0.35">
      <c r="A175">
        <v>2.0211101412712999E+20</v>
      </c>
      <c r="B175">
        <v>4127</v>
      </c>
      <c r="C175">
        <v>130502022</v>
      </c>
      <c r="D175" s="1">
        <v>44501</v>
      </c>
      <c r="E175" s="4">
        <v>44501.598865740743</v>
      </c>
      <c r="F175" s="8">
        <v>0</v>
      </c>
      <c r="G175" s="8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0.25</v>
      </c>
      <c r="O175">
        <v>0</v>
      </c>
      <c r="P175">
        <v>0.25</v>
      </c>
      <c r="Q175">
        <v>0.25</v>
      </c>
      <c r="R175">
        <v>0</v>
      </c>
      <c r="S175">
        <v>0.25</v>
      </c>
      <c r="T175">
        <v>0</v>
      </c>
      <c r="U175">
        <v>0</v>
      </c>
      <c r="V175">
        <v>0</v>
      </c>
      <c r="W175">
        <v>0.5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0.25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0.5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0.5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</row>
    <row r="176" spans="1:60" x14ac:dyDescent="0.35">
      <c r="A176">
        <v>2.0211101412712999E+20</v>
      </c>
      <c r="B176">
        <v>4127</v>
      </c>
      <c r="C176">
        <v>130502030</v>
      </c>
      <c r="D176" s="1">
        <v>44501</v>
      </c>
      <c r="E176" s="4">
        <v>44501.59888888889</v>
      </c>
      <c r="F176" s="8">
        <v>0</v>
      </c>
      <c r="G176" s="8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</row>
    <row r="177" spans="1:60" x14ac:dyDescent="0.35">
      <c r="A177">
        <v>2.0211101412712999E+20</v>
      </c>
      <c r="B177">
        <v>4127</v>
      </c>
      <c r="C177">
        <v>130502042</v>
      </c>
      <c r="D177" s="1">
        <v>44501</v>
      </c>
      <c r="E177" s="4">
        <v>44501.599166666667</v>
      </c>
      <c r="F177" s="8">
        <v>7.4074074074074098E-2</v>
      </c>
      <c r="G177" s="8">
        <v>0.11111111111111099</v>
      </c>
      <c r="H177">
        <v>0.25925925925925902</v>
      </c>
      <c r="I177">
        <v>0.37037037037037002</v>
      </c>
      <c r="J177">
        <v>0</v>
      </c>
      <c r="K177">
        <v>0</v>
      </c>
      <c r="L177">
        <v>0</v>
      </c>
      <c r="M177">
        <v>3.7037037037037E-2</v>
      </c>
      <c r="N177">
        <v>0.296296296296296</v>
      </c>
      <c r="O177">
        <v>0</v>
      </c>
      <c r="P177">
        <v>0.296296296296296</v>
      </c>
      <c r="Q177">
        <v>0.592592592592592</v>
      </c>
      <c r="R177">
        <v>0</v>
      </c>
      <c r="S177">
        <v>0.25925925925925902</v>
      </c>
      <c r="T177">
        <v>0.407407407407407</v>
      </c>
      <c r="U177">
        <v>0</v>
      </c>
      <c r="V177">
        <v>0</v>
      </c>
      <c r="W177">
        <v>0.33333333333333298</v>
      </c>
      <c r="X177">
        <v>3.7037037037037E-2</v>
      </c>
      <c r="Y177">
        <v>0.37037037037037002</v>
      </c>
      <c r="Z177">
        <v>0.148148148148148</v>
      </c>
      <c r="AA177">
        <v>0</v>
      </c>
      <c r="AB177">
        <v>0</v>
      </c>
      <c r="AC177">
        <v>0</v>
      </c>
      <c r="AD177">
        <v>0.18518518518518501</v>
      </c>
      <c r="AE177">
        <v>7.4074074074074098E-2</v>
      </c>
      <c r="AF177">
        <v>7.4074074074074098E-2</v>
      </c>
      <c r="AG177">
        <v>3.7037037037037E-2</v>
      </c>
      <c r="AH177">
        <v>0.25925925925925902</v>
      </c>
      <c r="AI177">
        <v>3.7037037037037E-2</v>
      </c>
      <c r="AJ177">
        <v>0</v>
      </c>
      <c r="AK177">
        <v>0</v>
      </c>
      <c r="AL177">
        <v>3.7037037037037E-2</v>
      </c>
      <c r="AM177">
        <v>0</v>
      </c>
      <c r="AN177">
        <v>7.4074074074074098E-2</v>
      </c>
      <c r="AO177">
        <v>0</v>
      </c>
      <c r="AP177">
        <v>0.11111111111111099</v>
      </c>
      <c r="AQ177">
        <v>3.7037037037037E-2</v>
      </c>
      <c r="AR177">
        <v>0.22222222222222199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3.7037037037037E-2</v>
      </c>
      <c r="AY177">
        <v>0.11111111111111099</v>
      </c>
      <c r="AZ177">
        <v>0</v>
      </c>
      <c r="BA177">
        <v>7.4074074074074098E-2</v>
      </c>
      <c r="BB177">
        <v>3.7037037037037E-2</v>
      </c>
      <c r="BC177">
        <v>0</v>
      </c>
      <c r="BD177">
        <v>0</v>
      </c>
      <c r="BE177">
        <v>0</v>
      </c>
      <c r="BF177">
        <v>0.25925925925925902</v>
      </c>
      <c r="BG177">
        <v>0</v>
      </c>
      <c r="BH177">
        <v>0.25925925925925902</v>
      </c>
    </row>
    <row r="178" spans="1:60" x14ac:dyDescent="0.35">
      <c r="A178">
        <v>2.0211101412712999E+20</v>
      </c>
      <c r="B178">
        <v>4127</v>
      </c>
      <c r="C178">
        <v>130502101</v>
      </c>
      <c r="D178" s="1">
        <v>44501</v>
      </c>
      <c r="E178" s="4">
        <v>44501.599178240744</v>
      </c>
      <c r="F178" s="8">
        <v>4.1666666666666699E-2</v>
      </c>
      <c r="G178" s="8">
        <v>0.125</v>
      </c>
      <c r="H178">
        <v>4.1666666666666699E-2</v>
      </c>
      <c r="I178">
        <v>0.54166666666666596</v>
      </c>
      <c r="J178">
        <v>0</v>
      </c>
      <c r="K178">
        <v>0.20833333333333301</v>
      </c>
      <c r="L178">
        <v>0</v>
      </c>
      <c r="M178">
        <v>0</v>
      </c>
      <c r="N178">
        <v>0.41666666666666602</v>
      </c>
      <c r="O178">
        <v>0</v>
      </c>
      <c r="P178">
        <v>0.625</v>
      </c>
      <c r="Q178">
        <v>0.375</v>
      </c>
      <c r="R178">
        <v>0</v>
      </c>
      <c r="S178">
        <v>0.25</v>
      </c>
      <c r="T178">
        <v>0.29166666666666602</v>
      </c>
      <c r="U178">
        <v>4.1666666666666699E-2</v>
      </c>
      <c r="V178">
        <v>0</v>
      </c>
      <c r="W178">
        <v>0.45833333333333298</v>
      </c>
      <c r="X178">
        <v>0</v>
      </c>
      <c r="Y178">
        <v>0.33333333333333298</v>
      </c>
      <c r="Z178">
        <v>0.16666666666666599</v>
      </c>
      <c r="AA178">
        <v>0</v>
      </c>
      <c r="AB178">
        <v>0</v>
      </c>
      <c r="AC178">
        <v>8.3333333333333301E-2</v>
      </c>
      <c r="AD178">
        <v>0</v>
      </c>
      <c r="AE178">
        <v>0</v>
      </c>
      <c r="AF178">
        <v>0.16666666666666599</v>
      </c>
      <c r="AG178">
        <v>0.16666666666666599</v>
      </c>
      <c r="AH178">
        <v>8.3333333333333301E-2</v>
      </c>
      <c r="AI178">
        <v>0.16666666666666599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8.3333333333333301E-2</v>
      </c>
      <c r="AQ178">
        <v>0</v>
      </c>
      <c r="AR178">
        <v>8.3333333333333301E-2</v>
      </c>
      <c r="AS178">
        <v>0</v>
      </c>
      <c r="AT178">
        <v>8.3333333333333301E-2</v>
      </c>
      <c r="AU178">
        <v>0</v>
      </c>
      <c r="AV178">
        <v>0</v>
      </c>
      <c r="AW178">
        <v>8.3333333333333301E-2</v>
      </c>
      <c r="AX178">
        <v>4.1666666666666699E-2</v>
      </c>
      <c r="AY178">
        <v>0</v>
      </c>
      <c r="AZ178">
        <v>0</v>
      </c>
      <c r="BA178">
        <v>0</v>
      </c>
      <c r="BB178">
        <v>0.45833333333333298</v>
      </c>
      <c r="BC178">
        <v>0</v>
      </c>
      <c r="BD178">
        <v>4.1666666666666699E-2</v>
      </c>
      <c r="BE178">
        <v>8.3333333333333301E-2</v>
      </c>
      <c r="BF178">
        <v>0</v>
      </c>
      <c r="BG178">
        <v>8.3333333333333301E-2</v>
      </c>
      <c r="BH178">
        <v>0</v>
      </c>
    </row>
    <row r="179" spans="1:60" x14ac:dyDescent="0.35">
      <c r="A179">
        <v>2.0211101412712999E+20</v>
      </c>
      <c r="B179">
        <v>4127</v>
      </c>
      <c r="C179">
        <v>130502188</v>
      </c>
      <c r="D179" s="1">
        <v>44501</v>
      </c>
      <c r="E179" s="4">
        <v>44501.599178240744</v>
      </c>
      <c r="F179" s="8">
        <v>0.1</v>
      </c>
      <c r="G179" s="8">
        <v>0.05</v>
      </c>
      <c r="H179">
        <v>0.1</v>
      </c>
      <c r="I179">
        <v>0.45</v>
      </c>
      <c r="J179">
        <v>0.1</v>
      </c>
      <c r="K179">
        <v>0.05</v>
      </c>
      <c r="L179">
        <v>0</v>
      </c>
      <c r="M179">
        <v>0</v>
      </c>
      <c r="N179">
        <v>0.45</v>
      </c>
      <c r="O179">
        <v>0</v>
      </c>
      <c r="P179">
        <v>0.6</v>
      </c>
      <c r="Q179">
        <v>0.4</v>
      </c>
      <c r="R179">
        <v>0</v>
      </c>
      <c r="S179">
        <v>0.55000000000000004</v>
      </c>
      <c r="T179">
        <v>0.3</v>
      </c>
      <c r="U179">
        <v>0.1</v>
      </c>
      <c r="V179">
        <v>0</v>
      </c>
      <c r="W179">
        <v>0.2</v>
      </c>
      <c r="X179">
        <v>0.1</v>
      </c>
      <c r="Y179">
        <v>0.5</v>
      </c>
      <c r="Z179">
        <v>0.1</v>
      </c>
      <c r="AA179">
        <v>0</v>
      </c>
      <c r="AB179">
        <v>0.05</v>
      </c>
      <c r="AC179">
        <v>0.05</v>
      </c>
      <c r="AD179">
        <v>0.05</v>
      </c>
      <c r="AE179">
        <v>0</v>
      </c>
      <c r="AF179">
        <v>0.05</v>
      </c>
      <c r="AG179">
        <v>0.05</v>
      </c>
      <c r="AH179">
        <v>0.35</v>
      </c>
      <c r="AI179">
        <v>0</v>
      </c>
      <c r="AJ179">
        <v>0.05</v>
      </c>
      <c r="AK179">
        <v>0.2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0.1</v>
      </c>
      <c r="AR179">
        <v>0.2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0.1</v>
      </c>
      <c r="AY179">
        <v>0.05</v>
      </c>
      <c r="AZ179">
        <v>0</v>
      </c>
      <c r="BA179">
        <v>0.05</v>
      </c>
      <c r="BB179">
        <v>0.1</v>
      </c>
      <c r="BC179">
        <v>0.1</v>
      </c>
      <c r="BD179">
        <v>0.05</v>
      </c>
      <c r="BE179">
        <v>0.15</v>
      </c>
      <c r="BF179">
        <v>0</v>
      </c>
      <c r="BG179">
        <v>0.15</v>
      </c>
      <c r="BH179">
        <v>0</v>
      </c>
    </row>
    <row r="180" spans="1:60" x14ac:dyDescent="0.35">
      <c r="A180">
        <v>2.0211101412712999E+20</v>
      </c>
      <c r="B180">
        <v>4127</v>
      </c>
      <c r="C180">
        <v>130502277</v>
      </c>
      <c r="D180" s="1">
        <v>44501</v>
      </c>
      <c r="E180" s="4">
        <v>44501.598923611113</v>
      </c>
    </row>
    <row r="181" spans="1:60" x14ac:dyDescent="0.35">
      <c r="A181">
        <v>2.0211101412712999E+20</v>
      </c>
      <c r="B181">
        <v>4127</v>
      </c>
      <c r="C181">
        <v>130502286</v>
      </c>
      <c r="D181" s="1">
        <v>44501</v>
      </c>
      <c r="E181" s="4">
        <v>44501.59915509259</v>
      </c>
      <c r="F181" s="8">
        <v>7.4074074074074098E-2</v>
      </c>
      <c r="G181" s="8">
        <v>3.7037037037037E-2</v>
      </c>
      <c r="H181">
        <v>0.48148148148148101</v>
      </c>
      <c r="I181">
        <v>0.33333333333333298</v>
      </c>
      <c r="J181">
        <v>3.7037037037037E-2</v>
      </c>
      <c r="K181">
        <v>3.7037037037037E-2</v>
      </c>
      <c r="L181">
        <v>0</v>
      </c>
      <c r="M181">
        <v>0</v>
      </c>
      <c r="N181">
        <v>0.55555555555555503</v>
      </c>
      <c r="O181">
        <v>0</v>
      </c>
      <c r="P181">
        <v>0.62962962962962898</v>
      </c>
      <c r="Q181">
        <v>0.51851851851851805</v>
      </c>
      <c r="R181">
        <v>0</v>
      </c>
      <c r="S181">
        <v>0.48148148148148101</v>
      </c>
      <c r="T181">
        <v>0.37037037037037002</v>
      </c>
      <c r="U181">
        <v>0.18518518518518501</v>
      </c>
      <c r="V181">
        <v>0</v>
      </c>
      <c r="W181">
        <v>0.18518518518518501</v>
      </c>
      <c r="X181">
        <v>0.18518518518518501</v>
      </c>
      <c r="Y181">
        <v>0.592592592592592</v>
      </c>
      <c r="Z181">
        <v>0</v>
      </c>
      <c r="AA181">
        <v>0</v>
      </c>
      <c r="AB181">
        <v>0</v>
      </c>
      <c r="AC181">
        <v>0</v>
      </c>
      <c r="AD181">
        <v>7.4074074074074098E-2</v>
      </c>
      <c r="AE181">
        <v>0</v>
      </c>
      <c r="AF181">
        <v>0</v>
      </c>
      <c r="AG181">
        <v>0</v>
      </c>
      <c r="AH181">
        <v>0.48148148148148101</v>
      </c>
      <c r="AI181">
        <v>0</v>
      </c>
      <c r="AJ181">
        <v>0.22222222222222199</v>
      </c>
      <c r="AK181">
        <v>3.7037037037037E-2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0.296296296296296</v>
      </c>
      <c r="AS181">
        <v>0</v>
      </c>
      <c r="AT181">
        <v>0</v>
      </c>
      <c r="AU181">
        <v>0</v>
      </c>
      <c r="AV181">
        <v>0</v>
      </c>
      <c r="AW181">
        <v>0.11111111111111099</v>
      </c>
      <c r="AX181">
        <v>0.22222222222222199</v>
      </c>
      <c r="AY181">
        <v>3.7037037037037E-2</v>
      </c>
      <c r="AZ181">
        <v>0</v>
      </c>
      <c r="BA181">
        <v>0</v>
      </c>
      <c r="BB181">
        <v>0.11111111111111099</v>
      </c>
      <c r="BC181">
        <v>0.18518518518518501</v>
      </c>
      <c r="BD181">
        <v>0</v>
      </c>
      <c r="BE181">
        <v>3.7037037037037E-2</v>
      </c>
      <c r="BF181">
        <v>7.4074074074074098E-2</v>
      </c>
      <c r="BG181">
        <v>3.7037037037037E-2</v>
      </c>
      <c r="BH181">
        <v>7.4074074074074098E-2</v>
      </c>
    </row>
    <row r="182" spans="1:60" x14ac:dyDescent="0.35">
      <c r="A182">
        <v>2.0211101412712999E+20</v>
      </c>
      <c r="B182">
        <v>4127</v>
      </c>
      <c r="C182">
        <v>130502322</v>
      </c>
      <c r="D182" s="1">
        <v>44501</v>
      </c>
      <c r="E182" s="4">
        <v>44501.599097222221</v>
      </c>
      <c r="F182" s="8">
        <v>0</v>
      </c>
      <c r="G182" s="8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0.33333333333333298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0.33333333333333298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</row>
    <row r="183" spans="1:60" x14ac:dyDescent="0.35">
      <c r="A183">
        <v>2.0211101412712999E+20</v>
      </c>
      <c r="B183">
        <v>4127</v>
      </c>
      <c r="C183">
        <v>130502371</v>
      </c>
      <c r="D183" s="1">
        <v>44501</v>
      </c>
      <c r="E183" s="4">
        <v>44501.599189814813</v>
      </c>
      <c r="F183" s="8">
        <v>0</v>
      </c>
      <c r="G183" s="8">
        <v>0.33333333333333298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0.33333333333333298</v>
      </c>
      <c r="O183">
        <v>0</v>
      </c>
      <c r="P183">
        <v>0.33333333333333298</v>
      </c>
      <c r="Q183">
        <v>0.66666666666666596</v>
      </c>
      <c r="R183">
        <v>0</v>
      </c>
      <c r="S183">
        <v>0.33333333333333298</v>
      </c>
      <c r="T183">
        <v>0.33333333333333298</v>
      </c>
      <c r="U183">
        <v>0</v>
      </c>
      <c r="V183">
        <v>0.33333333333333298</v>
      </c>
      <c r="W183">
        <v>0.66666666666666596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0.33333333333333298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0.66666666666666596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0.66666666666666596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0.33333333333333298</v>
      </c>
      <c r="BG183">
        <v>0</v>
      </c>
      <c r="BH183">
        <v>0.33333333333333298</v>
      </c>
    </row>
    <row r="184" spans="1:60" x14ac:dyDescent="0.35">
      <c r="A184">
        <v>2.0211101412712999E+20</v>
      </c>
      <c r="B184">
        <v>4127</v>
      </c>
      <c r="C184">
        <v>130502396</v>
      </c>
      <c r="D184" s="1">
        <v>44501</v>
      </c>
      <c r="E184" s="4">
        <v>44501.599189814813</v>
      </c>
      <c r="F184" s="8">
        <v>5.8823529411764698E-2</v>
      </c>
      <c r="G184" s="8">
        <v>8.8235294117647106E-2</v>
      </c>
      <c r="H184">
        <v>0.27941176470588203</v>
      </c>
      <c r="I184">
        <v>0.308823529411764</v>
      </c>
      <c r="J184">
        <v>5.8823529411764698E-2</v>
      </c>
      <c r="K184">
        <v>0</v>
      </c>
      <c r="L184">
        <v>0</v>
      </c>
      <c r="M184">
        <v>1.4705882352941201E-2</v>
      </c>
      <c r="N184">
        <v>0.64705882352941102</v>
      </c>
      <c r="O184">
        <v>0</v>
      </c>
      <c r="P184">
        <v>0.70588235294117596</v>
      </c>
      <c r="Q184">
        <v>0.23529411764705799</v>
      </c>
      <c r="R184">
        <v>0</v>
      </c>
      <c r="S184">
        <v>0.42647058823529399</v>
      </c>
      <c r="T184">
        <v>0.10294117647058799</v>
      </c>
      <c r="U184">
        <v>0.13235294117647001</v>
      </c>
      <c r="V184">
        <v>2.9411764705882401E-2</v>
      </c>
      <c r="W184">
        <v>0.17647058823529399</v>
      </c>
      <c r="X184">
        <v>5.8823529411764698E-2</v>
      </c>
      <c r="Y184">
        <v>0.41176470588235198</v>
      </c>
      <c r="Z184">
        <v>0.13235294117647001</v>
      </c>
      <c r="AA184">
        <v>0</v>
      </c>
      <c r="AB184">
        <v>0</v>
      </c>
      <c r="AC184">
        <v>0.10294117647058799</v>
      </c>
      <c r="AD184">
        <v>0</v>
      </c>
      <c r="AE184">
        <v>1.4705882352941201E-2</v>
      </c>
      <c r="AF184">
        <v>2.9411764705882401E-2</v>
      </c>
      <c r="AG184">
        <v>0.13235294117647001</v>
      </c>
      <c r="AH184">
        <v>7.3529411764705899E-2</v>
      </c>
      <c r="AI184">
        <v>4.4117647058823498E-2</v>
      </c>
      <c r="AJ184">
        <v>0.11764705882352899</v>
      </c>
      <c r="AK184">
        <v>1.4705882352941201E-2</v>
      </c>
      <c r="AL184">
        <v>1.4705882352941201E-2</v>
      </c>
      <c r="AM184">
        <v>1.4705882352941201E-2</v>
      </c>
      <c r="AN184">
        <v>0</v>
      </c>
      <c r="AO184">
        <v>1.4705882352941201E-2</v>
      </c>
      <c r="AP184">
        <v>0</v>
      </c>
      <c r="AQ184">
        <v>7.3529411764705899E-2</v>
      </c>
      <c r="AR184">
        <v>0.16176470588235201</v>
      </c>
      <c r="AS184">
        <v>0</v>
      </c>
      <c r="AT184">
        <v>0</v>
      </c>
      <c r="AU184">
        <v>0</v>
      </c>
      <c r="AV184">
        <v>0</v>
      </c>
      <c r="AW184">
        <v>4.4117647058823498E-2</v>
      </c>
      <c r="AX184">
        <v>0</v>
      </c>
      <c r="AY184">
        <v>4.4117647058823498E-2</v>
      </c>
      <c r="AZ184">
        <v>0</v>
      </c>
      <c r="BA184">
        <v>4.4117647058823498E-2</v>
      </c>
      <c r="BB184">
        <v>0.38235294117647001</v>
      </c>
      <c r="BC184">
        <v>7.3529411764705899E-2</v>
      </c>
      <c r="BD184">
        <v>0</v>
      </c>
      <c r="BE184">
        <v>4.4117647058823498E-2</v>
      </c>
      <c r="BF184">
        <v>2.9411764705882401E-2</v>
      </c>
      <c r="BG184">
        <v>4.4117647058823498E-2</v>
      </c>
      <c r="BH184">
        <v>2.9411764705882401E-2</v>
      </c>
    </row>
    <row r="185" spans="1:60" x14ac:dyDescent="0.35">
      <c r="A185">
        <v>2.0211101412712999E+20</v>
      </c>
      <c r="B185">
        <v>4127</v>
      </c>
      <c r="C185">
        <v>130502474</v>
      </c>
      <c r="D185" s="1">
        <v>44501</v>
      </c>
      <c r="E185" s="4">
        <v>44501.646874999999</v>
      </c>
      <c r="F185" s="8">
        <v>0</v>
      </c>
      <c r="G185" s="8">
        <v>0</v>
      </c>
      <c r="H185">
        <v>0.25</v>
      </c>
      <c r="I185">
        <v>0.75</v>
      </c>
      <c r="J185">
        <v>0</v>
      </c>
      <c r="K185">
        <v>0.75</v>
      </c>
      <c r="L185">
        <v>0</v>
      </c>
      <c r="M185">
        <v>0</v>
      </c>
      <c r="N185">
        <v>0.25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0</v>
      </c>
      <c r="U185">
        <v>0.25</v>
      </c>
      <c r="V185">
        <v>0</v>
      </c>
      <c r="W185">
        <v>0.75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0.75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0.25</v>
      </c>
      <c r="BG185">
        <v>0</v>
      </c>
      <c r="BH185">
        <v>0.25</v>
      </c>
    </row>
    <row r="186" spans="1:60" x14ac:dyDescent="0.35">
      <c r="A186">
        <v>2.0211101412712999E+20</v>
      </c>
      <c r="B186">
        <v>4127</v>
      </c>
      <c r="C186">
        <v>130502487</v>
      </c>
      <c r="D186" s="1">
        <v>44501</v>
      </c>
      <c r="E186" s="4">
        <v>44501.646944444445</v>
      </c>
      <c r="F186" s="8">
        <v>0</v>
      </c>
      <c r="G186" s="8">
        <v>0.25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0.25</v>
      </c>
      <c r="O186">
        <v>0</v>
      </c>
      <c r="P186">
        <v>0.25</v>
      </c>
      <c r="Q186">
        <v>0.5</v>
      </c>
      <c r="R186">
        <v>0</v>
      </c>
      <c r="S186">
        <v>0.25</v>
      </c>
      <c r="T186">
        <v>0.5</v>
      </c>
      <c r="U186">
        <v>0</v>
      </c>
      <c r="V186">
        <v>0</v>
      </c>
      <c r="W186">
        <v>0.75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0.75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0.75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</row>
    <row r="187" spans="1:60" x14ac:dyDescent="0.35">
      <c r="A187">
        <v>2.0211101412712999E+20</v>
      </c>
      <c r="B187">
        <v>4127</v>
      </c>
      <c r="C187">
        <v>130502594</v>
      </c>
      <c r="D187" s="1">
        <v>44501</v>
      </c>
      <c r="E187" s="4">
        <v>44501.646932870368</v>
      </c>
      <c r="F187" s="8">
        <v>0.1</v>
      </c>
      <c r="G187" s="8">
        <v>0.2</v>
      </c>
      <c r="H187">
        <v>0.25</v>
      </c>
      <c r="I187">
        <v>0.35</v>
      </c>
      <c r="J187">
        <v>0</v>
      </c>
      <c r="K187">
        <v>0.1</v>
      </c>
      <c r="L187">
        <v>0</v>
      </c>
      <c r="M187">
        <v>0</v>
      </c>
      <c r="N187">
        <v>0.45</v>
      </c>
      <c r="O187">
        <v>0.05</v>
      </c>
      <c r="P187">
        <v>0.6</v>
      </c>
      <c r="Q187">
        <v>0.3</v>
      </c>
      <c r="R187">
        <v>0.05</v>
      </c>
      <c r="S187">
        <v>0.3</v>
      </c>
      <c r="T187">
        <v>0.25</v>
      </c>
      <c r="U187">
        <v>0.25</v>
      </c>
      <c r="V187">
        <v>0.05</v>
      </c>
      <c r="W187">
        <v>0.15</v>
      </c>
      <c r="X187">
        <v>0</v>
      </c>
      <c r="Y187">
        <v>0.4</v>
      </c>
      <c r="Z187">
        <v>0.05</v>
      </c>
      <c r="AA187">
        <v>0</v>
      </c>
      <c r="AB187">
        <v>0</v>
      </c>
      <c r="AC187">
        <v>0.05</v>
      </c>
      <c r="AD187">
        <v>0</v>
      </c>
      <c r="AE187">
        <v>0</v>
      </c>
      <c r="AF187">
        <v>0.05</v>
      </c>
      <c r="AG187">
        <v>0.05</v>
      </c>
      <c r="AH187">
        <v>0.05</v>
      </c>
      <c r="AI187">
        <v>0.05</v>
      </c>
      <c r="AJ187">
        <v>0.1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0.1</v>
      </c>
      <c r="AR187">
        <v>0.05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0.2</v>
      </c>
      <c r="AZ187">
        <v>0</v>
      </c>
      <c r="BA187">
        <v>0.1</v>
      </c>
      <c r="BB187">
        <v>0.25</v>
      </c>
      <c r="BC187">
        <v>0.05</v>
      </c>
      <c r="BD187">
        <v>0.1</v>
      </c>
      <c r="BE187">
        <v>0</v>
      </c>
      <c r="BF187">
        <v>0</v>
      </c>
      <c r="BG187">
        <v>0</v>
      </c>
      <c r="BH187">
        <v>0</v>
      </c>
    </row>
    <row r="188" spans="1:60" x14ac:dyDescent="0.35">
      <c r="A188">
        <v>2.0211101412712999E+20</v>
      </c>
      <c r="B188">
        <v>4127</v>
      </c>
      <c r="C188">
        <v>130502622</v>
      </c>
      <c r="D188" s="1">
        <v>44501</v>
      </c>
      <c r="E188" s="4">
        <v>44501.646608796298</v>
      </c>
      <c r="F188" s="8">
        <v>0</v>
      </c>
      <c r="G188" s="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</row>
    <row r="189" spans="1:60" x14ac:dyDescent="0.35">
      <c r="A189">
        <v>2.0211101412712999E+20</v>
      </c>
      <c r="B189">
        <v>4127</v>
      </c>
      <c r="C189">
        <v>130502794</v>
      </c>
      <c r="D189" s="1">
        <v>44501</v>
      </c>
      <c r="E189" s="4">
        <v>44501.763923611114</v>
      </c>
      <c r="F189" s="8">
        <v>0.125</v>
      </c>
      <c r="G189" s="8">
        <v>0</v>
      </c>
      <c r="H189">
        <v>0.25</v>
      </c>
      <c r="I189">
        <v>0.5</v>
      </c>
      <c r="J189">
        <v>0</v>
      </c>
      <c r="K189">
        <v>0</v>
      </c>
      <c r="L189">
        <v>0</v>
      </c>
      <c r="M189">
        <v>0</v>
      </c>
      <c r="N189">
        <v>0.25</v>
      </c>
      <c r="O189">
        <v>0</v>
      </c>
      <c r="P189">
        <v>0.25</v>
      </c>
      <c r="Q189">
        <v>0.875</v>
      </c>
      <c r="R189">
        <v>0</v>
      </c>
      <c r="S189">
        <v>0.25</v>
      </c>
      <c r="T189">
        <v>0.5</v>
      </c>
      <c r="U189">
        <v>0.125</v>
      </c>
      <c r="V189">
        <v>0</v>
      </c>
      <c r="W189">
        <v>0.5</v>
      </c>
      <c r="X189">
        <v>0</v>
      </c>
      <c r="Y189">
        <v>0.5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0.25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0.125</v>
      </c>
      <c r="AS189">
        <v>0</v>
      </c>
      <c r="AT189">
        <v>0.125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0.125</v>
      </c>
      <c r="BE189">
        <v>0</v>
      </c>
      <c r="BF189">
        <v>0.5</v>
      </c>
      <c r="BG189">
        <v>0</v>
      </c>
      <c r="BH189">
        <v>0.5</v>
      </c>
    </row>
    <row r="190" spans="1:60" x14ac:dyDescent="0.35">
      <c r="A190">
        <v>2.0211101412712999E+20</v>
      </c>
      <c r="B190">
        <v>4127</v>
      </c>
      <c r="C190">
        <v>130502867</v>
      </c>
      <c r="D190" s="1">
        <v>44501</v>
      </c>
      <c r="E190" s="4">
        <v>44501.763993055552</v>
      </c>
      <c r="F190" s="8">
        <v>0.16666666666666599</v>
      </c>
      <c r="G190" s="8">
        <v>0</v>
      </c>
      <c r="H190">
        <v>0.33333333333333298</v>
      </c>
      <c r="I190">
        <v>0.5</v>
      </c>
      <c r="J190">
        <v>0</v>
      </c>
      <c r="K190">
        <v>0.16666666666666599</v>
      </c>
      <c r="L190">
        <v>0</v>
      </c>
      <c r="M190">
        <v>0</v>
      </c>
      <c r="N190">
        <v>0.66666666666666596</v>
      </c>
      <c r="O190">
        <v>0</v>
      </c>
      <c r="P190">
        <v>0.83333333333333304</v>
      </c>
      <c r="Q190">
        <v>0.5</v>
      </c>
      <c r="R190">
        <v>0</v>
      </c>
      <c r="S190">
        <v>0.83333333333333304</v>
      </c>
      <c r="T190">
        <v>0</v>
      </c>
      <c r="U190">
        <v>0.33333333333333298</v>
      </c>
      <c r="V190">
        <v>0.16666666666666599</v>
      </c>
      <c r="W190">
        <v>0</v>
      </c>
      <c r="X190">
        <v>0</v>
      </c>
      <c r="Y190">
        <v>0.33333333333333298</v>
      </c>
      <c r="Z190">
        <v>0.5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0.5</v>
      </c>
      <c r="AG190">
        <v>0</v>
      </c>
      <c r="AH190">
        <v>0.5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0.5</v>
      </c>
      <c r="AY190">
        <v>0</v>
      </c>
      <c r="AZ190">
        <v>0</v>
      </c>
      <c r="BA190">
        <v>0</v>
      </c>
      <c r="BB190">
        <v>0</v>
      </c>
      <c r="BC190">
        <v>0.16666666666666599</v>
      </c>
      <c r="BD190">
        <v>0</v>
      </c>
      <c r="BE190">
        <v>0.66666666666666596</v>
      </c>
      <c r="BF190">
        <v>0</v>
      </c>
      <c r="BG190">
        <v>0.66666666666666596</v>
      </c>
      <c r="BH190">
        <v>0</v>
      </c>
    </row>
    <row r="191" spans="1:60" x14ac:dyDescent="0.35">
      <c r="A191">
        <v>2.0211101412712999E+20</v>
      </c>
      <c r="B191">
        <v>4127</v>
      </c>
      <c r="C191">
        <v>130502887</v>
      </c>
      <c r="D191" s="1">
        <v>44501</v>
      </c>
      <c r="E191" s="4">
        <v>44501.763958333337</v>
      </c>
      <c r="F191" s="8">
        <v>0</v>
      </c>
      <c r="G191" s="8">
        <v>0</v>
      </c>
      <c r="H191">
        <v>0.16666666666666599</v>
      </c>
      <c r="I191">
        <v>0.83333333333333304</v>
      </c>
      <c r="J191">
        <v>0.16666666666666599</v>
      </c>
      <c r="K191">
        <v>0</v>
      </c>
      <c r="L191">
        <v>0</v>
      </c>
      <c r="M191">
        <v>0</v>
      </c>
      <c r="N191">
        <v>0.33333333333333298</v>
      </c>
      <c r="O191">
        <v>0</v>
      </c>
      <c r="P191">
        <v>0.5</v>
      </c>
      <c r="Q191">
        <v>0.58333333333333304</v>
      </c>
      <c r="R191">
        <v>0</v>
      </c>
      <c r="S191">
        <v>0.25</v>
      </c>
      <c r="T191">
        <v>0</v>
      </c>
      <c r="U191">
        <v>0</v>
      </c>
      <c r="V191">
        <v>0</v>
      </c>
      <c r="W191">
        <v>0.58333333333333304</v>
      </c>
      <c r="X191">
        <v>0</v>
      </c>
      <c r="Y191">
        <v>0.41666666666666602</v>
      </c>
      <c r="Z191">
        <v>8.3333333333333301E-2</v>
      </c>
      <c r="AA191">
        <v>0</v>
      </c>
      <c r="AB191">
        <v>0</v>
      </c>
      <c r="AC191">
        <v>0.16666666666666599</v>
      </c>
      <c r="AD191">
        <v>0</v>
      </c>
      <c r="AE191">
        <v>0</v>
      </c>
      <c r="AF191">
        <v>0</v>
      </c>
      <c r="AG191">
        <v>8.3333333333333301E-2</v>
      </c>
      <c r="AH191">
        <v>0.16666666666666599</v>
      </c>
      <c r="AI191">
        <v>0</v>
      </c>
      <c r="AJ191">
        <v>0.25</v>
      </c>
      <c r="AK191">
        <v>0</v>
      </c>
      <c r="AL191">
        <v>8.3333333333333301E-2</v>
      </c>
      <c r="AM191">
        <v>0</v>
      </c>
      <c r="AN191">
        <v>0</v>
      </c>
      <c r="AO191">
        <v>0.5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8.3333333333333301E-2</v>
      </c>
      <c r="AX191">
        <v>8.3333333333333301E-2</v>
      </c>
      <c r="AY191">
        <v>0</v>
      </c>
      <c r="AZ191">
        <v>0</v>
      </c>
      <c r="BA191">
        <v>8.3333333333333301E-2</v>
      </c>
      <c r="BB191">
        <v>0.16666666666666599</v>
      </c>
      <c r="BC191">
        <v>8.3333333333333301E-2</v>
      </c>
      <c r="BD191">
        <v>0</v>
      </c>
      <c r="BE191">
        <v>8.3333333333333301E-2</v>
      </c>
      <c r="BF191">
        <v>0</v>
      </c>
      <c r="BG191">
        <v>8.3333333333333301E-2</v>
      </c>
      <c r="BH191">
        <v>0</v>
      </c>
    </row>
    <row r="192" spans="1:60" x14ac:dyDescent="0.35">
      <c r="A192">
        <v>2.0211101412712999E+20</v>
      </c>
      <c r="B192">
        <v>4127</v>
      </c>
      <c r="C192">
        <v>130502889</v>
      </c>
      <c r="D192" s="1">
        <v>44501</v>
      </c>
      <c r="E192" s="4">
        <v>44501.763935185183</v>
      </c>
      <c r="F192" s="8">
        <v>0</v>
      </c>
      <c r="G192" s="8">
        <v>0</v>
      </c>
      <c r="H192">
        <v>0</v>
      </c>
      <c r="I192">
        <v>0.6</v>
      </c>
      <c r="J192">
        <v>0</v>
      </c>
      <c r="K192">
        <v>0</v>
      </c>
      <c r="L192">
        <v>0</v>
      </c>
      <c r="M192">
        <v>0</v>
      </c>
      <c r="N192">
        <v>0.4</v>
      </c>
      <c r="O192">
        <v>0</v>
      </c>
      <c r="P192">
        <v>0.4</v>
      </c>
      <c r="Q192">
        <v>0.4</v>
      </c>
      <c r="R192">
        <v>0</v>
      </c>
      <c r="S192">
        <v>0.2</v>
      </c>
      <c r="T192">
        <v>0.4</v>
      </c>
      <c r="U192">
        <v>0.2</v>
      </c>
      <c r="V192">
        <v>0</v>
      </c>
      <c r="W192">
        <v>0.4</v>
      </c>
      <c r="X192">
        <v>0</v>
      </c>
      <c r="Y192">
        <v>0.2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0.4</v>
      </c>
      <c r="AF192">
        <v>0.2</v>
      </c>
      <c r="AG192">
        <v>0</v>
      </c>
      <c r="AH192">
        <v>0.2</v>
      </c>
      <c r="AI192">
        <v>0</v>
      </c>
      <c r="AJ192">
        <v>0</v>
      </c>
      <c r="AK192">
        <v>0.2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0.2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0.2</v>
      </c>
      <c r="AX192">
        <v>0</v>
      </c>
      <c r="AY192">
        <v>0.4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</row>
    <row r="193" spans="1:60" x14ac:dyDescent="0.35">
      <c r="A193">
        <v>2.0211101412712999E+20</v>
      </c>
      <c r="B193">
        <v>4127</v>
      </c>
      <c r="C193">
        <v>130502935</v>
      </c>
      <c r="D193" s="1">
        <v>44501</v>
      </c>
      <c r="E193" s="4">
        <v>44501.764305555553</v>
      </c>
      <c r="F193" s="8">
        <v>0</v>
      </c>
      <c r="G193" s="8">
        <v>0</v>
      </c>
      <c r="H193">
        <v>0.2</v>
      </c>
      <c r="I193">
        <v>0.6</v>
      </c>
      <c r="J193">
        <v>0.1</v>
      </c>
      <c r="K193">
        <v>0</v>
      </c>
      <c r="L193">
        <v>0</v>
      </c>
      <c r="M193">
        <v>0</v>
      </c>
      <c r="N193">
        <v>0.6</v>
      </c>
      <c r="O193">
        <v>0</v>
      </c>
      <c r="P193">
        <v>0.7</v>
      </c>
      <c r="Q193">
        <v>0.3</v>
      </c>
      <c r="R193">
        <v>0</v>
      </c>
      <c r="S193">
        <v>0.6</v>
      </c>
      <c r="T193">
        <v>0.3</v>
      </c>
      <c r="U193">
        <v>0</v>
      </c>
      <c r="V193">
        <v>0</v>
      </c>
      <c r="W193">
        <v>0.5</v>
      </c>
      <c r="X193">
        <v>0</v>
      </c>
      <c r="Y193">
        <v>0.3</v>
      </c>
      <c r="Z193">
        <v>0.2</v>
      </c>
      <c r="AA193">
        <v>0</v>
      </c>
      <c r="AB193">
        <v>0</v>
      </c>
      <c r="AC193">
        <v>0</v>
      </c>
      <c r="AD193">
        <v>0</v>
      </c>
      <c r="AE193">
        <v>0.4</v>
      </c>
      <c r="AF193">
        <v>0</v>
      </c>
      <c r="AG193">
        <v>0.2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0.2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0.1</v>
      </c>
      <c r="AZ193">
        <v>0</v>
      </c>
      <c r="BA193">
        <v>0</v>
      </c>
      <c r="BB193">
        <v>0</v>
      </c>
      <c r="BC193">
        <v>0.1</v>
      </c>
      <c r="BD193">
        <v>0.2</v>
      </c>
      <c r="BE193">
        <v>0.1</v>
      </c>
      <c r="BF193">
        <v>0.3</v>
      </c>
      <c r="BG193">
        <v>0.1</v>
      </c>
      <c r="BH193">
        <v>0.3</v>
      </c>
    </row>
    <row r="194" spans="1:60" x14ac:dyDescent="0.35">
      <c r="A194">
        <v>2.0211101412712999E+20</v>
      </c>
      <c r="B194">
        <v>4127</v>
      </c>
      <c r="C194">
        <v>130502964</v>
      </c>
      <c r="D194" s="1">
        <v>44501</v>
      </c>
      <c r="E194" s="4">
        <v>44501.763692129629</v>
      </c>
    </row>
    <row r="195" spans="1:60" x14ac:dyDescent="0.35">
      <c r="A195">
        <v>2.0211101412712999E+20</v>
      </c>
      <c r="B195">
        <v>4127</v>
      </c>
      <c r="C195">
        <v>130502975</v>
      </c>
      <c r="D195" s="1">
        <v>44501</v>
      </c>
      <c r="E195" s="4">
        <v>44501.763923611114</v>
      </c>
      <c r="F195" s="8">
        <v>0</v>
      </c>
      <c r="G195" s="8">
        <v>6.6666666666666693E-2</v>
      </c>
      <c r="H195">
        <v>0.133333333333333</v>
      </c>
      <c r="I195">
        <v>0.4</v>
      </c>
      <c r="J195">
        <v>0</v>
      </c>
      <c r="K195">
        <v>0</v>
      </c>
      <c r="L195">
        <v>0</v>
      </c>
      <c r="M195">
        <v>0</v>
      </c>
      <c r="N195">
        <v>0.33333333333333298</v>
      </c>
      <c r="O195">
        <v>0</v>
      </c>
      <c r="P195">
        <v>0.33333333333333298</v>
      </c>
      <c r="Q195">
        <v>0.46666666666666601</v>
      </c>
      <c r="R195">
        <v>0</v>
      </c>
      <c r="S195">
        <v>0.2</v>
      </c>
      <c r="T195">
        <v>0.46666666666666601</v>
      </c>
      <c r="U195">
        <v>0</v>
      </c>
      <c r="V195">
        <v>0</v>
      </c>
      <c r="W195">
        <v>0.133333333333333</v>
      </c>
      <c r="X195">
        <v>0</v>
      </c>
      <c r="Y195">
        <v>0.46666666666666601</v>
      </c>
      <c r="Z195">
        <v>0.2</v>
      </c>
      <c r="AA195">
        <v>0</v>
      </c>
      <c r="AB195">
        <v>0</v>
      </c>
      <c r="AC195">
        <v>0</v>
      </c>
      <c r="AD195">
        <v>0</v>
      </c>
      <c r="AE195">
        <v>0.133333333333333</v>
      </c>
      <c r="AF195">
        <v>0</v>
      </c>
      <c r="AG195">
        <v>0</v>
      </c>
      <c r="AH195">
        <v>0.2</v>
      </c>
      <c r="AI195">
        <v>0</v>
      </c>
      <c r="AJ195">
        <v>0</v>
      </c>
      <c r="AK195">
        <v>0.2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0.266666666666666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0.133333333333333</v>
      </c>
      <c r="AY195">
        <v>0</v>
      </c>
      <c r="AZ195">
        <v>0</v>
      </c>
      <c r="BA195">
        <v>6.6666666666666693E-2</v>
      </c>
      <c r="BB195">
        <v>6.6666666666666693E-2</v>
      </c>
      <c r="BC195">
        <v>0.2</v>
      </c>
      <c r="BD195">
        <v>0</v>
      </c>
      <c r="BE195">
        <v>0</v>
      </c>
      <c r="BF195">
        <v>0</v>
      </c>
      <c r="BG195">
        <v>0</v>
      </c>
      <c r="BH195">
        <v>0</v>
      </c>
    </row>
    <row r="196" spans="1:60" x14ac:dyDescent="0.35">
      <c r="A196">
        <v>2.0211101412712999E+20</v>
      </c>
      <c r="B196">
        <v>4127</v>
      </c>
      <c r="C196">
        <v>130502994</v>
      </c>
      <c r="D196" s="1">
        <v>44501</v>
      </c>
      <c r="E196" s="4">
        <v>44501.764282407406</v>
      </c>
      <c r="F196" s="8">
        <v>0.133333333333333</v>
      </c>
      <c r="G196" s="8">
        <v>0.266666666666666</v>
      </c>
      <c r="H196">
        <v>0.133333333333333</v>
      </c>
      <c r="I196">
        <v>0.266666666666666</v>
      </c>
      <c r="J196">
        <v>0</v>
      </c>
      <c r="K196">
        <v>0</v>
      </c>
      <c r="L196">
        <v>0</v>
      </c>
      <c r="M196">
        <v>0</v>
      </c>
      <c r="N196">
        <v>0.6</v>
      </c>
      <c r="O196">
        <v>0</v>
      </c>
      <c r="P196">
        <v>0.6</v>
      </c>
      <c r="Q196">
        <v>0.46666666666666601</v>
      </c>
      <c r="R196">
        <v>0</v>
      </c>
      <c r="S196">
        <v>0.33333333333333298</v>
      </c>
      <c r="T196">
        <v>0.33333333333333298</v>
      </c>
      <c r="U196">
        <v>0.266666666666666</v>
      </c>
      <c r="V196">
        <v>0</v>
      </c>
      <c r="W196">
        <v>0.4</v>
      </c>
      <c r="X196">
        <v>0</v>
      </c>
      <c r="Y196">
        <v>0.266666666666666</v>
      </c>
      <c r="Z196">
        <v>0.133333333333333</v>
      </c>
      <c r="AA196">
        <v>0</v>
      </c>
      <c r="AB196">
        <v>6.6666666666666693E-2</v>
      </c>
      <c r="AC196">
        <v>0.133333333333333</v>
      </c>
      <c r="AD196">
        <v>6.6666666666666693E-2</v>
      </c>
      <c r="AE196">
        <v>0</v>
      </c>
      <c r="AF196">
        <v>0</v>
      </c>
      <c r="AG196">
        <v>6.6666666666666693E-2</v>
      </c>
      <c r="AH196">
        <v>0</v>
      </c>
      <c r="AI196">
        <v>0</v>
      </c>
      <c r="AJ196">
        <v>0.133333333333333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6.6666666666666693E-2</v>
      </c>
      <c r="AQ196">
        <v>0</v>
      </c>
      <c r="AR196">
        <v>0</v>
      </c>
      <c r="AS196">
        <v>0.133333333333333</v>
      </c>
      <c r="AT196">
        <v>0</v>
      </c>
      <c r="AU196">
        <v>0</v>
      </c>
      <c r="AV196">
        <v>0</v>
      </c>
      <c r="AW196">
        <v>0.266666666666666</v>
      </c>
      <c r="AX196">
        <v>0</v>
      </c>
      <c r="AY196">
        <v>0</v>
      </c>
      <c r="AZ196">
        <v>0</v>
      </c>
      <c r="BA196">
        <v>0</v>
      </c>
      <c r="BB196">
        <v>0.266666666666666</v>
      </c>
      <c r="BC196">
        <v>6.6666666666666693E-2</v>
      </c>
      <c r="BD196">
        <v>0.133333333333333</v>
      </c>
      <c r="BE196">
        <v>6.6666666666666693E-2</v>
      </c>
      <c r="BF196">
        <v>0</v>
      </c>
      <c r="BG196">
        <v>6.6666666666666693E-2</v>
      </c>
      <c r="BH196">
        <v>0</v>
      </c>
    </row>
    <row r="197" spans="1:60" x14ac:dyDescent="0.35">
      <c r="A197">
        <v>2.0211101412712999E+20</v>
      </c>
      <c r="B197">
        <v>4127</v>
      </c>
      <c r="C197">
        <v>130503019</v>
      </c>
      <c r="D197" s="1">
        <v>44501</v>
      </c>
      <c r="E197" s="4">
        <v>44501.764328703706</v>
      </c>
      <c r="F197" s="8">
        <v>9.0909090909090898E-2</v>
      </c>
      <c r="G197" s="8">
        <v>9.0909090909090898E-2</v>
      </c>
      <c r="H197">
        <v>0.18181818181818099</v>
      </c>
      <c r="I197">
        <v>1.72727272727272</v>
      </c>
      <c r="J197">
        <v>0</v>
      </c>
      <c r="K197">
        <v>0</v>
      </c>
      <c r="L197">
        <v>0</v>
      </c>
      <c r="M197">
        <v>0</v>
      </c>
      <c r="N197">
        <v>9.0909090909090898E-2</v>
      </c>
      <c r="O197">
        <v>0</v>
      </c>
      <c r="P197">
        <v>9.0909090909090898E-2</v>
      </c>
      <c r="Q197">
        <v>2.3636363636363602</v>
      </c>
      <c r="R197">
        <v>0</v>
      </c>
      <c r="S197">
        <v>0</v>
      </c>
      <c r="T197">
        <v>1.8181818181818099</v>
      </c>
      <c r="U197">
        <v>0.36363636363636298</v>
      </c>
      <c r="V197">
        <v>9.0909090909090898E-2</v>
      </c>
      <c r="W197">
        <v>0.81818181818181801</v>
      </c>
      <c r="X197">
        <v>0</v>
      </c>
      <c r="Y197">
        <v>1.1818181818181801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9.0909090909090898E-2</v>
      </c>
      <c r="AH197">
        <v>9.0909090909090898E-2</v>
      </c>
      <c r="AI197">
        <v>9.0909090909090898E-2</v>
      </c>
      <c r="AJ197">
        <v>0</v>
      </c>
      <c r="AK197">
        <v>0</v>
      </c>
      <c r="AL197">
        <v>0</v>
      </c>
      <c r="AM197">
        <v>0</v>
      </c>
      <c r="AN197">
        <v>0.27272727272727199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0.45454545454545398</v>
      </c>
      <c r="AU197">
        <v>0</v>
      </c>
      <c r="AV197">
        <v>0</v>
      </c>
      <c r="AW197">
        <v>0.27272727272727199</v>
      </c>
      <c r="AX197">
        <v>0</v>
      </c>
      <c r="AY197">
        <v>0.27272727272727199</v>
      </c>
      <c r="AZ197">
        <v>0</v>
      </c>
      <c r="BA197">
        <v>9.0909090909090898E-2</v>
      </c>
      <c r="BB197">
        <v>0</v>
      </c>
      <c r="BC197">
        <v>1</v>
      </c>
      <c r="BD197">
        <v>0</v>
      </c>
      <c r="BE197">
        <v>0</v>
      </c>
      <c r="BF197">
        <v>9.0909090909090898E-2</v>
      </c>
      <c r="BG197">
        <v>0</v>
      </c>
      <c r="BH197">
        <v>9.0909090909090898E-2</v>
      </c>
    </row>
    <row r="198" spans="1:60" x14ac:dyDescent="0.35">
      <c r="A198">
        <v>2.0211101412712999E+20</v>
      </c>
      <c r="B198">
        <v>4127</v>
      </c>
      <c r="C198">
        <v>130503050</v>
      </c>
      <c r="D198" s="1">
        <v>44501</v>
      </c>
      <c r="E198" s="4">
        <v>44501.763958333337</v>
      </c>
    </row>
    <row r="199" spans="1:60" x14ac:dyDescent="0.35">
      <c r="A199">
        <v>2.0211101412712999E+20</v>
      </c>
      <c r="B199">
        <v>4127</v>
      </c>
      <c r="C199">
        <v>130503079</v>
      </c>
      <c r="D199" s="1">
        <v>44501</v>
      </c>
      <c r="E199" s="4">
        <v>44501.764305555553</v>
      </c>
      <c r="F199" s="8">
        <v>0</v>
      </c>
      <c r="G199" s="8">
        <v>8.3333333333333301E-2</v>
      </c>
      <c r="H199">
        <v>0.33333333333333298</v>
      </c>
      <c r="I199">
        <v>0.33333333333333298</v>
      </c>
      <c r="J199">
        <v>0.16666666666666599</v>
      </c>
      <c r="K199">
        <v>0</v>
      </c>
      <c r="L199">
        <v>0</v>
      </c>
      <c r="M199">
        <v>0</v>
      </c>
      <c r="N199">
        <v>0.66666666666666596</v>
      </c>
      <c r="O199">
        <v>0</v>
      </c>
      <c r="P199">
        <v>0.83333333333333304</v>
      </c>
      <c r="Q199">
        <v>0.25</v>
      </c>
      <c r="R199">
        <v>0</v>
      </c>
      <c r="S199">
        <v>0.41666666666666602</v>
      </c>
      <c r="T199">
        <v>0.16666666666666599</v>
      </c>
      <c r="U199">
        <v>0.41666666666666602</v>
      </c>
      <c r="V199">
        <v>0</v>
      </c>
      <c r="W199">
        <v>0</v>
      </c>
      <c r="X199">
        <v>0</v>
      </c>
      <c r="Y199">
        <v>0.66666666666666596</v>
      </c>
      <c r="Z199">
        <v>0</v>
      </c>
      <c r="AA199">
        <v>0</v>
      </c>
      <c r="AB199">
        <v>8.3333333333333301E-2</v>
      </c>
      <c r="AC199">
        <v>0</v>
      </c>
      <c r="AD199">
        <v>8.3333333333333301E-2</v>
      </c>
      <c r="AE199">
        <v>0</v>
      </c>
      <c r="AF199">
        <v>0</v>
      </c>
      <c r="AG199">
        <v>0.16666666666666599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0.41666666666666602</v>
      </c>
      <c r="BC199">
        <v>0.33333333333333298</v>
      </c>
      <c r="BD199">
        <v>8.3333333333333301E-2</v>
      </c>
      <c r="BE199">
        <v>0</v>
      </c>
      <c r="BF199">
        <v>0.16666666666666599</v>
      </c>
      <c r="BG199">
        <v>0</v>
      </c>
      <c r="BH199">
        <v>0.16666666666666599</v>
      </c>
    </row>
    <row r="200" spans="1:60" x14ac:dyDescent="0.35">
      <c r="A200">
        <v>2.0211101412712999E+20</v>
      </c>
      <c r="B200">
        <v>4127</v>
      </c>
      <c r="C200">
        <v>130503100</v>
      </c>
      <c r="D200" s="1">
        <v>44501</v>
      </c>
      <c r="E200" s="4">
        <v>44501.764328703706</v>
      </c>
      <c r="F200" s="8">
        <v>0</v>
      </c>
      <c r="G200" s="8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</row>
    <row r="201" spans="1:60" x14ac:dyDescent="0.35">
      <c r="A201">
        <v>2.0211101412712999E+20</v>
      </c>
      <c r="B201">
        <v>4127</v>
      </c>
      <c r="C201">
        <v>130503193</v>
      </c>
      <c r="D201" s="1">
        <v>44501</v>
      </c>
      <c r="E201" s="4">
        <v>44501.762627314813</v>
      </c>
    </row>
    <row r="202" spans="1:60" x14ac:dyDescent="0.35">
      <c r="A202">
        <v>2.0211101412712999E+20</v>
      </c>
      <c r="B202">
        <v>4127</v>
      </c>
      <c r="C202">
        <v>130503222</v>
      </c>
      <c r="D202" s="1">
        <v>44501</v>
      </c>
      <c r="E202" s="4">
        <v>44501.764317129629</v>
      </c>
      <c r="F202" s="8">
        <v>9.6774193548387094E-2</v>
      </c>
      <c r="G202" s="8">
        <v>0.25806451612903197</v>
      </c>
      <c r="H202">
        <v>0.38709677419354799</v>
      </c>
      <c r="I202">
        <v>0.58064516129032195</v>
      </c>
      <c r="J202">
        <v>9.6774193548387094E-2</v>
      </c>
      <c r="K202">
        <v>0</v>
      </c>
      <c r="L202">
        <v>0</v>
      </c>
      <c r="M202">
        <v>0</v>
      </c>
      <c r="N202">
        <v>0.67741935483870896</v>
      </c>
      <c r="O202">
        <v>0</v>
      </c>
      <c r="P202">
        <v>0.77419354838709598</v>
      </c>
      <c r="Q202">
        <v>0.51612903225806395</v>
      </c>
      <c r="R202">
        <v>0</v>
      </c>
      <c r="S202">
        <v>0.41935483870967699</v>
      </c>
      <c r="T202">
        <v>0.483870967741935</v>
      </c>
      <c r="U202">
        <v>0.12903225806451599</v>
      </c>
      <c r="V202">
        <v>0</v>
      </c>
      <c r="W202">
        <v>0.35483870967741898</v>
      </c>
      <c r="X202">
        <v>0</v>
      </c>
      <c r="Y202">
        <v>0.80645161290322498</v>
      </c>
      <c r="Z202">
        <v>0</v>
      </c>
      <c r="AA202">
        <v>0</v>
      </c>
      <c r="AB202">
        <v>6.4516129032258104E-2</v>
      </c>
      <c r="AC202">
        <v>0</v>
      </c>
      <c r="AD202">
        <v>0.45161290322580599</v>
      </c>
      <c r="AE202">
        <v>0</v>
      </c>
      <c r="AF202">
        <v>0.25806451612903197</v>
      </c>
      <c r="AG202">
        <v>0</v>
      </c>
      <c r="AH202">
        <v>0.38709677419354799</v>
      </c>
      <c r="AI202">
        <v>9.6774193548387094E-2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0.19354838709677399</v>
      </c>
      <c r="AS202">
        <v>0</v>
      </c>
      <c r="AT202">
        <v>0</v>
      </c>
      <c r="AU202">
        <v>0</v>
      </c>
      <c r="AV202">
        <v>0</v>
      </c>
      <c r="AW202">
        <v>6.4516129032258104E-2</v>
      </c>
      <c r="AX202">
        <v>0</v>
      </c>
      <c r="AY202">
        <v>0.29032258064516098</v>
      </c>
      <c r="AZ202">
        <v>0</v>
      </c>
      <c r="BA202">
        <v>6.4516129032258104E-2</v>
      </c>
      <c r="BB202">
        <v>0.41935483870967699</v>
      </c>
      <c r="BC202">
        <v>0.225806451612903</v>
      </c>
      <c r="BD202">
        <v>3.2258064516128997E-2</v>
      </c>
      <c r="BE202">
        <v>0</v>
      </c>
      <c r="BF202">
        <v>0</v>
      </c>
      <c r="BG202">
        <v>0</v>
      </c>
      <c r="BH202">
        <v>0</v>
      </c>
    </row>
    <row r="203" spans="1:60" x14ac:dyDescent="0.35">
      <c r="A203">
        <v>2.0211101412712999E+20</v>
      </c>
      <c r="B203">
        <v>4127</v>
      </c>
      <c r="C203">
        <v>130503292</v>
      </c>
      <c r="D203" s="1">
        <v>44501</v>
      </c>
      <c r="E203" s="4">
        <v>44501.764328703706</v>
      </c>
      <c r="F203" s="8">
        <v>6.25E-2</v>
      </c>
      <c r="G203" s="8">
        <v>0.1125</v>
      </c>
      <c r="H203">
        <v>0.3125</v>
      </c>
      <c r="I203">
        <v>0.75</v>
      </c>
      <c r="J203">
        <v>2.5000000000000001E-2</v>
      </c>
      <c r="K203">
        <v>0</v>
      </c>
      <c r="L203">
        <v>0</v>
      </c>
      <c r="M203">
        <v>0</v>
      </c>
      <c r="N203">
        <v>0.78749999999999998</v>
      </c>
      <c r="O203">
        <v>0</v>
      </c>
      <c r="P203">
        <v>0.8125</v>
      </c>
      <c r="Q203">
        <v>0.55000000000000004</v>
      </c>
      <c r="R203">
        <v>0</v>
      </c>
      <c r="S203">
        <v>0.51249999999999996</v>
      </c>
      <c r="T203">
        <v>0.45</v>
      </c>
      <c r="U203">
        <v>0.125</v>
      </c>
      <c r="V203">
        <v>1.2500000000000001E-2</v>
      </c>
      <c r="W203">
        <v>0.46250000000000002</v>
      </c>
      <c r="X203">
        <v>0</v>
      </c>
      <c r="Y203">
        <v>0.65</v>
      </c>
      <c r="Z203">
        <v>0.1125</v>
      </c>
      <c r="AA203">
        <v>0</v>
      </c>
      <c r="AB203">
        <v>3.7499999999999999E-2</v>
      </c>
      <c r="AC203">
        <v>0</v>
      </c>
      <c r="AD203">
        <v>0.25</v>
      </c>
      <c r="AE203">
        <v>0.13750000000000001</v>
      </c>
      <c r="AF203">
        <v>2.5000000000000001E-2</v>
      </c>
      <c r="AG203">
        <v>8.7499999999999994E-2</v>
      </c>
      <c r="AH203">
        <v>0.2</v>
      </c>
      <c r="AI203">
        <v>3.7499999999999999E-2</v>
      </c>
      <c r="AJ203">
        <v>1.2500000000000001E-2</v>
      </c>
      <c r="AK203">
        <v>3.7499999999999999E-2</v>
      </c>
      <c r="AL203">
        <v>0.05</v>
      </c>
      <c r="AM203">
        <v>1.2500000000000001E-2</v>
      </c>
      <c r="AN203">
        <v>0</v>
      </c>
      <c r="AO203">
        <v>0</v>
      </c>
      <c r="AP203">
        <v>8.7499999999999994E-2</v>
      </c>
      <c r="AQ203">
        <v>0</v>
      </c>
      <c r="AR203">
        <v>0.13750000000000001</v>
      </c>
      <c r="AS203">
        <v>0</v>
      </c>
      <c r="AT203">
        <v>0</v>
      </c>
      <c r="AU203">
        <v>0</v>
      </c>
      <c r="AV203">
        <v>0</v>
      </c>
      <c r="AW203">
        <v>0.05</v>
      </c>
      <c r="AX203">
        <v>0.1875</v>
      </c>
      <c r="AY203">
        <v>2.5000000000000001E-2</v>
      </c>
      <c r="AZ203">
        <v>0</v>
      </c>
      <c r="BA203">
        <v>0.1125</v>
      </c>
      <c r="BB203">
        <v>0.27500000000000002</v>
      </c>
      <c r="BC203">
        <v>0.17499999999999999</v>
      </c>
      <c r="BD203">
        <v>0.1125</v>
      </c>
      <c r="BE203">
        <v>0</v>
      </c>
      <c r="BF203">
        <v>0.1875</v>
      </c>
      <c r="BG203">
        <v>0</v>
      </c>
      <c r="BH203">
        <v>0.1875</v>
      </c>
    </row>
    <row r="204" spans="1:60" x14ac:dyDescent="0.35">
      <c r="A204">
        <v>2.0211101412712999E+20</v>
      </c>
      <c r="B204">
        <v>4127</v>
      </c>
      <c r="C204">
        <v>130503410</v>
      </c>
      <c r="D204" s="1">
        <v>44501</v>
      </c>
      <c r="E204" s="4">
        <v>44501.763622685183</v>
      </c>
      <c r="F204" s="8">
        <v>0.2</v>
      </c>
      <c r="G204" s="8">
        <v>0.2</v>
      </c>
      <c r="H204">
        <v>0</v>
      </c>
      <c r="I204">
        <v>0.8</v>
      </c>
      <c r="J204">
        <v>0</v>
      </c>
      <c r="K204">
        <v>0.2</v>
      </c>
      <c r="L204">
        <v>0</v>
      </c>
      <c r="M204">
        <v>0</v>
      </c>
      <c r="N204">
        <v>0</v>
      </c>
      <c r="O204">
        <v>0</v>
      </c>
      <c r="P204">
        <v>0.2</v>
      </c>
      <c r="Q204">
        <v>0.8</v>
      </c>
      <c r="R204">
        <v>0</v>
      </c>
      <c r="S204">
        <v>0.2</v>
      </c>
      <c r="T204">
        <v>0.8</v>
      </c>
      <c r="U204">
        <v>0.2</v>
      </c>
      <c r="V204">
        <v>0</v>
      </c>
      <c r="W204">
        <v>0.4</v>
      </c>
      <c r="X204">
        <v>0</v>
      </c>
      <c r="Y204">
        <v>0.4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0.2</v>
      </c>
      <c r="AI204">
        <v>0</v>
      </c>
      <c r="AJ204">
        <v>0.2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0.2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0.4</v>
      </c>
      <c r="BB204">
        <v>0.2</v>
      </c>
      <c r="BC204">
        <v>0.2</v>
      </c>
      <c r="BD204">
        <v>0</v>
      </c>
      <c r="BE204">
        <v>0</v>
      </c>
      <c r="BF204">
        <v>0</v>
      </c>
      <c r="BG204">
        <v>0</v>
      </c>
      <c r="BH204">
        <v>0</v>
      </c>
    </row>
    <row r="205" spans="1:60" x14ac:dyDescent="0.35">
      <c r="A205">
        <v>2.0211101412712999E+20</v>
      </c>
      <c r="B205">
        <v>4127</v>
      </c>
      <c r="C205">
        <v>130503461</v>
      </c>
      <c r="D205" s="1">
        <v>44501</v>
      </c>
      <c r="E205" s="4">
        <v>44501.763865740744</v>
      </c>
      <c r="F205" s="8">
        <v>0</v>
      </c>
      <c r="G205" s="8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77D9-4BC9-4575-A04E-B054BB5674A7}">
  <dimension ref="A3:B107"/>
  <sheetViews>
    <sheetView workbookViewId="0">
      <selection activeCell="D9" sqref="D9"/>
    </sheetView>
  </sheetViews>
  <sheetFormatPr defaultRowHeight="14.5" x14ac:dyDescent="0.35"/>
  <cols>
    <col min="1" max="1" width="14" customWidth="1"/>
    <col min="2" max="2" width="22.453125" customWidth="1"/>
  </cols>
  <sheetData>
    <row r="3" spans="1:2" x14ac:dyDescent="0.35">
      <c r="A3" t="s">
        <v>74</v>
      </c>
      <c r="B3" t="s">
        <v>75</v>
      </c>
    </row>
    <row r="4" spans="1:2" x14ac:dyDescent="0.35">
      <c r="A4" t="s">
        <v>77</v>
      </c>
      <c r="B4" s="7">
        <v>-11.24536</v>
      </c>
    </row>
    <row r="5" spans="1:2" x14ac:dyDescent="0.35">
      <c r="A5" t="s">
        <v>78</v>
      </c>
      <c r="B5" s="7">
        <v>18.612970000000001</v>
      </c>
    </row>
    <row r="6" spans="1:2" x14ac:dyDescent="0.35">
      <c r="A6" t="s">
        <v>79</v>
      </c>
      <c r="B6" s="7">
        <v>23.099219999999999</v>
      </c>
    </row>
    <row r="7" spans="1:2" x14ac:dyDescent="0.35">
      <c r="A7" t="s">
        <v>80</v>
      </c>
      <c r="B7" s="7">
        <v>18.675350000000002</v>
      </c>
    </row>
    <row r="8" spans="1:2" x14ac:dyDescent="0.35">
      <c r="A8" t="s">
        <v>81</v>
      </c>
      <c r="B8" s="7">
        <v>9.59023</v>
      </c>
    </row>
    <row r="9" spans="1:2" x14ac:dyDescent="0.35">
      <c r="A9" t="s">
        <v>82</v>
      </c>
      <c r="B9" s="7">
        <v>5.0267499999999998</v>
      </c>
    </row>
    <row r="10" spans="1:2" x14ac:dyDescent="0.35">
      <c r="A10" t="s">
        <v>83</v>
      </c>
      <c r="B10" s="7">
        <v>74.894869999999997</v>
      </c>
    </row>
    <row r="11" spans="1:2" x14ac:dyDescent="0.35">
      <c r="A11" t="s">
        <v>84</v>
      </c>
      <c r="B11" s="7">
        <v>11.974959999999999</v>
      </c>
    </row>
    <row r="12" spans="1:2" x14ac:dyDescent="0.35">
      <c r="A12" t="s">
        <v>85</v>
      </c>
      <c r="B12" s="7">
        <v>4.6385899999999998</v>
      </c>
    </row>
    <row r="13" spans="1:2" x14ac:dyDescent="0.35">
      <c r="A13" t="s">
        <v>86</v>
      </c>
      <c r="B13" s="7">
        <v>43.767069999999997</v>
      </c>
    </row>
    <row r="14" spans="1:2" x14ac:dyDescent="0.35">
      <c r="A14" t="s">
        <v>87</v>
      </c>
      <c r="B14" s="7">
        <v>10.942780000000001</v>
      </c>
    </row>
    <row r="15" spans="1:2" x14ac:dyDescent="0.35">
      <c r="A15" t="s">
        <v>88</v>
      </c>
      <c r="B15" s="7">
        <v>40.241430000000001</v>
      </c>
    </row>
    <row r="16" spans="1:2" x14ac:dyDescent="0.35">
      <c r="A16" t="s">
        <v>89</v>
      </c>
      <c r="B16" s="7">
        <v>15.693949999999999</v>
      </c>
    </row>
    <row r="17" spans="1:2" x14ac:dyDescent="0.35">
      <c r="A17" t="s">
        <v>90</v>
      </c>
      <c r="B17" s="7">
        <v>-9.0616099999999999</v>
      </c>
    </row>
    <row r="18" spans="1:2" x14ac:dyDescent="0.35">
      <c r="A18" t="s">
        <v>91</v>
      </c>
      <c r="B18" s="7">
        <v>-13.22465</v>
      </c>
    </row>
    <row r="19" spans="1:2" x14ac:dyDescent="0.35">
      <c r="A19" t="s">
        <v>92</v>
      </c>
      <c r="B19" s="7">
        <v>17.671710000000001</v>
      </c>
    </row>
    <row r="20" spans="1:2" x14ac:dyDescent="0.35">
      <c r="A20" t="s">
        <v>93</v>
      </c>
      <c r="B20" s="7">
        <v>21.757639999999999</v>
      </c>
    </row>
    <row r="21" spans="1:2" x14ac:dyDescent="0.35">
      <c r="A21" t="s">
        <v>94</v>
      </c>
      <c r="B21" s="7">
        <v>22.045950000000001</v>
      </c>
    </row>
    <row r="22" spans="1:2" x14ac:dyDescent="0.35">
      <c r="A22" t="s">
        <v>95</v>
      </c>
      <c r="B22" s="7">
        <v>9.2891300000000001</v>
      </c>
    </row>
    <row r="23" spans="1:2" x14ac:dyDescent="0.35">
      <c r="A23" t="s">
        <v>96</v>
      </c>
      <c r="B23" s="7">
        <v>3.5683400000000001</v>
      </c>
    </row>
    <row r="24" spans="1:2" x14ac:dyDescent="0.35">
      <c r="A24" t="s">
        <v>97</v>
      </c>
      <c r="B24" s="7">
        <v>3.9123600000000001</v>
      </c>
    </row>
    <row r="25" spans="1:2" x14ac:dyDescent="0.35">
      <c r="A25" t="s">
        <v>98</v>
      </c>
      <c r="B25" s="7">
        <v>13.464639999999999</v>
      </c>
    </row>
    <row r="26" spans="1:2" x14ac:dyDescent="0.35">
      <c r="A26" t="s">
        <v>99</v>
      </c>
      <c r="B26" s="7">
        <v>136.20335</v>
      </c>
    </row>
    <row r="27" spans="1:2" x14ac:dyDescent="0.35">
      <c r="A27" t="s">
        <v>100</v>
      </c>
      <c r="B27" s="7">
        <v>14.647460000000001</v>
      </c>
    </row>
    <row r="28" spans="1:2" x14ac:dyDescent="0.35">
      <c r="A28" t="s">
        <v>101</v>
      </c>
      <c r="B28" s="7">
        <v>23.401450000000001</v>
      </c>
    </row>
    <row r="29" spans="1:2" x14ac:dyDescent="0.35">
      <c r="A29" t="s">
        <v>102</v>
      </c>
      <c r="B29" s="7">
        <v>5.2227399999999999</v>
      </c>
    </row>
    <row r="30" spans="1:2" x14ac:dyDescent="0.35">
      <c r="A30" t="s">
        <v>103</v>
      </c>
      <c r="B30" s="7">
        <v>14.39616</v>
      </c>
    </row>
    <row r="31" spans="1:2" x14ac:dyDescent="0.35">
      <c r="A31" t="s">
        <v>104</v>
      </c>
      <c r="B31" s="7">
        <v>6.5941799999999997</v>
      </c>
    </row>
    <row r="32" spans="1:2" x14ac:dyDescent="0.35">
      <c r="A32" t="s">
        <v>105</v>
      </c>
      <c r="B32" s="7">
        <v>-10.615080000000001</v>
      </c>
    </row>
    <row r="33" spans="1:2" x14ac:dyDescent="0.35">
      <c r="A33" t="s">
        <v>106</v>
      </c>
      <c r="B33" s="7">
        <v>18.785329999999998</v>
      </c>
    </row>
    <row r="34" spans="1:2" x14ac:dyDescent="0.35">
      <c r="A34" t="s">
        <v>107</v>
      </c>
      <c r="B34" s="7">
        <v>24.59761</v>
      </c>
    </row>
    <row r="35" spans="1:2" x14ac:dyDescent="0.35">
      <c r="A35" t="s">
        <v>108</v>
      </c>
      <c r="B35" s="7">
        <v>17.207129999999999</v>
      </c>
    </row>
    <row r="36" spans="1:2" x14ac:dyDescent="0.35">
      <c r="A36" t="s">
        <v>109</v>
      </c>
      <c r="B36" s="7">
        <v>0.32425999999999999</v>
      </c>
    </row>
    <row r="37" spans="1:2" x14ac:dyDescent="0.35">
      <c r="A37" t="s">
        <v>110</v>
      </c>
      <c r="B37" s="7">
        <v>-24.700749999999999</v>
      </c>
    </row>
    <row r="38" spans="1:2" x14ac:dyDescent="0.35">
      <c r="A38" t="s">
        <v>111</v>
      </c>
      <c r="B38" s="7">
        <v>13.290559999999999</v>
      </c>
    </row>
    <row r="39" spans="1:2" x14ac:dyDescent="0.35">
      <c r="A39" t="s">
        <v>112</v>
      </c>
      <c r="B39" s="7">
        <v>18.30752</v>
      </c>
    </row>
    <row r="40" spans="1:2" x14ac:dyDescent="0.35">
      <c r="A40" t="s">
        <v>113</v>
      </c>
      <c r="B40" s="7">
        <v>8.3597800000000007</v>
      </c>
    </row>
    <row r="41" spans="1:2" x14ac:dyDescent="0.35">
      <c r="A41" t="s">
        <v>114</v>
      </c>
      <c r="B41" s="7">
        <v>28.916779999999999</v>
      </c>
    </row>
    <row r="42" spans="1:2" x14ac:dyDescent="0.35">
      <c r="A42" t="s">
        <v>115</v>
      </c>
      <c r="B42" s="7">
        <v>10.985189999999999</v>
      </c>
    </row>
    <row r="43" spans="1:2" x14ac:dyDescent="0.35">
      <c r="A43" t="s">
        <v>116</v>
      </c>
      <c r="B43" s="7">
        <v>13.25238</v>
      </c>
    </row>
    <row r="44" spans="1:2" x14ac:dyDescent="0.35">
      <c r="A44" t="s">
        <v>117</v>
      </c>
      <c r="B44" s="7">
        <v>16.97756</v>
      </c>
    </row>
    <row r="45" spans="1:2" x14ac:dyDescent="0.35">
      <c r="A45" t="s">
        <v>118</v>
      </c>
      <c r="B45" s="7">
        <v>181.46827999999999</v>
      </c>
    </row>
    <row r="46" spans="1:2" x14ac:dyDescent="0.35">
      <c r="A46" t="s">
        <v>119</v>
      </c>
      <c r="B46" s="7">
        <v>-3.71712</v>
      </c>
    </row>
    <row r="47" spans="1:2" x14ac:dyDescent="0.35">
      <c r="A47" t="s">
        <v>120</v>
      </c>
      <c r="B47" s="7">
        <v>10.23061</v>
      </c>
    </row>
    <row r="48" spans="1:2" x14ac:dyDescent="0.35">
      <c r="A48" t="s">
        <v>121</v>
      </c>
      <c r="B48" s="7">
        <v>27.89659</v>
      </c>
    </row>
    <row r="49" spans="1:2" x14ac:dyDescent="0.35">
      <c r="A49" t="s">
        <v>122</v>
      </c>
      <c r="B49" s="7">
        <v>14.28387</v>
      </c>
    </row>
    <row r="50" spans="1:2" x14ac:dyDescent="0.35">
      <c r="A50" t="s">
        <v>123</v>
      </c>
      <c r="B50" s="7">
        <v>5.3910299999999998</v>
      </c>
    </row>
    <row r="51" spans="1:2" x14ac:dyDescent="0.35">
      <c r="A51" t="s">
        <v>124</v>
      </c>
      <c r="B51" s="7">
        <v>2.1929099999999999</v>
      </c>
    </row>
    <row r="52" spans="1:2" x14ac:dyDescent="0.35">
      <c r="A52" t="s">
        <v>125</v>
      </c>
      <c r="B52" s="7">
        <v>-1.5460799999999999</v>
      </c>
    </row>
    <row r="53" spans="1:2" x14ac:dyDescent="0.35">
      <c r="A53" t="s">
        <v>126</v>
      </c>
      <c r="B53" s="7">
        <v>6.5522400000000003</v>
      </c>
    </row>
    <row r="54" spans="1:2" x14ac:dyDescent="0.35">
      <c r="A54" t="s">
        <v>127</v>
      </c>
      <c r="B54" s="7">
        <v>2.6571500000000001</v>
      </c>
    </row>
    <row r="55" spans="1:2" x14ac:dyDescent="0.35">
      <c r="A55" t="s">
        <v>128</v>
      </c>
      <c r="B55" s="7">
        <v>16.805499999999999</v>
      </c>
    </row>
    <row r="56" spans="1:2" x14ac:dyDescent="0.35">
      <c r="A56" t="s">
        <v>129</v>
      </c>
      <c r="B56" s="7">
        <v>10.29992</v>
      </c>
    </row>
    <row r="57" spans="1:2" x14ac:dyDescent="0.35">
      <c r="A57" t="s">
        <v>130</v>
      </c>
      <c r="B57" s="7">
        <v>4.8726599999999998</v>
      </c>
    </row>
    <row r="58" spans="1:2" x14ac:dyDescent="0.35">
      <c r="A58" t="s">
        <v>131</v>
      </c>
      <c r="B58" s="7">
        <v>9.8774599999999992</v>
      </c>
    </row>
    <row r="59" spans="1:2" x14ac:dyDescent="0.35">
      <c r="A59" t="s">
        <v>132</v>
      </c>
      <c r="B59" s="7">
        <v>-3.388E-2</v>
      </c>
    </row>
    <row r="60" spans="1:2" x14ac:dyDescent="0.35">
      <c r="A60" t="s">
        <v>133</v>
      </c>
      <c r="B60" s="7">
        <v>-9.9265000000000008</v>
      </c>
    </row>
    <row r="61" spans="1:2" x14ac:dyDescent="0.35">
      <c r="A61" t="s">
        <v>134</v>
      </c>
      <c r="B61" s="7">
        <v>16.962669999999999</v>
      </c>
    </row>
    <row r="62" spans="1:2" x14ac:dyDescent="0.35">
      <c r="A62" t="s">
        <v>135</v>
      </c>
      <c r="B62" s="7">
        <v>22.213049999999999</v>
      </c>
    </row>
    <row r="63" spans="1:2" x14ac:dyDescent="0.35">
      <c r="A63" t="s">
        <v>136</v>
      </c>
      <c r="B63" s="7">
        <v>18.82084</v>
      </c>
    </row>
    <row r="64" spans="1:2" x14ac:dyDescent="0.35">
      <c r="A64" t="s">
        <v>137</v>
      </c>
      <c r="B64" s="7">
        <v>14.707470000000001</v>
      </c>
    </row>
    <row r="65" spans="1:2" x14ac:dyDescent="0.35">
      <c r="A65" t="s">
        <v>138</v>
      </c>
      <c r="B65" s="7">
        <v>5.1321099999999999</v>
      </c>
    </row>
    <row r="66" spans="1:2" x14ac:dyDescent="0.35">
      <c r="A66" t="s">
        <v>139</v>
      </c>
      <c r="B66" s="7">
        <v>3.5254699999999999</v>
      </c>
    </row>
    <row r="67" spans="1:2" x14ac:dyDescent="0.35">
      <c r="A67" t="s">
        <v>140</v>
      </c>
      <c r="B67" s="7">
        <v>86.062629999999999</v>
      </c>
    </row>
    <row r="68" spans="1:2" x14ac:dyDescent="0.35">
      <c r="A68" t="s">
        <v>141</v>
      </c>
      <c r="B68" s="7">
        <v>5.0997300000000001</v>
      </c>
    </row>
    <row r="69" spans="1:2" x14ac:dyDescent="0.35">
      <c r="A69" t="s">
        <v>142</v>
      </c>
      <c r="B69" s="7">
        <v>14.4741</v>
      </c>
    </row>
    <row r="70" spans="1:2" x14ac:dyDescent="0.35">
      <c r="A70" t="s">
        <v>143</v>
      </c>
      <c r="B70" s="7">
        <v>18.791599999999999</v>
      </c>
    </row>
    <row r="71" spans="1:2" x14ac:dyDescent="0.35">
      <c r="A71" t="s">
        <v>144</v>
      </c>
      <c r="B71" s="7">
        <v>5.6871</v>
      </c>
    </row>
    <row r="72" spans="1:2" x14ac:dyDescent="0.35">
      <c r="A72" t="s">
        <v>145</v>
      </c>
      <c r="B72" s="7">
        <v>11.029310000000001</v>
      </c>
    </row>
    <row r="73" spans="1:2" x14ac:dyDescent="0.35">
      <c r="A73" t="s">
        <v>146</v>
      </c>
      <c r="B73" s="7">
        <v>4.5147500000000003</v>
      </c>
    </row>
    <row r="74" spans="1:2" x14ac:dyDescent="0.35">
      <c r="A74" t="s">
        <v>147</v>
      </c>
      <c r="B74" s="7">
        <v>-16.153659999999999</v>
      </c>
    </row>
    <row r="75" spans="1:2" x14ac:dyDescent="0.35">
      <c r="A75" t="s">
        <v>148</v>
      </c>
      <c r="B75" s="7">
        <v>19.323450000000001</v>
      </c>
    </row>
    <row r="76" spans="1:2" x14ac:dyDescent="0.35">
      <c r="A76" t="s">
        <v>149</v>
      </c>
      <c r="B76" s="7">
        <v>22.532450000000001</v>
      </c>
    </row>
    <row r="77" spans="1:2" x14ac:dyDescent="0.35">
      <c r="A77" t="s">
        <v>150</v>
      </c>
      <c r="B77" s="7">
        <v>19.432410000000001</v>
      </c>
    </row>
    <row r="78" spans="1:2" x14ac:dyDescent="0.35">
      <c r="A78" t="s">
        <v>151</v>
      </c>
      <c r="B78" s="7">
        <v>107.66871999999999</v>
      </c>
    </row>
    <row r="79" spans="1:2" x14ac:dyDescent="0.35">
      <c r="A79" t="s">
        <v>152</v>
      </c>
      <c r="B79" s="7">
        <v>83.753370000000004</v>
      </c>
    </row>
    <row r="80" spans="1:2" x14ac:dyDescent="0.35">
      <c r="A80" t="s">
        <v>153</v>
      </c>
      <c r="B80" s="7">
        <v>5.9297899999999997</v>
      </c>
    </row>
    <row r="81" spans="1:2" x14ac:dyDescent="0.35">
      <c r="A81" t="s">
        <v>154</v>
      </c>
      <c r="B81" s="7">
        <v>36.184919999999998</v>
      </c>
    </row>
    <row r="82" spans="1:2" x14ac:dyDescent="0.35">
      <c r="A82" t="s">
        <v>155</v>
      </c>
      <c r="B82" s="7">
        <v>12.21635</v>
      </c>
    </row>
    <row r="83" spans="1:2" x14ac:dyDescent="0.35">
      <c r="A83" t="s">
        <v>156</v>
      </c>
      <c r="B83" s="7">
        <v>16.20025</v>
      </c>
    </row>
    <row r="84" spans="1:2" x14ac:dyDescent="0.35">
      <c r="A84" t="s">
        <v>157</v>
      </c>
      <c r="B84" s="7">
        <v>13.269769999999999</v>
      </c>
    </row>
    <row r="85" spans="1:2" x14ac:dyDescent="0.35">
      <c r="A85" t="s">
        <v>158</v>
      </c>
      <c r="B85" s="7">
        <v>7.44869</v>
      </c>
    </row>
    <row r="86" spans="1:2" x14ac:dyDescent="0.35">
      <c r="A86" t="s">
        <v>159</v>
      </c>
      <c r="B86" s="7">
        <v>12.191549999999999</v>
      </c>
    </row>
    <row r="87" spans="1:2" x14ac:dyDescent="0.35">
      <c r="A87" t="s">
        <v>160</v>
      </c>
      <c r="B87" s="7">
        <v>-24.787680000000002</v>
      </c>
    </row>
    <row r="88" spans="1:2" x14ac:dyDescent="0.35">
      <c r="A88" t="s">
        <v>161</v>
      </c>
      <c r="B88" s="7">
        <v>-7.5412800000000004</v>
      </c>
    </row>
    <row r="89" spans="1:2" x14ac:dyDescent="0.35">
      <c r="A89" t="s">
        <v>162</v>
      </c>
      <c r="B89" s="7">
        <v>29.93167</v>
      </c>
    </row>
    <row r="90" spans="1:2" x14ac:dyDescent="0.35">
      <c r="A90" t="s">
        <v>163</v>
      </c>
      <c r="B90" s="7">
        <v>18.882650000000002</v>
      </c>
    </row>
    <row r="91" spans="1:2" x14ac:dyDescent="0.35">
      <c r="A91" t="s">
        <v>164</v>
      </c>
      <c r="B91" s="7">
        <v>25.94144</v>
      </c>
    </row>
    <row r="92" spans="1:2" x14ac:dyDescent="0.35">
      <c r="A92" t="s">
        <v>165</v>
      </c>
      <c r="B92" s="7">
        <v>8.0059299999999993</v>
      </c>
    </row>
    <row r="93" spans="1:2" x14ac:dyDescent="0.35">
      <c r="A93" t="s">
        <v>166</v>
      </c>
      <c r="B93" s="7">
        <v>4.16662</v>
      </c>
    </row>
    <row r="94" spans="1:2" x14ac:dyDescent="0.35">
      <c r="A94" t="s">
        <v>167</v>
      </c>
      <c r="B94" s="7">
        <v>4.4315800000000003</v>
      </c>
    </row>
    <row r="95" spans="1:2" x14ac:dyDescent="0.35">
      <c r="A95" t="s">
        <v>168</v>
      </c>
      <c r="B95" s="7">
        <v>10.043480000000001</v>
      </c>
    </row>
    <row r="96" spans="1:2" x14ac:dyDescent="0.35">
      <c r="A96" t="s">
        <v>169</v>
      </c>
      <c r="B96" s="7">
        <v>1.9987200000000001</v>
      </c>
    </row>
    <row r="97" spans="1:2" x14ac:dyDescent="0.35">
      <c r="A97" t="s">
        <v>170</v>
      </c>
      <c r="B97" s="7">
        <v>16.401420000000002</v>
      </c>
    </row>
    <row r="98" spans="1:2" x14ac:dyDescent="0.35">
      <c r="A98" t="s">
        <v>171</v>
      </c>
      <c r="B98" s="7">
        <v>15.809419999999999</v>
      </c>
    </row>
    <row r="99" spans="1:2" x14ac:dyDescent="0.35">
      <c r="A99" t="s">
        <v>172</v>
      </c>
      <c r="B99" s="7">
        <v>7.8711399999999996</v>
      </c>
    </row>
    <row r="100" spans="1:2" x14ac:dyDescent="0.35">
      <c r="A100" t="s">
        <v>173</v>
      </c>
      <c r="B100" s="7">
        <v>30.674720000000001</v>
      </c>
    </row>
    <row r="101" spans="1:2" x14ac:dyDescent="0.35">
      <c r="A101" t="s">
        <v>174</v>
      </c>
      <c r="B101" s="7">
        <v>3.8854099999999998</v>
      </c>
    </row>
    <row r="102" spans="1:2" x14ac:dyDescent="0.35">
      <c r="A102" t="s">
        <v>175</v>
      </c>
      <c r="B102" s="7">
        <v>-119.87622</v>
      </c>
    </row>
    <row r="103" spans="1:2" x14ac:dyDescent="0.35">
      <c r="A103" t="s">
        <v>176</v>
      </c>
      <c r="B103" s="7">
        <v>228.78403</v>
      </c>
    </row>
    <row r="104" spans="1:2" x14ac:dyDescent="0.35">
      <c r="A104" t="s">
        <v>177</v>
      </c>
      <c r="B104" s="7">
        <v>247.84521000000001</v>
      </c>
    </row>
    <row r="105" spans="1:2" x14ac:dyDescent="0.35">
      <c r="A105" t="s">
        <v>178</v>
      </c>
      <c r="B105" s="7">
        <v>-116.08808999999999</v>
      </c>
    </row>
    <row r="106" spans="1:2" x14ac:dyDescent="0.35">
      <c r="A106" t="s">
        <v>179</v>
      </c>
      <c r="B106" s="7">
        <v>238.70638</v>
      </c>
    </row>
    <row r="107" spans="1:2" x14ac:dyDescent="0.35">
      <c r="A107" t="s">
        <v>180</v>
      </c>
      <c r="B107" s="7">
        <v>235.28385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A9A7-59D2-42AD-AC3E-0D2B28EE344D}">
  <dimension ref="A1:L19"/>
  <sheetViews>
    <sheetView topLeftCell="A10" workbookViewId="0">
      <selection activeCell="C21" sqref="C21:F25"/>
    </sheetView>
  </sheetViews>
  <sheetFormatPr defaultRowHeight="14.5" x14ac:dyDescent="0.35"/>
  <cols>
    <col min="2" max="2" width="15.81640625" customWidth="1"/>
    <col min="3" max="3" width="21.81640625" customWidth="1"/>
    <col min="5" max="5" width="13.1796875" customWidth="1"/>
    <col min="6" max="6" width="13.453125" bestFit="1" customWidth="1"/>
    <col min="9" max="9" width="28.6328125" customWidth="1"/>
    <col min="10" max="10" width="23.7265625" customWidth="1"/>
  </cols>
  <sheetData>
    <row r="1" spans="1:12" x14ac:dyDescent="0.35">
      <c r="A1" t="s">
        <v>190</v>
      </c>
    </row>
    <row r="2" spans="1:12" x14ac:dyDescent="0.35">
      <c r="B2" t="s">
        <v>77</v>
      </c>
      <c r="C2" s="6">
        <f>VLOOKUP(B2, config[], 2,FALSE)</f>
        <v>-11.24536</v>
      </c>
      <c r="D2" s="5" t="s">
        <v>187</v>
      </c>
    </row>
    <row r="3" spans="1:12" x14ac:dyDescent="0.35">
      <c r="B3" t="s">
        <v>21</v>
      </c>
      <c r="C3" s="9">
        <f>VLOOKUP(130500015, trans_dept[], 4, FALSE)</f>
        <v>0.21153846153846101</v>
      </c>
      <c r="D3" s="5" t="s">
        <v>188</v>
      </c>
      <c r="E3" s="5" t="s">
        <v>78</v>
      </c>
      <c r="F3" s="6">
        <f>VLOOKUP(E3, config[], 2, FALSE)</f>
        <v>18.612970000000001</v>
      </c>
      <c r="G3" s="5" t="s">
        <v>187</v>
      </c>
      <c r="I3" s="10">
        <f>C2+(C3*F3)</f>
        <v>-7.3080009615384709</v>
      </c>
    </row>
    <row r="4" spans="1:12" x14ac:dyDescent="0.35">
      <c r="B4" t="s">
        <v>22</v>
      </c>
      <c r="C4" s="11">
        <f>VLOOKUP(130500015, trans_dept[], 5, FALSE)</f>
        <v>3.8461538461538498E-2</v>
      </c>
      <c r="D4" s="5" t="s">
        <v>188</v>
      </c>
      <c r="E4" t="s">
        <v>79</v>
      </c>
      <c r="F4" s="6">
        <f>VLOOKUP(E4, config[], 2, FALSE)</f>
        <v>23.099219999999999</v>
      </c>
      <c r="G4" s="5" t="s">
        <v>187</v>
      </c>
      <c r="I4" s="10">
        <f>C4*F4</f>
        <v>0.88843153846153933</v>
      </c>
    </row>
    <row r="5" spans="1:12" x14ac:dyDescent="0.35">
      <c r="B5" t="s">
        <v>23</v>
      </c>
      <c r="C5" s="11">
        <f>VLOOKUP(130500015, trans_dept[], 6, FALSE)</f>
        <v>0.98076923076922995</v>
      </c>
      <c r="D5" s="5" t="s">
        <v>188</v>
      </c>
      <c r="E5" t="s">
        <v>80</v>
      </c>
      <c r="F5" s="6">
        <f>VLOOKUP(E5, config[], 2, FALSE)</f>
        <v>18.675350000000002</v>
      </c>
      <c r="G5" s="5" t="s">
        <v>187</v>
      </c>
      <c r="I5" s="10">
        <f>C5*F5</f>
        <v>18.316208653846139</v>
      </c>
    </row>
    <row r="6" spans="1:12" x14ac:dyDescent="0.35">
      <c r="B6" t="s">
        <v>181</v>
      </c>
      <c r="C6" s="11">
        <f>VLOOKUP(130500015, trans_dept[], 25, FALSE)</f>
        <v>0</v>
      </c>
      <c r="D6" s="5" t="s">
        <v>188</v>
      </c>
      <c r="E6" t="s">
        <v>81</v>
      </c>
      <c r="F6" s="6">
        <f>VLOOKUP(E6, config[], 2, FALSE)</f>
        <v>9.59023</v>
      </c>
      <c r="G6" s="5" t="s">
        <v>187</v>
      </c>
      <c r="I6" s="10">
        <f t="shared" ref="I6:I15" si="0">C6*F6</f>
        <v>0</v>
      </c>
    </row>
    <row r="7" spans="1:12" x14ac:dyDescent="0.35">
      <c r="B7" t="s">
        <v>43</v>
      </c>
      <c r="C7" s="11">
        <f>VLOOKUP(130500015, trans_dept[], 26, FALSE)</f>
        <v>5.7692307692307702E-2</v>
      </c>
      <c r="D7" s="5" t="s">
        <v>188</v>
      </c>
      <c r="E7" t="s">
        <v>82</v>
      </c>
      <c r="F7" s="6">
        <f>VLOOKUP(E7, config[], 2, FALSE)</f>
        <v>5.0267499999999998</v>
      </c>
      <c r="G7" s="5" t="s">
        <v>187</v>
      </c>
      <c r="I7" s="10">
        <f t="shared" si="0"/>
        <v>0.29000480769230774</v>
      </c>
    </row>
    <row r="8" spans="1:12" x14ac:dyDescent="0.35">
      <c r="B8" t="s">
        <v>182</v>
      </c>
      <c r="C8" s="11">
        <f>VLOOKUP(130500015, trans_dept[], 27, FALSE)</f>
        <v>5.7692307692307702E-2</v>
      </c>
      <c r="D8" s="5" t="s">
        <v>188</v>
      </c>
      <c r="E8" t="s">
        <v>83</v>
      </c>
      <c r="F8" s="6">
        <f>VLOOKUP(E8, config[], 2, FALSE)</f>
        <v>74.894869999999997</v>
      </c>
      <c r="G8" s="5" t="s">
        <v>187</v>
      </c>
      <c r="I8" s="10">
        <f t="shared" si="0"/>
        <v>4.3208578846153856</v>
      </c>
    </row>
    <row r="9" spans="1:12" x14ac:dyDescent="0.35">
      <c r="B9" t="s">
        <v>45</v>
      </c>
      <c r="C9" s="11">
        <f>VLOOKUP(130500015, trans_dept[], 28, FALSE)</f>
        <v>7.69230769230769E-2</v>
      </c>
      <c r="D9" s="5" t="s">
        <v>188</v>
      </c>
      <c r="E9" t="s">
        <v>84</v>
      </c>
      <c r="F9" s="6">
        <f>VLOOKUP(E9, config[], 2, FALSE)</f>
        <v>11.974959999999999</v>
      </c>
      <c r="G9" s="5" t="s">
        <v>187</v>
      </c>
      <c r="I9" s="10">
        <f t="shared" si="0"/>
        <v>0.92115076923076888</v>
      </c>
    </row>
    <row r="10" spans="1:12" x14ac:dyDescent="0.35">
      <c r="B10" t="s">
        <v>183</v>
      </c>
      <c r="C10" s="11">
        <f>VLOOKUP(130500015, trans_dept[], 29, FALSE)</f>
        <v>0</v>
      </c>
      <c r="D10" s="5" t="s">
        <v>188</v>
      </c>
      <c r="E10" t="s">
        <v>85</v>
      </c>
      <c r="F10" s="6">
        <f>VLOOKUP(E10, config[], 2, FALSE)</f>
        <v>4.6385899999999998</v>
      </c>
      <c r="G10" s="5" t="s">
        <v>187</v>
      </c>
      <c r="I10" s="10">
        <f t="shared" si="0"/>
        <v>0</v>
      </c>
    </row>
    <row r="11" spans="1:12" x14ac:dyDescent="0.35">
      <c r="B11" t="s">
        <v>48</v>
      </c>
      <c r="C11" s="11">
        <f>VLOOKUP(130500015, trans_dept[], 30, FALSE)</f>
        <v>0.17307692307692299</v>
      </c>
      <c r="D11" s="5" t="s">
        <v>188</v>
      </c>
      <c r="E11" t="s">
        <v>86</v>
      </c>
      <c r="F11" s="6">
        <f>VLOOKUP(E11, config[], 2, FALSE)</f>
        <v>43.767069999999997</v>
      </c>
      <c r="G11" s="5" t="s">
        <v>187</v>
      </c>
      <c r="I11" s="10">
        <f t="shared" si="0"/>
        <v>7.5750698076923033</v>
      </c>
    </row>
    <row r="12" spans="1:12" x14ac:dyDescent="0.35">
      <c r="B12" t="s">
        <v>184</v>
      </c>
      <c r="C12" s="11">
        <f>VLOOKUP(130500015, trans_dept[], 31, FALSE)</f>
        <v>5.7692307692307702E-2</v>
      </c>
      <c r="D12" s="5" t="s">
        <v>188</v>
      </c>
      <c r="E12" t="s">
        <v>87</v>
      </c>
      <c r="F12" s="6">
        <f>VLOOKUP(E12, config[], 2, FALSE)</f>
        <v>10.942780000000001</v>
      </c>
      <c r="G12" s="5" t="s">
        <v>187</v>
      </c>
      <c r="I12" s="10">
        <f t="shared" si="0"/>
        <v>0.63131423076923088</v>
      </c>
    </row>
    <row r="13" spans="1:12" x14ac:dyDescent="0.35">
      <c r="B13" t="s">
        <v>185</v>
      </c>
      <c r="C13" s="11">
        <f>VLOOKUP(130500015, trans_dept[], 32, FALSE)</f>
        <v>0.134615384615384</v>
      </c>
      <c r="D13" s="5" t="s">
        <v>188</v>
      </c>
      <c r="E13" t="s">
        <v>88</v>
      </c>
      <c r="F13" s="6">
        <f>VLOOKUP(E13, config[], 2, FALSE)</f>
        <v>40.241430000000001</v>
      </c>
      <c r="G13" s="5" t="s">
        <v>187</v>
      </c>
      <c r="I13" s="10">
        <f t="shared" si="0"/>
        <v>5.4171155769230523</v>
      </c>
    </row>
    <row r="14" spans="1:12" x14ac:dyDescent="0.35">
      <c r="B14" t="s">
        <v>186</v>
      </c>
      <c r="C14" s="11">
        <f>VLOOKUP(130500015, trans_dept[], 33, FALSE)</f>
        <v>3.8461538461538498E-2</v>
      </c>
      <c r="D14" s="5" t="s">
        <v>188</v>
      </c>
      <c r="E14" t="s">
        <v>89</v>
      </c>
      <c r="F14" s="6">
        <f>VLOOKUP(E14, config[], 2, FALSE)</f>
        <v>15.693949999999999</v>
      </c>
      <c r="G14" s="5" t="s">
        <v>187</v>
      </c>
      <c r="I14" s="10">
        <f t="shared" si="0"/>
        <v>0.60361346153846207</v>
      </c>
    </row>
    <row r="15" spans="1:12" x14ac:dyDescent="0.35">
      <c r="B15" t="s">
        <v>54</v>
      </c>
      <c r="C15" s="11">
        <f>VLOOKUP(130500015, trans_dept[], 34, FALSE)</f>
        <v>0.19230769230769201</v>
      </c>
      <c r="D15" s="5" t="s">
        <v>188</v>
      </c>
      <c r="E15" t="s">
        <v>90</v>
      </c>
      <c r="F15" s="6">
        <f>VLOOKUP(E15, config[], 2, FALSE)</f>
        <v>-9.0616099999999999</v>
      </c>
      <c r="G15" s="5" t="s">
        <v>189</v>
      </c>
      <c r="I15" s="10">
        <f t="shared" si="0"/>
        <v>-1.7426173076923051</v>
      </c>
    </row>
    <row r="16" spans="1:12" x14ac:dyDescent="0.35">
      <c r="H16" t="s">
        <v>192</v>
      </c>
      <c r="I16" s="12">
        <f>SUM(I3:I15)</f>
        <v>29.913148461538412</v>
      </c>
      <c r="J16" s="2" t="s">
        <v>76</v>
      </c>
      <c r="K16" s="2"/>
      <c r="L16" s="2"/>
    </row>
    <row r="17" spans="8:9" x14ac:dyDescent="0.35">
      <c r="H17" t="s">
        <v>191</v>
      </c>
      <c r="I17" s="9">
        <v>30.372705961499999</v>
      </c>
    </row>
    <row r="19" spans="8:9" x14ac:dyDescent="0.35">
      <c r="H19" t="s">
        <v>193</v>
      </c>
      <c r="I19">
        <f>I16-I17</f>
        <v>-0.45955749996158701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4D16B-3C3D-4296-85AF-FF1E77B6FBC4}">
  <dimension ref="A2:E333"/>
  <sheetViews>
    <sheetView topLeftCell="A325" workbookViewId="0">
      <selection activeCell="F342" sqref="F342"/>
    </sheetView>
  </sheetViews>
  <sheetFormatPr defaultRowHeight="14.5" x14ac:dyDescent="0.35"/>
  <cols>
    <col min="1" max="1" width="13.08984375" customWidth="1"/>
    <col min="2" max="2" width="15.54296875" customWidth="1"/>
    <col min="5" max="5" width="16.36328125" customWidth="1"/>
  </cols>
  <sheetData>
    <row r="2" spans="1:5" x14ac:dyDescent="0.35">
      <c r="A2" s="1">
        <v>44197</v>
      </c>
      <c r="B2">
        <v>881026</v>
      </c>
      <c r="D2" s="1">
        <v>44197</v>
      </c>
      <c r="E2">
        <v>881026</v>
      </c>
    </row>
    <row r="3" spans="1:5" x14ac:dyDescent="0.35">
      <c r="A3" s="1">
        <v>44198</v>
      </c>
      <c r="B3">
        <v>2256421</v>
      </c>
      <c r="D3" s="1">
        <v>44198</v>
      </c>
      <c r="E3">
        <v>2256421</v>
      </c>
    </row>
    <row r="4" spans="1:5" x14ac:dyDescent="0.35">
      <c r="A4" s="1">
        <v>44199</v>
      </c>
      <c r="B4">
        <v>1496520</v>
      </c>
      <c r="D4" s="1">
        <v>44199</v>
      </c>
      <c r="E4">
        <v>1496520</v>
      </c>
    </row>
    <row r="5" spans="1:5" x14ac:dyDescent="0.35">
      <c r="A5" s="1">
        <v>44200</v>
      </c>
      <c r="B5">
        <v>2215074</v>
      </c>
      <c r="D5" s="1">
        <v>44200</v>
      </c>
      <c r="E5">
        <v>2215074</v>
      </c>
    </row>
    <row r="6" spans="1:5" x14ac:dyDescent="0.35">
      <c r="A6" s="1">
        <v>44201</v>
      </c>
      <c r="B6">
        <v>2013335</v>
      </c>
      <c r="D6" s="1">
        <v>44201</v>
      </c>
      <c r="E6">
        <v>2013335</v>
      </c>
    </row>
    <row r="7" spans="1:5" x14ac:dyDescent="0.35">
      <c r="A7" s="1">
        <v>44202</v>
      </c>
      <c r="B7">
        <v>1933684</v>
      </c>
      <c r="D7" s="1">
        <v>44202</v>
      </c>
      <c r="E7">
        <v>1933684</v>
      </c>
    </row>
    <row r="8" spans="1:5" x14ac:dyDescent="0.35">
      <c r="A8" s="1">
        <v>44203</v>
      </c>
      <c r="B8">
        <v>1984713</v>
      </c>
      <c r="D8" s="1">
        <v>44203</v>
      </c>
      <c r="E8">
        <v>1984713</v>
      </c>
    </row>
    <row r="9" spans="1:5" x14ac:dyDescent="0.35">
      <c r="A9" s="1">
        <v>44204</v>
      </c>
      <c r="B9">
        <v>2158527</v>
      </c>
      <c r="D9" s="1">
        <v>44204</v>
      </c>
      <c r="E9">
        <v>2158527</v>
      </c>
    </row>
    <row r="10" spans="1:5" x14ac:dyDescent="0.35">
      <c r="A10" s="1">
        <v>44205</v>
      </c>
      <c r="B10">
        <v>2307426</v>
      </c>
      <c r="D10" s="1">
        <v>44205</v>
      </c>
      <c r="E10">
        <v>2307426</v>
      </c>
    </row>
    <row r="11" spans="1:5" x14ac:dyDescent="0.35">
      <c r="A11" s="1">
        <v>44206</v>
      </c>
      <c r="B11">
        <v>1431937</v>
      </c>
      <c r="D11" s="1">
        <v>44206</v>
      </c>
      <c r="E11">
        <v>1431937</v>
      </c>
    </row>
    <row r="12" spans="1:5" x14ac:dyDescent="0.35">
      <c r="A12" s="1">
        <v>44207</v>
      </c>
      <c r="B12">
        <v>1943044</v>
      </c>
      <c r="D12" s="1">
        <v>44207</v>
      </c>
      <c r="E12">
        <v>1943044</v>
      </c>
    </row>
    <row r="13" spans="1:5" x14ac:dyDescent="0.35">
      <c r="A13" s="1">
        <v>44208</v>
      </c>
      <c r="B13">
        <v>1926240</v>
      </c>
      <c r="D13" s="1">
        <v>44208</v>
      </c>
      <c r="E13">
        <v>1926240</v>
      </c>
    </row>
    <row r="14" spans="1:5" x14ac:dyDescent="0.35">
      <c r="A14" s="1">
        <v>44209</v>
      </c>
      <c r="B14">
        <v>1878249</v>
      </c>
      <c r="D14" s="1">
        <v>44209</v>
      </c>
      <c r="E14">
        <v>1878249</v>
      </c>
    </row>
    <row r="15" spans="1:5" x14ac:dyDescent="0.35">
      <c r="A15" s="1">
        <v>44210</v>
      </c>
      <c r="B15">
        <v>1828263</v>
      </c>
      <c r="D15" s="1">
        <v>44210</v>
      </c>
      <c r="E15">
        <v>1828263</v>
      </c>
    </row>
    <row r="16" spans="1:5" x14ac:dyDescent="0.35">
      <c r="A16" s="1">
        <v>44211</v>
      </c>
      <c r="B16">
        <v>2254163</v>
      </c>
      <c r="D16" s="1">
        <v>44211</v>
      </c>
      <c r="E16">
        <v>2254163</v>
      </c>
    </row>
    <row r="17" spans="1:5" x14ac:dyDescent="0.35">
      <c r="A17" s="1">
        <v>44212</v>
      </c>
      <c r="B17">
        <v>2319962</v>
      </c>
      <c r="D17" s="1">
        <v>44212</v>
      </c>
      <c r="E17">
        <v>2319962</v>
      </c>
    </row>
    <row r="18" spans="1:5" x14ac:dyDescent="0.35">
      <c r="A18" s="1">
        <v>44213</v>
      </c>
      <c r="B18">
        <v>1431190</v>
      </c>
      <c r="D18" s="1">
        <v>44213</v>
      </c>
      <c r="E18">
        <v>1431190</v>
      </c>
    </row>
    <row r="19" spans="1:5" x14ac:dyDescent="0.35">
      <c r="A19" s="1">
        <v>44214</v>
      </c>
      <c r="B19">
        <v>1992763</v>
      </c>
      <c r="D19" s="1">
        <v>44214</v>
      </c>
      <c r="E19">
        <v>1992763</v>
      </c>
    </row>
    <row r="20" spans="1:5" x14ac:dyDescent="0.35">
      <c r="A20" s="1">
        <v>44215</v>
      </c>
      <c r="B20">
        <v>1933296</v>
      </c>
      <c r="D20" s="1">
        <v>44215</v>
      </c>
      <c r="E20">
        <v>1933296</v>
      </c>
    </row>
    <row r="21" spans="1:5" x14ac:dyDescent="0.35">
      <c r="A21" s="1">
        <v>44216</v>
      </c>
      <c r="B21">
        <v>1887999</v>
      </c>
      <c r="D21" s="1">
        <v>44216</v>
      </c>
      <c r="E21">
        <v>1887999</v>
      </c>
    </row>
    <row r="22" spans="1:5" x14ac:dyDescent="0.35">
      <c r="A22" s="1">
        <v>44217</v>
      </c>
      <c r="B22">
        <v>2020935</v>
      </c>
      <c r="D22" s="1">
        <v>44217</v>
      </c>
      <c r="E22">
        <v>2020935</v>
      </c>
    </row>
    <row r="23" spans="1:5" x14ac:dyDescent="0.35">
      <c r="A23" s="1">
        <v>44218</v>
      </c>
      <c r="B23">
        <v>2349196</v>
      </c>
      <c r="D23" s="1">
        <v>44218</v>
      </c>
      <c r="E23">
        <v>2349196</v>
      </c>
    </row>
    <row r="24" spans="1:5" x14ac:dyDescent="0.35">
      <c r="A24" s="1">
        <v>44219</v>
      </c>
      <c r="B24">
        <v>2383320</v>
      </c>
      <c r="D24" s="1">
        <v>44219</v>
      </c>
      <c r="E24">
        <v>2383320</v>
      </c>
    </row>
    <row r="25" spans="1:5" x14ac:dyDescent="0.35">
      <c r="A25" s="1">
        <v>44220</v>
      </c>
      <c r="B25">
        <v>1324351</v>
      </c>
      <c r="D25" s="1">
        <v>44220</v>
      </c>
      <c r="E25">
        <v>1324351</v>
      </c>
    </row>
    <row r="26" spans="1:5" x14ac:dyDescent="0.35">
      <c r="A26" s="1">
        <v>44221</v>
      </c>
      <c r="B26">
        <v>1975188</v>
      </c>
      <c r="D26" s="1">
        <v>44221</v>
      </c>
      <c r="E26">
        <v>1975188</v>
      </c>
    </row>
    <row r="27" spans="1:5" x14ac:dyDescent="0.35">
      <c r="A27" s="1">
        <v>44222</v>
      </c>
      <c r="B27">
        <v>1970121</v>
      </c>
      <c r="D27" s="1">
        <v>44222</v>
      </c>
      <c r="E27">
        <v>1970121</v>
      </c>
    </row>
    <row r="28" spans="1:5" x14ac:dyDescent="0.35">
      <c r="A28" s="1">
        <v>44223</v>
      </c>
      <c r="B28">
        <v>2036457</v>
      </c>
      <c r="D28" s="1">
        <v>44223</v>
      </c>
      <c r="E28">
        <v>2036457</v>
      </c>
    </row>
    <row r="29" spans="1:5" x14ac:dyDescent="0.35">
      <c r="A29" s="1">
        <v>44224</v>
      </c>
      <c r="B29">
        <v>2069669</v>
      </c>
      <c r="D29" s="1">
        <v>44224</v>
      </c>
      <c r="E29">
        <v>2069669</v>
      </c>
    </row>
    <row r="30" spans="1:5" x14ac:dyDescent="0.35">
      <c r="A30" s="1">
        <v>44225</v>
      </c>
      <c r="B30">
        <v>2491020</v>
      </c>
      <c r="D30" s="1">
        <v>44225</v>
      </c>
      <c r="E30">
        <v>2491020</v>
      </c>
    </row>
    <row r="31" spans="1:5" x14ac:dyDescent="0.35">
      <c r="A31" s="1">
        <v>44226</v>
      </c>
      <c r="B31">
        <v>2446197</v>
      </c>
      <c r="D31" s="1">
        <v>44226</v>
      </c>
      <c r="E31">
        <v>2446197</v>
      </c>
    </row>
    <row r="32" spans="1:5" x14ac:dyDescent="0.35">
      <c r="A32" s="1">
        <v>44227</v>
      </c>
      <c r="B32">
        <v>1486588</v>
      </c>
      <c r="D32" s="1">
        <v>44227</v>
      </c>
      <c r="E32">
        <v>1486588</v>
      </c>
    </row>
    <row r="33" spans="1:5" x14ac:dyDescent="0.35">
      <c r="A33" s="1">
        <v>44228</v>
      </c>
      <c r="B33">
        <v>2082400</v>
      </c>
      <c r="D33" s="1">
        <v>44228</v>
      </c>
      <c r="E33">
        <v>2082400</v>
      </c>
    </row>
    <row r="34" spans="1:5" x14ac:dyDescent="0.35">
      <c r="A34" s="1">
        <v>44229</v>
      </c>
      <c r="B34">
        <v>1935537</v>
      </c>
      <c r="D34" s="1">
        <v>44229</v>
      </c>
      <c r="E34">
        <v>1935537</v>
      </c>
    </row>
    <row r="35" spans="1:5" x14ac:dyDescent="0.35">
      <c r="A35" s="1">
        <v>44230</v>
      </c>
      <c r="B35">
        <v>2057471</v>
      </c>
      <c r="D35" s="1">
        <v>44230</v>
      </c>
      <c r="E35">
        <v>2057471</v>
      </c>
    </row>
    <row r="36" spans="1:5" x14ac:dyDescent="0.35">
      <c r="A36" s="1">
        <v>44231</v>
      </c>
      <c r="B36">
        <v>2116070</v>
      </c>
      <c r="D36" s="1">
        <v>44231</v>
      </c>
      <c r="E36">
        <v>2116070</v>
      </c>
    </row>
    <row r="37" spans="1:5" x14ac:dyDescent="0.35">
      <c r="A37" s="1">
        <v>44232</v>
      </c>
      <c r="B37">
        <v>2494437</v>
      </c>
      <c r="D37" s="1">
        <v>44232</v>
      </c>
      <c r="E37">
        <v>2494437</v>
      </c>
    </row>
    <row r="38" spans="1:5" x14ac:dyDescent="0.35">
      <c r="A38" s="1">
        <v>44233</v>
      </c>
      <c r="B38">
        <v>2504282</v>
      </c>
      <c r="D38" s="1">
        <v>44233</v>
      </c>
      <c r="E38">
        <v>2504282</v>
      </c>
    </row>
    <row r="39" spans="1:5" x14ac:dyDescent="0.35">
      <c r="A39" s="1">
        <v>44234</v>
      </c>
      <c r="B39">
        <v>1441881</v>
      </c>
      <c r="D39" s="1">
        <v>44234</v>
      </c>
      <c r="E39">
        <v>1441881</v>
      </c>
    </row>
    <row r="40" spans="1:5" x14ac:dyDescent="0.35">
      <c r="A40" s="1">
        <v>44235</v>
      </c>
      <c r="B40">
        <v>1934942</v>
      </c>
      <c r="D40" s="1">
        <v>44235</v>
      </c>
      <c r="E40">
        <v>1934942</v>
      </c>
    </row>
    <row r="41" spans="1:5" x14ac:dyDescent="0.35">
      <c r="A41" s="1">
        <v>44236</v>
      </c>
      <c r="B41">
        <v>1940237</v>
      </c>
      <c r="D41" s="1">
        <v>44236</v>
      </c>
      <c r="E41">
        <v>1940237</v>
      </c>
    </row>
    <row r="42" spans="1:5" x14ac:dyDescent="0.35">
      <c r="A42" s="1">
        <v>44237</v>
      </c>
      <c r="B42">
        <v>2040289</v>
      </c>
      <c r="D42" s="1">
        <v>44237</v>
      </c>
      <c r="E42">
        <v>2040289</v>
      </c>
    </row>
    <row r="43" spans="1:5" x14ac:dyDescent="0.35">
      <c r="A43" s="1">
        <v>44238</v>
      </c>
      <c r="B43">
        <v>2190597</v>
      </c>
      <c r="D43" s="1">
        <v>44238</v>
      </c>
      <c r="E43">
        <v>2190597</v>
      </c>
    </row>
    <row r="44" spans="1:5" x14ac:dyDescent="0.35">
      <c r="A44" s="1">
        <v>44239</v>
      </c>
      <c r="B44">
        <v>2686059</v>
      </c>
      <c r="D44" s="1">
        <v>44239</v>
      </c>
      <c r="E44">
        <v>2686059</v>
      </c>
    </row>
    <row r="45" spans="1:5" x14ac:dyDescent="0.35">
      <c r="A45" s="1">
        <v>44240</v>
      </c>
      <c r="B45">
        <v>2854224</v>
      </c>
      <c r="D45" s="1">
        <v>44240</v>
      </c>
      <c r="E45">
        <v>2854224</v>
      </c>
    </row>
    <row r="46" spans="1:5" x14ac:dyDescent="0.35">
      <c r="A46" s="1">
        <v>44241</v>
      </c>
      <c r="B46">
        <v>1552711</v>
      </c>
      <c r="D46" s="1">
        <v>44241</v>
      </c>
      <c r="E46">
        <v>1552711</v>
      </c>
    </row>
    <row r="47" spans="1:5" x14ac:dyDescent="0.35">
      <c r="A47" s="1">
        <v>44242</v>
      </c>
      <c r="B47">
        <v>2131455</v>
      </c>
      <c r="D47" s="1">
        <v>44242</v>
      </c>
      <c r="E47">
        <v>2131455</v>
      </c>
    </row>
    <row r="48" spans="1:5" x14ac:dyDescent="0.35">
      <c r="A48" s="1">
        <v>44243</v>
      </c>
      <c r="B48">
        <v>2161667</v>
      </c>
      <c r="D48" s="1">
        <v>44243</v>
      </c>
      <c r="E48">
        <v>2161667</v>
      </c>
    </row>
    <row r="49" spans="1:5" x14ac:dyDescent="0.35">
      <c r="A49" s="1">
        <v>44244</v>
      </c>
      <c r="B49">
        <v>2043059</v>
      </c>
      <c r="D49" s="1">
        <v>44244</v>
      </c>
      <c r="E49">
        <v>2043059</v>
      </c>
    </row>
    <row r="50" spans="1:5" x14ac:dyDescent="0.35">
      <c r="A50" s="1">
        <v>44245</v>
      </c>
      <c r="B50">
        <v>2165490</v>
      </c>
      <c r="D50" s="1">
        <v>44245</v>
      </c>
      <c r="E50">
        <v>2165490</v>
      </c>
    </row>
    <row r="51" spans="1:5" x14ac:dyDescent="0.35">
      <c r="A51" s="1">
        <v>44246</v>
      </c>
      <c r="B51">
        <v>2504898</v>
      </c>
      <c r="D51" s="1">
        <v>44246</v>
      </c>
      <c r="E51">
        <v>2504898</v>
      </c>
    </row>
    <row r="52" spans="1:5" x14ac:dyDescent="0.35">
      <c r="A52" s="1">
        <v>44247</v>
      </c>
      <c r="B52">
        <v>2515678</v>
      </c>
      <c r="D52" s="1">
        <v>44247</v>
      </c>
      <c r="E52">
        <v>2515678</v>
      </c>
    </row>
    <row r="53" spans="1:5" x14ac:dyDescent="0.35">
      <c r="A53" s="1">
        <v>44248</v>
      </c>
      <c r="B53">
        <v>1478709</v>
      </c>
      <c r="D53" s="1">
        <v>44248</v>
      </c>
      <c r="E53">
        <v>1478709</v>
      </c>
    </row>
    <row r="54" spans="1:5" x14ac:dyDescent="0.35">
      <c r="A54" s="1">
        <v>44249</v>
      </c>
      <c r="B54">
        <v>2102452</v>
      </c>
      <c r="D54" s="1">
        <v>44249</v>
      </c>
      <c r="E54">
        <v>2102452</v>
      </c>
    </row>
    <row r="55" spans="1:5" x14ac:dyDescent="0.35">
      <c r="A55" s="1">
        <v>44250</v>
      </c>
      <c r="B55">
        <v>2081097</v>
      </c>
      <c r="D55" s="1">
        <v>44250</v>
      </c>
      <c r="E55">
        <v>2081097</v>
      </c>
    </row>
    <row r="56" spans="1:5" x14ac:dyDescent="0.35">
      <c r="A56" s="1">
        <v>44251</v>
      </c>
      <c r="B56">
        <v>2116635</v>
      </c>
      <c r="D56" s="1">
        <v>44251</v>
      </c>
      <c r="E56">
        <v>2116635</v>
      </c>
    </row>
    <row r="57" spans="1:5" x14ac:dyDescent="0.35">
      <c r="A57" s="1">
        <v>44252</v>
      </c>
      <c r="B57">
        <v>2220757</v>
      </c>
      <c r="D57" s="1">
        <v>44252</v>
      </c>
      <c r="E57">
        <v>2220757</v>
      </c>
    </row>
    <row r="58" spans="1:5" x14ac:dyDescent="0.35">
      <c r="A58" s="1">
        <v>44253</v>
      </c>
      <c r="B58">
        <v>2686669</v>
      </c>
      <c r="D58" s="1">
        <v>44253</v>
      </c>
      <c r="E58">
        <v>2686669</v>
      </c>
    </row>
    <row r="59" spans="1:5" x14ac:dyDescent="0.35">
      <c r="A59" s="1">
        <v>44254</v>
      </c>
      <c r="B59">
        <v>2644155</v>
      </c>
      <c r="D59" s="1">
        <v>44254</v>
      </c>
      <c r="E59">
        <v>2644155</v>
      </c>
    </row>
    <row r="60" spans="1:5" x14ac:dyDescent="0.35">
      <c r="A60" s="1">
        <v>44255</v>
      </c>
      <c r="B60">
        <v>1580159</v>
      </c>
      <c r="D60" s="1">
        <v>44255</v>
      </c>
      <c r="E60">
        <v>1580159</v>
      </c>
    </row>
    <row r="61" spans="1:5" x14ac:dyDescent="0.35">
      <c r="A61" s="1">
        <v>44256</v>
      </c>
      <c r="B61">
        <v>2241824</v>
      </c>
      <c r="D61" s="1">
        <v>44256</v>
      </c>
      <c r="E61">
        <v>2241824</v>
      </c>
    </row>
    <row r="62" spans="1:5" x14ac:dyDescent="0.35">
      <c r="A62" s="1">
        <v>44257</v>
      </c>
      <c r="B62">
        <v>2217152</v>
      </c>
      <c r="D62" s="1">
        <v>44257</v>
      </c>
      <c r="E62">
        <v>2217152</v>
      </c>
    </row>
    <row r="63" spans="1:5" x14ac:dyDescent="0.35">
      <c r="A63" s="1">
        <v>44258</v>
      </c>
      <c r="B63">
        <v>2180082</v>
      </c>
      <c r="D63" s="1">
        <v>44258</v>
      </c>
      <c r="E63">
        <v>2180082</v>
      </c>
    </row>
    <row r="64" spans="1:5" x14ac:dyDescent="0.35">
      <c r="A64" s="1">
        <v>44259</v>
      </c>
      <c r="B64">
        <v>2268016</v>
      </c>
      <c r="D64" s="1">
        <v>44259</v>
      </c>
      <c r="E64">
        <v>2268016</v>
      </c>
    </row>
    <row r="65" spans="1:5" x14ac:dyDescent="0.35">
      <c r="A65" s="1">
        <v>44260</v>
      </c>
      <c r="B65">
        <v>2649317</v>
      </c>
      <c r="D65" s="1">
        <v>44260</v>
      </c>
      <c r="E65">
        <v>2649317</v>
      </c>
    </row>
    <row r="66" spans="1:5" x14ac:dyDescent="0.35">
      <c r="A66" s="1">
        <v>44261</v>
      </c>
      <c r="B66">
        <v>2725101</v>
      </c>
      <c r="D66" s="1">
        <v>44261</v>
      </c>
      <c r="E66">
        <v>2725101</v>
      </c>
    </row>
    <row r="67" spans="1:5" x14ac:dyDescent="0.35">
      <c r="A67" s="1">
        <v>44262</v>
      </c>
      <c r="B67">
        <v>1641207</v>
      </c>
      <c r="D67" s="1">
        <v>44262</v>
      </c>
      <c r="E67">
        <v>1641207</v>
      </c>
    </row>
    <row r="68" spans="1:5" x14ac:dyDescent="0.35">
      <c r="A68" s="1">
        <v>44263</v>
      </c>
      <c r="B68">
        <v>2346386</v>
      </c>
      <c r="D68" s="1">
        <v>44263</v>
      </c>
      <c r="E68">
        <v>2346386</v>
      </c>
    </row>
    <row r="69" spans="1:5" x14ac:dyDescent="0.35">
      <c r="A69" s="1">
        <v>44264</v>
      </c>
      <c r="B69">
        <v>2279527</v>
      </c>
      <c r="D69" s="1">
        <v>44264</v>
      </c>
      <c r="E69">
        <v>2279527</v>
      </c>
    </row>
    <row r="70" spans="1:5" x14ac:dyDescent="0.35">
      <c r="A70" s="1">
        <v>44265</v>
      </c>
      <c r="B70">
        <v>2229057</v>
      </c>
      <c r="D70" s="1">
        <v>44265</v>
      </c>
      <c r="E70">
        <v>2229057</v>
      </c>
    </row>
    <row r="71" spans="1:5" x14ac:dyDescent="0.35">
      <c r="A71" s="1">
        <v>44266</v>
      </c>
      <c r="B71">
        <v>2378953</v>
      </c>
      <c r="D71" s="1">
        <v>44266</v>
      </c>
      <c r="E71">
        <v>2378953</v>
      </c>
    </row>
    <row r="72" spans="1:5" x14ac:dyDescent="0.35">
      <c r="A72" s="1">
        <v>44267</v>
      </c>
      <c r="B72">
        <v>2896776</v>
      </c>
      <c r="D72" s="1">
        <v>44267</v>
      </c>
      <c r="E72">
        <v>2896776</v>
      </c>
    </row>
    <row r="73" spans="1:5" x14ac:dyDescent="0.35">
      <c r="A73" s="1">
        <v>44268</v>
      </c>
      <c r="B73">
        <v>3292956</v>
      </c>
      <c r="D73" s="1">
        <v>44268</v>
      </c>
      <c r="E73">
        <v>3292956</v>
      </c>
    </row>
    <row r="74" spans="1:5" x14ac:dyDescent="0.35">
      <c r="A74" s="1">
        <v>44269</v>
      </c>
      <c r="B74">
        <v>1678458</v>
      </c>
      <c r="D74" s="1">
        <v>44269</v>
      </c>
      <c r="E74">
        <v>1678458</v>
      </c>
    </row>
    <row r="75" spans="1:5" x14ac:dyDescent="0.35">
      <c r="A75" s="1">
        <v>44270</v>
      </c>
      <c r="B75">
        <v>2231939</v>
      </c>
      <c r="D75" s="1">
        <v>44270</v>
      </c>
      <c r="E75">
        <v>2231939</v>
      </c>
    </row>
    <row r="76" spans="1:5" x14ac:dyDescent="0.35">
      <c r="A76" s="1">
        <v>44271</v>
      </c>
      <c r="B76">
        <v>2221795</v>
      </c>
      <c r="D76" s="1">
        <v>44271</v>
      </c>
      <c r="E76">
        <v>2221795</v>
      </c>
    </row>
    <row r="77" spans="1:5" x14ac:dyDescent="0.35">
      <c r="A77" s="1">
        <v>44272</v>
      </c>
      <c r="B77">
        <v>2216837</v>
      </c>
      <c r="D77" s="1">
        <v>44272</v>
      </c>
      <c r="E77">
        <v>2216837</v>
      </c>
    </row>
    <row r="78" spans="1:5" x14ac:dyDescent="0.35">
      <c r="A78" s="1">
        <v>44273</v>
      </c>
      <c r="B78">
        <v>2327424</v>
      </c>
      <c r="D78" s="1">
        <v>44273</v>
      </c>
      <c r="E78">
        <v>2327424</v>
      </c>
    </row>
    <row r="79" spans="1:5" x14ac:dyDescent="0.35">
      <c r="A79" s="1">
        <v>44274</v>
      </c>
      <c r="B79">
        <v>2670445</v>
      </c>
      <c r="D79" s="1">
        <v>44274</v>
      </c>
      <c r="E79">
        <v>2670445</v>
      </c>
    </row>
    <row r="80" spans="1:5" x14ac:dyDescent="0.35">
      <c r="A80" s="1">
        <v>44275</v>
      </c>
      <c r="B80">
        <v>2670000</v>
      </c>
      <c r="D80" s="1">
        <v>44275</v>
      </c>
      <c r="E80">
        <v>2670000</v>
      </c>
    </row>
    <row r="81" spans="1:5" x14ac:dyDescent="0.35">
      <c r="A81" s="1">
        <v>44276</v>
      </c>
      <c r="B81">
        <v>1484467</v>
      </c>
      <c r="D81" s="1">
        <v>44276</v>
      </c>
      <c r="E81">
        <v>1484467</v>
      </c>
    </row>
    <row r="82" spans="1:5" x14ac:dyDescent="0.35">
      <c r="A82" s="1">
        <v>44277</v>
      </c>
      <c r="B82">
        <v>2299234</v>
      </c>
      <c r="D82" s="1">
        <v>44277</v>
      </c>
      <c r="E82">
        <v>2299234</v>
      </c>
    </row>
    <row r="83" spans="1:5" x14ac:dyDescent="0.35">
      <c r="A83" s="1">
        <v>44278</v>
      </c>
      <c r="B83">
        <v>2298848</v>
      </c>
      <c r="D83" s="1">
        <v>44278</v>
      </c>
      <c r="E83">
        <v>2298848</v>
      </c>
    </row>
    <row r="84" spans="1:5" x14ac:dyDescent="0.35">
      <c r="A84" s="1">
        <v>44279</v>
      </c>
      <c r="B84">
        <v>2288451</v>
      </c>
      <c r="D84" s="1">
        <v>44279</v>
      </c>
      <c r="E84">
        <v>2288451</v>
      </c>
    </row>
    <row r="85" spans="1:5" x14ac:dyDescent="0.35">
      <c r="A85" s="1">
        <v>44280</v>
      </c>
      <c r="B85">
        <v>2407167</v>
      </c>
      <c r="D85" s="1">
        <v>44280</v>
      </c>
      <c r="E85">
        <v>2407167</v>
      </c>
    </row>
    <row r="86" spans="1:5" x14ac:dyDescent="0.35">
      <c r="A86" s="1">
        <v>44281</v>
      </c>
      <c r="B86">
        <v>2796707</v>
      </c>
      <c r="D86" s="1">
        <v>44281</v>
      </c>
      <c r="E86">
        <v>2796707</v>
      </c>
    </row>
    <row r="87" spans="1:5" x14ac:dyDescent="0.35">
      <c r="A87" s="1">
        <v>44282</v>
      </c>
      <c r="B87">
        <v>2788606</v>
      </c>
      <c r="D87" s="1">
        <v>44282</v>
      </c>
      <c r="E87">
        <v>2788606</v>
      </c>
    </row>
    <row r="88" spans="1:5" x14ac:dyDescent="0.35">
      <c r="A88" s="1">
        <v>44283</v>
      </c>
      <c r="B88">
        <v>1579539</v>
      </c>
      <c r="D88" s="1">
        <v>44283</v>
      </c>
      <c r="E88">
        <v>1579539</v>
      </c>
    </row>
    <row r="89" spans="1:5" x14ac:dyDescent="0.35">
      <c r="A89" s="1">
        <v>44284</v>
      </c>
      <c r="B89">
        <v>2422976</v>
      </c>
      <c r="D89" s="1">
        <v>44284</v>
      </c>
      <c r="E89">
        <v>2422976</v>
      </c>
    </row>
    <row r="90" spans="1:5" x14ac:dyDescent="0.35">
      <c r="A90" s="1">
        <v>44285</v>
      </c>
      <c r="B90">
        <v>2405425</v>
      </c>
      <c r="D90" s="1">
        <v>44285</v>
      </c>
      <c r="E90">
        <v>2405425</v>
      </c>
    </row>
    <row r="91" spans="1:5" x14ac:dyDescent="0.35">
      <c r="A91" s="1">
        <v>44286</v>
      </c>
      <c r="B91">
        <v>2563018</v>
      </c>
      <c r="D91" s="1">
        <v>44286</v>
      </c>
      <c r="E91">
        <v>2563018</v>
      </c>
    </row>
    <row r="92" spans="1:5" x14ac:dyDescent="0.35">
      <c r="A92" s="1">
        <v>44287</v>
      </c>
      <c r="B92">
        <v>2960388</v>
      </c>
      <c r="D92" s="1">
        <v>44287</v>
      </c>
      <c r="E92">
        <v>2960388</v>
      </c>
    </row>
    <row r="93" spans="1:5" x14ac:dyDescent="0.35">
      <c r="A93" s="1">
        <v>44288</v>
      </c>
      <c r="B93">
        <v>2874233</v>
      </c>
      <c r="D93" s="1">
        <v>44288</v>
      </c>
      <c r="E93">
        <v>2874233</v>
      </c>
    </row>
    <row r="94" spans="1:5" x14ac:dyDescent="0.35">
      <c r="A94" s="1">
        <v>44289</v>
      </c>
      <c r="B94">
        <v>3039670</v>
      </c>
      <c r="D94" s="1">
        <v>44289</v>
      </c>
      <c r="E94">
        <v>3039670</v>
      </c>
    </row>
    <row r="95" spans="1:5" x14ac:dyDescent="0.35">
      <c r="A95" s="1">
        <v>44290</v>
      </c>
      <c r="B95">
        <v>227727</v>
      </c>
      <c r="D95" s="1">
        <v>44290</v>
      </c>
      <c r="E95">
        <v>227727</v>
      </c>
    </row>
    <row r="96" spans="1:5" x14ac:dyDescent="0.35">
      <c r="A96" s="1">
        <v>44291</v>
      </c>
      <c r="B96">
        <v>2177153</v>
      </c>
      <c r="D96" s="1">
        <v>44291</v>
      </c>
      <c r="E96">
        <v>2177153</v>
      </c>
    </row>
    <row r="97" spans="1:5" x14ac:dyDescent="0.35">
      <c r="A97" s="1">
        <v>44292</v>
      </c>
      <c r="B97">
        <v>2243546</v>
      </c>
      <c r="D97" s="1">
        <v>44292</v>
      </c>
      <c r="E97">
        <v>2243546</v>
      </c>
    </row>
    <row r="98" spans="1:5" x14ac:dyDescent="0.35">
      <c r="A98" s="1">
        <v>44293</v>
      </c>
      <c r="B98">
        <v>2253499</v>
      </c>
      <c r="D98" s="1">
        <v>44293</v>
      </c>
      <c r="E98">
        <v>2253499</v>
      </c>
    </row>
    <row r="99" spans="1:5" x14ac:dyDescent="0.35">
      <c r="A99" s="1">
        <v>44294</v>
      </c>
      <c r="B99">
        <v>2320515</v>
      </c>
      <c r="D99" s="1">
        <v>44294</v>
      </c>
      <c r="E99">
        <v>2320515</v>
      </c>
    </row>
    <row r="100" spans="1:5" x14ac:dyDescent="0.35">
      <c r="A100" s="1">
        <v>44295</v>
      </c>
      <c r="B100">
        <v>2632223</v>
      </c>
      <c r="D100" s="1">
        <v>44295</v>
      </c>
      <c r="E100">
        <v>2632223</v>
      </c>
    </row>
    <row r="101" spans="1:5" x14ac:dyDescent="0.35">
      <c r="A101" s="1">
        <v>44296</v>
      </c>
      <c r="B101">
        <v>2639987</v>
      </c>
      <c r="D101" s="1">
        <v>44296</v>
      </c>
      <c r="E101">
        <v>2639987</v>
      </c>
    </row>
    <row r="102" spans="1:5" x14ac:dyDescent="0.35">
      <c r="A102" s="1">
        <v>44297</v>
      </c>
      <c r="B102">
        <v>1578037</v>
      </c>
      <c r="D102" s="1">
        <v>44297</v>
      </c>
      <c r="E102">
        <v>1578037</v>
      </c>
    </row>
    <row r="103" spans="1:5" x14ac:dyDescent="0.35">
      <c r="A103" s="1">
        <v>44298</v>
      </c>
      <c r="B103">
        <v>2412622</v>
      </c>
      <c r="D103" s="1">
        <v>44298</v>
      </c>
      <c r="E103">
        <v>2412622</v>
      </c>
    </row>
    <row r="104" spans="1:5" x14ac:dyDescent="0.35">
      <c r="A104" s="1">
        <v>44299</v>
      </c>
      <c r="B104">
        <v>2181483</v>
      </c>
      <c r="D104" s="1">
        <v>44299</v>
      </c>
      <c r="E104">
        <v>2181483</v>
      </c>
    </row>
    <row r="105" spans="1:5" x14ac:dyDescent="0.35">
      <c r="A105" s="1">
        <v>44300</v>
      </c>
      <c r="B105">
        <v>2188481</v>
      </c>
      <c r="D105" s="1">
        <v>44300</v>
      </c>
      <c r="E105">
        <v>2188481</v>
      </c>
    </row>
    <row r="106" spans="1:5" x14ac:dyDescent="0.35">
      <c r="A106" s="1">
        <v>44301</v>
      </c>
      <c r="B106">
        <v>2298179</v>
      </c>
      <c r="D106" s="1">
        <v>44301</v>
      </c>
      <c r="E106">
        <v>2298179</v>
      </c>
    </row>
    <row r="107" spans="1:5" x14ac:dyDescent="0.35">
      <c r="A107" s="1">
        <v>44302</v>
      </c>
      <c r="B107">
        <v>2582987</v>
      </c>
      <c r="D107" s="1">
        <v>44302</v>
      </c>
      <c r="E107">
        <v>2582987</v>
      </c>
    </row>
    <row r="108" spans="1:5" x14ac:dyDescent="0.35">
      <c r="A108" s="1">
        <v>44303</v>
      </c>
      <c r="B108">
        <v>2535772</v>
      </c>
      <c r="D108" s="1">
        <v>44303</v>
      </c>
      <c r="E108">
        <v>2535772</v>
      </c>
    </row>
    <row r="109" spans="1:5" x14ac:dyDescent="0.35">
      <c r="A109" s="1">
        <v>44304</v>
      </c>
      <c r="B109">
        <v>1574405</v>
      </c>
      <c r="D109" s="1">
        <v>44304</v>
      </c>
      <c r="E109">
        <v>1574405</v>
      </c>
    </row>
    <row r="110" spans="1:5" x14ac:dyDescent="0.35">
      <c r="A110" s="1">
        <v>44305</v>
      </c>
      <c r="B110">
        <v>2303653</v>
      </c>
      <c r="D110" s="1">
        <v>44305</v>
      </c>
      <c r="E110">
        <v>2303653</v>
      </c>
    </row>
    <row r="111" spans="1:5" x14ac:dyDescent="0.35">
      <c r="A111" s="1">
        <v>44306</v>
      </c>
      <c r="B111">
        <v>2242557</v>
      </c>
      <c r="D111" s="1">
        <v>44306</v>
      </c>
      <c r="E111">
        <v>2242557</v>
      </c>
    </row>
    <row r="112" spans="1:5" x14ac:dyDescent="0.35">
      <c r="A112" s="1">
        <v>44307</v>
      </c>
      <c r="B112">
        <v>2244758</v>
      </c>
      <c r="D112" s="1">
        <v>44307</v>
      </c>
      <c r="E112">
        <v>2244758</v>
      </c>
    </row>
    <row r="113" spans="1:5" x14ac:dyDescent="0.35">
      <c r="A113" s="1">
        <v>44308</v>
      </c>
      <c r="B113">
        <v>2330414</v>
      </c>
      <c r="D113" s="1">
        <v>44308</v>
      </c>
      <c r="E113">
        <v>2330414</v>
      </c>
    </row>
    <row r="114" spans="1:5" x14ac:dyDescent="0.35">
      <c r="A114" s="1">
        <v>44309</v>
      </c>
      <c r="B114">
        <v>2666857</v>
      </c>
      <c r="D114" s="1">
        <v>44309</v>
      </c>
      <c r="E114">
        <v>2666857</v>
      </c>
    </row>
    <row r="115" spans="1:5" x14ac:dyDescent="0.35">
      <c r="A115" s="1">
        <v>44310</v>
      </c>
      <c r="B115">
        <v>2646661</v>
      </c>
      <c r="D115" s="1">
        <v>44310</v>
      </c>
      <c r="E115">
        <v>2646661</v>
      </c>
    </row>
    <row r="116" spans="1:5" x14ac:dyDescent="0.35">
      <c r="A116" s="1">
        <v>44311</v>
      </c>
      <c r="B116">
        <v>1596632</v>
      </c>
      <c r="D116" s="1">
        <v>44311</v>
      </c>
      <c r="E116">
        <v>1596632</v>
      </c>
    </row>
    <row r="117" spans="1:5" x14ac:dyDescent="0.35">
      <c r="A117" s="1">
        <v>44312</v>
      </c>
      <c r="B117">
        <v>2306403</v>
      </c>
      <c r="D117" s="1">
        <v>44312</v>
      </c>
      <c r="E117">
        <v>2306403</v>
      </c>
    </row>
    <row r="118" spans="1:5" x14ac:dyDescent="0.35">
      <c r="A118" s="1">
        <v>44313</v>
      </c>
      <c r="B118">
        <v>2225173</v>
      </c>
      <c r="D118" s="1">
        <v>44313</v>
      </c>
      <c r="E118">
        <v>2225173</v>
      </c>
    </row>
    <row r="119" spans="1:5" x14ac:dyDescent="0.35">
      <c r="A119" s="1">
        <v>44314</v>
      </c>
      <c r="B119">
        <v>2259069</v>
      </c>
      <c r="D119" s="1">
        <v>44314</v>
      </c>
      <c r="E119">
        <v>2259069</v>
      </c>
    </row>
    <row r="120" spans="1:5" x14ac:dyDescent="0.35">
      <c r="A120" s="1">
        <v>44315</v>
      </c>
      <c r="B120">
        <v>2357402</v>
      </c>
      <c r="D120" s="1">
        <v>44315</v>
      </c>
      <c r="E120">
        <v>2357402</v>
      </c>
    </row>
    <row r="121" spans="1:5" x14ac:dyDescent="0.35">
      <c r="A121" s="1">
        <v>44316</v>
      </c>
      <c r="B121">
        <v>2728013</v>
      </c>
      <c r="D121" s="1">
        <v>44316</v>
      </c>
      <c r="E121">
        <v>2728013</v>
      </c>
    </row>
    <row r="122" spans="1:5" x14ac:dyDescent="0.35">
      <c r="A122" s="1">
        <v>44317</v>
      </c>
      <c r="B122">
        <v>2662443</v>
      </c>
      <c r="D122" s="1">
        <v>44317</v>
      </c>
      <c r="E122">
        <v>2662443</v>
      </c>
    </row>
    <row r="123" spans="1:5" x14ac:dyDescent="0.35">
      <c r="A123" s="1">
        <v>44318</v>
      </c>
      <c r="B123">
        <v>1513667</v>
      </c>
      <c r="D123" s="1">
        <v>44318</v>
      </c>
      <c r="E123">
        <v>1513667</v>
      </c>
    </row>
    <row r="124" spans="1:5" x14ac:dyDescent="0.35">
      <c r="A124" s="1">
        <v>44319</v>
      </c>
      <c r="B124">
        <v>1970774</v>
      </c>
      <c r="D124" s="1">
        <v>44319</v>
      </c>
      <c r="E124">
        <v>1970774</v>
      </c>
    </row>
    <row r="125" spans="1:5" x14ac:dyDescent="0.35">
      <c r="A125" s="1">
        <v>44320</v>
      </c>
      <c r="B125">
        <v>2307984</v>
      </c>
      <c r="D125" s="1">
        <v>44320</v>
      </c>
      <c r="E125">
        <v>2307984</v>
      </c>
    </row>
    <row r="126" spans="1:5" x14ac:dyDescent="0.35">
      <c r="A126" s="1">
        <v>44321</v>
      </c>
      <c r="B126">
        <v>2244716</v>
      </c>
      <c r="D126" s="1">
        <v>44321</v>
      </c>
      <c r="E126">
        <v>2244716</v>
      </c>
    </row>
    <row r="127" spans="1:5" x14ac:dyDescent="0.35">
      <c r="A127" s="1">
        <v>44322</v>
      </c>
      <c r="B127">
        <v>2296854</v>
      </c>
      <c r="D127" s="1">
        <v>44322</v>
      </c>
      <c r="E127">
        <v>2296854</v>
      </c>
    </row>
    <row r="128" spans="1:5" x14ac:dyDescent="0.35">
      <c r="A128" s="1">
        <v>44323</v>
      </c>
      <c r="B128">
        <v>2590604</v>
      </c>
      <c r="D128" s="1">
        <v>44323</v>
      </c>
      <c r="E128">
        <v>2590604</v>
      </c>
    </row>
    <row r="129" spans="1:5" x14ac:dyDescent="0.35">
      <c r="A129" s="1">
        <v>44324</v>
      </c>
      <c r="B129">
        <v>2642503</v>
      </c>
      <c r="D129" s="1">
        <v>44324</v>
      </c>
      <c r="E129">
        <v>2642503</v>
      </c>
    </row>
    <row r="130" spans="1:5" x14ac:dyDescent="0.35">
      <c r="A130" s="1">
        <v>44325</v>
      </c>
      <c r="B130">
        <v>1581785</v>
      </c>
      <c r="D130" s="1">
        <v>44325</v>
      </c>
      <c r="E130">
        <v>1581785</v>
      </c>
    </row>
    <row r="131" spans="1:5" x14ac:dyDescent="0.35">
      <c r="A131" s="1">
        <v>44326</v>
      </c>
      <c r="B131">
        <v>2277235</v>
      </c>
      <c r="D131" s="1">
        <v>44326</v>
      </c>
      <c r="E131">
        <v>2277235</v>
      </c>
    </row>
    <row r="132" spans="1:5" x14ac:dyDescent="0.35">
      <c r="A132" s="1">
        <v>44327</v>
      </c>
      <c r="B132">
        <v>2218946</v>
      </c>
      <c r="D132" s="1">
        <v>44327</v>
      </c>
      <c r="E132">
        <v>2218946</v>
      </c>
    </row>
    <row r="133" spans="1:5" x14ac:dyDescent="0.35">
      <c r="A133" s="1">
        <v>44328</v>
      </c>
      <c r="B133">
        <v>2280331</v>
      </c>
      <c r="D133" s="1">
        <v>44328</v>
      </c>
      <c r="E133">
        <v>2280331</v>
      </c>
    </row>
    <row r="134" spans="1:5" x14ac:dyDescent="0.35">
      <c r="A134" s="1">
        <v>44329</v>
      </c>
      <c r="B134">
        <v>2274677</v>
      </c>
      <c r="D134" s="1">
        <v>44329</v>
      </c>
      <c r="E134">
        <v>2274677</v>
      </c>
    </row>
    <row r="135" spans="1:5" x14ac:dyDescent="0.35">
      <c r="A135" s="1">
        <v>44330</v>
      </c>
      <c r="B135">
        <v>2622570</v>
      </c>
      <c r="D135" s="1">
        <v>44330</v>
      </c>
      <c r="E135">
        <v>2622570</v>
      </c>
    </row>
    <row r="136" spans="1:5" x14ac:dyDescent="0.35">
      <c r="A136" s="1">
        <v>44331</v>
      </c>
      <c r="B136">
        <v>2638325</v>
      </c>
      <c r="D136" s="1">
        <v>44331</v>
      </c>
      <c r="E136">
        <v>2638325</v>
      </c>
    </row>
    <row r="137" spans="1:5" x14ac:dyDescent="0.35">
      <c r="A137" s="1">
        <v>44332</v>
      </c>
      <c r="B137">
        <v>1595474</v>
      </c>
      <c r="D137" s="1">
        <v>44332</v>
      </c>
      <c r="E137">
        <v>1595474</v>
      </c>
    </row>
    <row r="138" spans="1:5" x14ac:dyDescent="0.35">
      <c r="A138" s="1">
        <v>44333</v>
      </c>
      <c r="B138">
        <v>2216448</v>
      </c>
      <c r="D138" s="1">
        <v>44333</v>
      </c>
      <c r="E138">
        <v>2216448</v>
      </c>
    </row>
    <row r="139" spans="1:5" x14ac:dyDescent="0.35">
      <c r="A139" s="1">
        <v>44334</v>
      </c>
      <c r="B139">
        <v>2182284</v>
      </c>
      <c r="D139" s="1">
        <v>44334</v>
      </c>
      <c r="E139">
        <v>2182284</v>
      </c>
    </row>
    <row r="140" spans="1:5" x14ac:dyDescent="0.35">
      <c r="A140" s="1">
        <v>44335</v>
      </c>
      <c r="B140">
        <v>2189570</v>
      </c>
      <c r="D140" s="1">
        <v>44335</v>
      </c>
      <c r="E140">
        <v>2189570</v>
      </c>
    </row>
    <row r="141" spans="1:5" x14ac:dyDescent="0.35">
      <c r="A141" s="1">
        <v>44336</v>
      </c>
      <c r="B141">
        <v>2277571</v>
      </c>
      <c r="D141" s="1">
        <v>44336</v>
      </c>
      <c r="E141">
        <v>2277571</v>
      </c>
    </row>
    <row r="142" spans="1:5" x14ac:dyDescent="0.35">
      <c r="A142" s="1">
        <v>44337</v>
      </c>
      <c r="B142">
        <v>2582527</v>
      </c>
      <c r="D142" s="1">
        <v>44337</v>
      </c>
      <c r="E142">
        <v>2582527</v>
      </c>
    </row>
    <row r="143" spans="1:5" x14ac:dyDescent="0.35">
      <c r="A143" s="1">
        <v>44338</v>
      </c>
      <c r="B143">
        <v>2591497</v>
      </c>
      <c r="D143" s="1">
        <v>44338</v>
      </c>
      <c r="E143">
        <v>2591497</v>
      </c>
    </row>
    <row r="144" spans="1:5" x14ac:dyDescent="0.35">
      <c r="A144" s="1">
        <v>44339</v>
      </c>
      <c r="B144">
        <v>1529065</v>
      </c>
      <c r="D144" s="1">
        <v>44339</v>
      </c>
      <c r="E144">
        <v>1529065</v>
      </c>
    </row>
    <row r="145" spans="1:5" x14ac:dyDescent="0.35">
      <c r="A145" s="1">
        <v>44340</v>
      </c>
      <c r="B145">
        <v>2257340</v>
      </c>
      <c r="D145" s="1">
        <v>44340</v>
      </c>
      <c r="E145">
        <v>2257340</v>
      </c>
    </row>
    <row r="146" spans="1:5" x14ac:dyDescent="0.35">
      <c r="A146" s="1">
        <v>44341</v>
      </c>
      <c r="B146">
        <v>2238579</v>
      </c>
      <c r="D146" s="1">
        <v>44341</v>
      </c>
      <c r="E146">
        <v>2238579</v>
      </c>
    </row>
    <row r="147" spans="1:5" x14ac:dyDescent="0.35">
      <c r="A147" s="1">
        <v>44342</v>
      </c>
      <c r="B147">
        <v>2250067</v>
      </c>
      <c r="D147" s="1">
        <v>44342</v>
      </c>
      <c r="E147">
        <v>2250067</v>
      </c>
    </row>
    <row r="148" spans="1:5" x14ac:dyDescent="0.35">
      <c r="A148" s="1">
        <v>44343</v>
      </c>
      <c r="B148">
        <v>2349960</v>
      </c>
      <c r="D148" s="1">
        <v>44343</v>
      </c>
      <c r="E148">
        <v>2349960</v>
      </c>
    </row>
    <row r="149" spans="1:5" x14ac:dyDescent="0.35">
      <c r="A149" s="1">
        <v>44344</v>
      </c>
      <c r="B149">
        <v>2735805</v>
      </c>
      <c r="D149" s="1">
        <v>44344</v>
      </c>
      <c r="E149">
        <v>2735805</v>
      </c>
    </row>
    <row r="150" spans="1:5" x14ac:dyDescent="0.35">
      <c r="A150" s="1">
        <v>44345</v>
      </c>
      <c r="B150">
        <v>2650496</v>
      </c>
      <c r="D150" s="1">
        <v>44345</v>
      </c>
      <c r="E150">
        <v>2650496</v>
      </c>
    </row>
    <row r="151" spans="1:5" x14ac:dyDescent="0.35">
      <c r="A151" s="1">
        <v>44346</v>
      </c>
      <c r="B151">
        <v>1544823</v>
      </c>
      <c r="D151" s="1">
        <v>44346</v>
      </c>
      <c r="E151">
        <v>1544823</v>
      </c>
    </row>
    <row r="152" spans="1:5" x14ac:dyDescent="0.35">
      <c r="A152" s="1">
        <v>44347</v>
      </c>
      <c r="B152">
        <v>2050991</v>
      </c>
      <c r="D152" s="1">
        <v>44347</v>
      </c>
      <c r="E152">
        <v>2050991</v>
      </c>
    </row>
    <row r="153" spans="1:5" x14ac:dyDescent="0.35">
      <c r="A153" s="1">
        <v>44348</v>
      </c>
      <c r="B153">
        <v>2468280</v>
      </c>
      <c r="D153" s="1">
        <v>44348</v>
      </c>
      <c r="E153">
        <v>2468280</v>
      </c>
    </row>
    <row r="154" spans="1:5" x14ac:dyDescent="0.35">
      <c r="A154" s="1">
        <v>44349</v>
      </c>
      <c r="B154">
        <v>2377924</v>
      </c>
      <c r="D154" s="1">
        <v>44349</v>
      </c>
      <c r="E154">
        <v>2377924</v>
      </c>
    </row>
    <row r="155" spans="1:5" x14ac:dyDescent="0.35">
      <c r="A155" s="1">
        <v>44350</v>
      </c>
      <c r="B155">
        <v>2395294</v>
      </c>
      <c r="D155" s="1">
        <v>44350</v>
      </c>
      <c r="E155">
        <v>2395294</v>
      </c>
    </row>
    <row r="156" spans="1:5" x14ac:dyDescent="0.35">
      <c r="A156" s="1">
        <v>44351</v>
      </c>
      <c r="B156">
        <v>2515515</v>
      </c>
      <c r="D156" s="1">
        <v>44351</v>
      </c>
      <c r="E156">
        <v>2515515</v>
      </c>
    </row>
    <row r="157" spans="1:5" x14ac:dyDescent="0.35">
      <c r="A157" s="1">
        <v>44352</v>
      </c>
      <c r="B157">
        <v>2638861</v>
      </c>
      <c r="D157" s="1">
        <v>44352</v>
      </c>
      <c r="E157">
        <v>2638861</v>
      </c>
    </row>
    <row r="158" spans="1:5" x14ac:dyDescent="0.35">
      <c r="A158" s="1">
        <v>44353</v>
      </c>
      <c r="B158">
        <v>1615809</v>
      </c>
      <c r="D158" s="1">
        <v>44353</v>
      </c>
      <c r="E158">
        <v>1615809</v>
      </c>
    </row>
    <row r="159" spans="1:5" x14ac:dyDescent="0.35">
      <c r="A159" s="1">
        <v>44354</v>
      </c>
      <c r="B159">
        <v>2422618</v>
      </c>
      <c r="D159" s="1">
        <v>44354</v>
      </c>
      <c r="E159">
        <v>2422618</v>
      </c>
    </row>
    <row r="160" spans="1:5" x14ac:dyDescent="0.35">
      <c r="A160" s="1">
        <v>44355</v>
      </c>
      <c r="B160">
        <v>2376009</v>
      </c>
      <c r="D160" s="1">
        <v>44355</v>
      </c>
      <c r="E160">
        <v>2376009</v>
      </c>
    </row>
    <row r="161" spans="1:5" x14ac:dyDescent="0.35">
      <c r="A161" s="1">
        <v>44356</v>
      </c>
      <c r="B161">
        <v>2369184</v>
      </c>
      <c r="D161" s="1">
        <v>44356</v>
      </c>
      <c r="E161">
        <v>2369184</v>
      </c>
    </row>
    <row r="162" spans="1:5" x14ac:dyDescent="0.35">
      <c r="A162" s="1">
        <v>44357</v>
      </c>
      <c r="B162">
        <v>2427952</v>
      </c>
      <c r="D162" s="1">
        <v>44357</v>
      </c>
      <c r="E162">
        <v>2427952</v>
      </c>
    </row>
    <row r="163" spans="1:5" x14ac:dyDescent="0.35">
      <c r="A163" s="1">
        <v>44358</v>
      </c>
      <c r="B163">
        <v>2711239</v>
      </c>
      <c r="D163" s="1">
        <v>44358</v>
      </c>
      <c r="E163">
        <v>2711239</v>
      </c>
    </row>
    <row r="164" spans="1:5" x14ac:dyDescent="0.35">
      <c r="A164" s="1">
        <v>44359</v>
      </c>
      <c r="B164">
        <v>2711699</v>
      </c>
      <c r="D164" s="1">
        <v>44359</v>
      </c>
      <c r="E164">
        <v>2711699</v>
      </c>
    </row>
    <row r="165" spans="1:5" x14ac:dyDescent="0.35">
      <c r="A165" s="1">
        <v>44360</v>
      </c>
      <c r="B165">
        <v>1591946</v>
      </c>
      <c r="D165" s="1">
        <v>44360</v>
      </c>
      <c r="E165">
        <v>1591946</v>
      </c>
    </row>
    <row r="166" spans="1:5" x14ac:dyDescent="0.35">
      <c r="A166" s="1">
        <v>44361</v>
      </c>
      <c r="B166">
        <v>2412907</v>
      </c>
      <c r="D166" s="1">
        <v>44361</v>
      </c>
      <c r="E166">
        <v>2412907</v>
      </c>
    </row>
    <row r="167" spans="1:5" x14ac:dyDescent="0.35">
      <c r="A167" s="1">
        <v>44362</v>
      </c>
      <c r="B167">
        <v>2383749</v>
      </c>
      <c r="D167" s="1">
        <v>44362</v>
      </c>
      <c r="E167">
        <v>2383749</v>
      </c>
    </row>
    <row r="168" spans="1:5" x14ac:dyDescent="0.35">
      <c r="A168" s="1">
        <v>44363</v>
      </c>
      <c r="B168">
        <v>2365561</v>
      </c>
      <c r="D168" s="1">
        <v>44363</v>
      </c>
      <c r="E168">
        <v>2365561</v>
      </c>
    </row>
    <row r="169" spans="1:5" x14ac:dyDescent="0.35">
      <c r="A169" s="1">
        <v>44364</v>
      </c>
      <c r="B169">
        <v>2439724</v>
      </c>
      <c r="D169" s="1">
        <v>44364</v>
      </c>
      <c r="E169">
        <v>2439724</v>
      </c>
    </row>
    <row r="170" spans="1:5" x14ac:dyDescent="0.35">
      <c r="A170" s="1">
        <v>44365</v>
      </c>
      <c r="B170">
        <v>2722641</v>
      </c>
      <c r="D170" s="1">
        <v>44365</v>
      </c>
      <c r="E170">
        <v>2722641</v>
      </c>
    </row>
    <row r="171" spans="1:5" x14ac:dyDescent="0.35">
      <c r="A171" s="1">
        <v>44366</v>
      </c>
      <c r="B171">
        <v>2880602</v>
      </c>
      <c r="D171" s="1">
        <v>44366</v>
      </c>
      <c r="E171">
        <v>2880602</v>
      </c>
    </row>
    <row r="172" spans="1:5" x14ac:dyDescent="0.35">
      <c r="A172" s="1">
        <v>44367</v>
      </c>
      <c r="B172">
        <v>1659765</v>
      </c>
      <c r="D172" s="1">
        <v>44367</v>
      </c>
      <c r="E172">
        <v>1659765</v>
      </c>
    </row>
    <row r="173" spans="1:5" x14ac:dyDescent="0.35">
      <c r="A173" s="1">
        <v>44368</v>
      </c>
      <c r="B173">
        <v>2285823</v>
      </c>
      <c r="D173" s="1">
        <v>44368</v>
      </c>
      <c r="E173">
        <v>2285823</v>
      </c>
    </row>
    <row r="174" spans="1:5" x14ac:dyDescent="0.35">
      <c r="A174" s="1">
        <v>44369</v>
      </c>
      <c r="B174">
        <v>2261571</v>
      </c>
      <c r="D174" s="1">
        <v>44369</v>
      </c>
      <c r="E174">
        <v>2261571</v>
      </c>
    </row>
    <row r="175" spans="1:5" x14ac:dyDescent="0.35">
      <c r="A175" s="1">
        <v>44370</v>
      </c>
      <c r="B175">
        <v>2239760</v>
      </c>
      <c r="D175" s="1">
        <v>44370</v>
      </c>
      <c r="E175">
        <v>2239760</v>
      </c>
    </row>
    <row r="176" spans="1:5" x14ac:dyDescent="0.35">
      <c r="A176" s="1">
        <v>44371</v>
      </c>
      <c r="B176">
        <v>2342892</v>
      </c>
      <c r="D176" s="1">
        <v>44371</v>
      </c>
      <c r="E176">
        <v>2342892</v>
      </c>
    </row>
    <row r="177" spans="1:5" x14ac:dyDescent="0.35">
      <c r="A177" s="1">
        <v>44372</v>
      </c>
      <c r="B177">
        <v>2648621</v>
      </c>
      <c r="D177" s="1">
        <v>44372</v>
      </c>
      <c r="E177">
        <v>2648621</v>
      </c>
    </row>
    <row r="178" spans="1:5" x14ac:dyDescent="0.35">
      <c r="A178" s="1">
        <v>44373</v>
      </c>
      <c r="B178">
        <v>2572791</v>
      </c>
      <c r="D178" s="1">
        <v>44373</v>
      </c>
      <c r="E178">
        <v>2572791</v>
      </c>
    </row>
    <row r="179" spans="1:5" x14ac:dyDescent="0.35">
      <c r="A179" s="1">
        <v>44374</v>
      </c>
      <c r="B179">
        <v>1567842</v>
      </c>
      <c r="D179" s="1">
        <v>44374</v>
      </c>
      <c r="E179">
        <v>1567842</v>
      </c>
    </row>
    <row r="180" spans="1:5" x14ac:dyDescent="0.35">
      <c r="A180" s="1">
        <v>44375</v>
      </c>
      <c r="B180">
        <v>2328928</v>
      </c>
      <c r="D180" s="1">
        <v>44375</v>
      </c>
      <c r="E180">
        <v>2328928</v>
      </c>
    </row>
    <row r="181" spans="1:5" x14ac:dyDescent="0.35">
      <c r="A181" s="1">
        <v>44376</v>
      </c>
      <c r="B181">
        <v>2226767</v>
      </c>
      <c r="D181" s="1">
        <v>44376</v>
      </c>
      <c r="E181">
        <v>2226767</v>
      </c>
    </row>
    <row r="182" spans="1:5" x14ac:dyDescent="0.35">
      <c r="A182" s="1">
        <v>44377</v>
      </c>
      <c r="B182">
        <v>2316849</v>
      </c>
      <c r="D182" s="1">
        <v>44377</v>
      </c>
      <c r="E182">
        <v>2316849</v>
      </c>
    </row>
    <row r="183" spans="1:5" x14ac:dyDescent="0.35">
      <c r="A183" s="1">
        <v>44378</v>
      </c>
      <c r="B183">
        <v>2388895</v>
      </c>
      <c r="D183" s="1">
        <v>44378</v>
      </c>
      <c r="E183">
        <v>2388895</v>
      </c>
    </row>
    <row r="184" spans="1:5" x14ac:dyDescent="0.35">
      <c r="A184" s="1">
        <v>44379</v>
      </c>
      <c r="B184">
        <v>2661298</v>
      </c>
      <c r="D184" s="1">
        <v>44379</v>
      </c>
      <c r="E184">
        <v>2661298</v>
      </c>
    </row>
    <row r="185" spans="1:5" x14ac:dyDescent="0.35">
      <c r="A185" s="1">
        <v>44380</v>
      </c>
      <c r="B185">
        <v>2643316</v>
      </c>
      <c r="D185" s="1">
        <v>44380</v>
      </c>
      <c r="E185">
        <v>2643316</v>
      </c>
    </row>
    <row r="186" spans="1:5" x14ac:dyDescent="0.35">
      <c r="A186" s="1">
        <v>44381</v>
      </c>
      <c r="B186">
        <v>1535882</v>
      </c>
      <c r="D186" s="1">
        <v>44381</v>
      </c>
      <c r="E186">
        <v>1535882</v>
      </c>
    </row>
    <row r="187" spans="1:5" x14ac:dyDescent="0.35">
      <c r="A187" s="1">
        <v>44382</v>
      </c>
      <c r="B187">
        <v>2306507</v>
      </c>
      <c r="D187" s="1">
        <v>44382</v>
      </c>
      <c r="E187">
        <v>2306507</v>
      </c>
    </row>
    <row r="188" spans="1:5" x14ac:dyDescent="0.35">
      <c r="A188" s="1">
        <v>44383</v>
      </c>
      <c r="B188">
        <v>2238095</v>
      </c>
      <c r="D188" s="1">
        <v>44383</v>
      </c>
      <c r="E188">
        <v>2238095</v>
      </c>
    </row>
    <row r="189" spans="1:5" x14ac:dyDescent="0.35">
      <c r="A189" s="1">
        <v>44384</v>
      </c>
      <c r="B189">
        <v>2257642</v>
      </c>
      <c r="D189" s="1">
        <v>44384</v>
      </c>
      <c r="E189">
        <v>2257642</v>
      </c>
    </row>
    <row r="190" spans="1:5" x14ac:dyDescent="0.35">
      <c r="A190" s="1">
        <v>44385</v>
      </c>
      <c r="B190">
        <v>2302251</v>
      </c>
      <c r="D190" s="1">
        <v>44385</v>
      </c>
      <c r="E190">
        <v>2302251</v>
      </c>
    </row>
    <row r="191" spans="1:5" x14ac:dyDescent="0.35">
      <c r="A191" s="1">
        <v>44386</v>
      </c>
      <c r="B191">
        <v>2608308</v>
      </c>
      <c r="D191" s="1">
        <v>44386</v>
      </c>
      <c r="E191">
        <v>2608308</v>
      </c>
    </row>
    <row r="192" spans="1:5" x14ac:dyDescent="0.35">
      <c r="A192" s="1">
        <v>44387</v>
      </c>
      <c r="B192">
        <v>2648932</v>
      </c>
      <c r="D192" s="1">
        <v>44387</v>
      </c>
      <c r="E192">
        <v>2648932</v>
      </c>
    </row>
    <row r="193" spans="1:5" x14ac:dyDescent="0.35">
      <c r="A193" s="1">
        <v>44388</v>
      </c>
      <c r="B193">
        <v>1099614</v>
      </c>
      <c r="D193" s="1">
        <v>44388</v>
      </c>
      <c r="E193">
        <v>1099614</v>
      </c>
    </row>
    <row r="194" spans="1:5" x14ac:dyDescent="0.35">
      <c r="A194" s="1">
        <v>44389</v>
      </c>
      <c r="B194">
        <v>2125672</v>
      </c>
      <c r="D194" s="1">
        <v>44389</v>
      </c>
      <c r="E194">
        <v>2125672</v>
      </c>
    </row>
    <row r="195" spans="1:5" x14ac:dyDescent="0.35">
      <c r="A195" s="1">
        <v>44390</v>
      </c>
      <c r="B195">
        <v>2280708</v>
      </c>
      <c r="D195" s="1">
        <v>44390</v>
      </c>
      <c r="E195">
        <v>2280708</v>
      </c>
    </row>
    <row r="196" spans="1:5" x14ac:dyDescent="0.35">
      <c r="A196" s="1">
        <v>44391</v>
      </c>
      <c r="B196">
        <v>2280108</v>
      </c>
      <c r="D196" s="1">
        <v>44391</v>
      </c>
      <c r="E196">
        <v>2280108</v>
      </c>
    </row>
    <row r="197" spans="1:5" x14ac:dyDescent="0.35">
      <c r="A197" s="1">
        <v>44392</v>
      </c>
      <c r="B197">
        <v>2413725</v>
      </c>
      <c r="D197" s="1">
        <v>44392</v>
      </c>
      <c r="E197">
        <v>2413725</v>
      </c>
    </row>
    <row r="198" spans="1:5" x14ac:dyDescent="0.35">
      <c r="A198" s="1">
        <v>44393</v>
      </c>
      <c r="B198">
        <v>2714795</v>
      </c>
      <c r="D198" s="1">
        <v>44393</v>
      </c>
      <c r="E198">
        <v>2714795</v>
      </c>
    </row>
    <row r="199" spans="1:5" x14ac:dyDescent="0.35">
      <c r="A199" s="1">
        <v>44394</v>
      </c>
      <c r="B199">
        <v>2704103</v>
      </c>
      <c r="D199" s="1">
        <v>44394</v>
      </c>
      <c r="E199">
        <v>2704103</v>
      </c>
    </row>
    <row r="200" spans="1:5" x14ac:dyDescent="0.35">
      <c r="A200" s="1">
        <v>44395</v>
      </c>
      <c r="B200">
        <v>1638513</v>
      </c>
      <c r="D200" s="1">
        <v>44395</v>
      </c>
      <c r="E200">
        <v>1638513</v>
      </c>
    </row>
    <row r="201" spans="1:5" x14ac:dyDescent="0.35">
      <c r="A201" s="1">
        <v>44396</v>
      </c>
      <c r="B201">
        <v>2610780</v>
      </c>
      <c r="D201" s="1">
        <v>44396</v>
      </c>
      <c r="E201">
        <v>2610780</v>
      </c>
    </row>
    <row r="202" spans="1:5" x14ac:dyDescent="0.35">
      <c r="A202" s="1">
        <v>44397</v>
      </c>
      <c r="B202">
        <v>2486453</v>
      </c>
      <c r="D202" s="1">
        <v>44397</v>
      </c>
      <c r="E202">
        <v>2486453</v>
      </c>
    </row>
    <row r="203" spans="1:5" x14ac:dyDescent="0.35">
      <c r="A203" s="1">
        <v>44398</v>
      </c>
      <c r="B203">
        <v>2431819</v>
      </c>
      <c r="D203" s="1">
        <v>44398</v>
      </c>
      <c r="E203">
        <v>2431819</v>
      </c>
    </row>
    <row r="204" spans="1:5" x14ac:dyDescent="0.35">
      <c r="A204" s="1">
        <v>44399</v>
      </c>
      <c r="B204">
        <v>2520737</v>
      </c>
      <c r="D204" s="1">
        <v>44399</v>
      </c>
      <c r="E204">
        <v>2520737</v>
      </c>
    </row>
    <row r="205" spans="1:5" x14ac:dyDescent="0.35">
      <c r="A205" s="1">
        <v>44400</v>
      </c>
      <c r="B205">
        <v>2690408</v>
      </c>
      <c r="D205" s="1">
        <v>44400</v>
      </c>
      <c r="E205">
        <v>2690408</v>
      </c>
    </row>
    <row r="206" spans="1:5" x14ac:dyDescent="0.35">
      <c r="A206" s="1">
        <v>44401</v>
      </c>
      <c r="B206">
        <v>2572683</v>
      </c>
      <c r="D206" s="1">
        <v>44401</v>
      </c>
      <c r="E206">
        <v>2572683</v>
      </c>
    </row>
    <row r="207" spans="1:5" x14ac:dyDescent="0.35">
      <c r="A207" s="1">
        <v>44402</v>
      </c>
      <c r="B207">
        <v>1536694</v>
      </c>
      <c r="D207" s="1">
        <v>44402</v>
      </c>
      <c r="E207">
        <v>1536694</v>
      </c>
    </row>
    <row r="208" spans="1:5" x14ac:dyDescent="0.35">
      <c r="A208" s="1">
        <v>44403</v>
      </c>
      <c r="B208">
        <v>2368370</v>
      </c>
      <c r="D208" s="1">
        <v>44403</v>
      </c>
      <c r="E208">
        <v>2368370</v>
      </c>
    </row>
    <row r="209" spans="1:5" x14ac:dyDescent="0.35">
      <c r="A209" s="1">
        <v>44404</v>
      </c>
      <c r="B209">
        <v>2289010</v>
      </c>
      <c r="D209" s="1">
        <v>44404</v>
      </c>
      <c r="E209">
        <v>2289010</v>
      </c>
    </row>
    <row r="210" spans="1:5" x14ac:dyDescent="0.35">
      <c r="A210" s="1">
        <v>44405</v>
      </c>
      <c r="B210">
        <v>2282673</v>
      </c>
      <c r="D210" s="1">
        <v>44405</v>
      </c>
      <c r="E210">
        <v>2282673</v>
      </c>
    </row>
    <row r="211" spans="1:5" x14ac:dyDescent="0.35">
      <c r="A211" s="1">
        <v>44406</v>
      </c>
      <c r="B211">
        <v>2378887</v>
      </c>
      <c r="D211" s="1">
        <v>44406</v>
      </c>
      <c r="E211">
        <v>2378887</v>
      </c>
    </row>
    <row r="212" spans="1:5" x14ac:dyDescent="0.35">
      <c r="A212" s="1">
        <v>44407</v>
      </c>
      <c r="B212">
        <v>2616688</v>
      </c>
      <c r="D212" s="1">
        <v>44407</v>
      </c>
      <c r="E212">
        <v>2616688</v>
      </c>
    </row>
    <row r="213" spans="1:5" x14ac:dyDescent="0.35">
      <c r="A213" s="1">
        <v>44408</v>
      </c>
      <c r="B213">
        <v>2566946</v>
      </c>
      <c r="D213" s="1">
        <v>44408</v>
      </c>
      <c r="E213">
        <v>2566946</v>
      </c>
    </row>
    <row r="214" spans="1:5" x14ac:dyDescent="0.35">
      <c r="A214" s="1">
        <v>44409</v>
      </c>
      <c r="B214">
        <v>1551855</v>
      </c>
      <c r="D214" s="1">
        <v>44409</v>
      </c>
      <c r="E214">
        <v>1551855</v>
      </c>
    </row>
    <row r="215" spans="1:5" x14ac:dyDescent="0.35">
      <c r="A215" s="1">
        <v>44410</v>
      </c>
      <c r="B215">
        <v>2356405</v>
      </c>
      <c r="D215" s="1">
        <v>44410</v>
      </c>
      <c r="E215">
        <v>2356405</v>
      </c>
    </row>
    <row r="216" spans="1:5" x14ac:dyDescent="0.35">
      <c r="A216" s="1">
        <v>44411</v>
      </c>
      <c r="B216">
        <v>2287844</v>
      </c>
      <c r="D216" s="1">
        <v>44411</v>
      </c>
      <c r="E216">
        <v>2287844</v>
      </c>
    </row>
    <row r="217" spans="1:5" x14ac:dyDescent="0.35">
      <c r="A217" s="1">
        <v>44412</v>
      </c>
      <c r="B217">
        <v>2256149</v>
      </c>
      <c r="D217" s="1">
        <v>44412</v>
      </c>
      <c r="E217">
        <v>2256149</v>
      </c>
    </row>
    <row r="218" spans="1:5" x14ac:dyDescent="0.35">
      <c r="A218" s="1">
        <v>44413</v>
      </c>
      <c r="B218">
        <v>2350890</v>
      </c>
      <c r="D218" s="1">
        <v>44413</v>
      </c>
      <c r="E218">
        <v>2350890</v>
      </c>
    </row>
    <row r="219" spans="1:5" x14ac:dyDescent="0.35">
      <c r="A219" s="1">
        <v>44414</v>
      </c>
      <c r="B219">
        <v>2572962</v>
      </c>
      <c r="D219" s="1">
        <v>44414</v>
      </c>
      <c r="E219">
        <v>2572962</v>
      </c>
    </row>
    <row r="220" spans="1:5" x14ac:dyDescent="0.35">
      <c r="A220" s="1">
        <v>44415</v>
      </c>
      <c r="B220">
        <v>2508983</v>
      </c>
      <c r="D220" s="1">
        <v>44415</v>
      </c>
      <c r="E220">
        <v>2508983</v>
      </c>
    </row>
    <row r="221" spans="1:5" x14ac:dyDescent="0.35">
      <c r="A221" s="1">
        <v>44416</v>
      </c>
      <c r="B221">
        <v>1544112</v>
      </c>
      <c r="D221" s="1">
        <v>44416</v>
      </c>
      <c r="E221">
        <v>1544112</v>
      </c>
    </row>
    <row r="222" spans="1:5" x14ac:dyDescent="0.35">
      <c r="A222" s="1">
        <v>44417</v>
      </c>
      <c r="B222">
        <v>2348084</v>
      </c>
      <c r="D222" s="1">
        <v>44417</v>
      </c>
      <c r="E222">
        <v>2348084</v>
      </c>
    </row>
    <row r="223" spans="1:5" x14ac:dyDescent="0.35">
      <c r="A223" s="1">
        <v>44418</v>
      </c>
      <c r="B223">
        <v>2294783</v>
      </c>
      <c r="D223" s="1">
        <v>44418</v>
      </c>
      <c r="E223">
        <v>2294783</v>
      </c>
    </row>
    <row r="224" spans="1:5" x14ac:dyDescent="0.35">
      <c r="A224" s="1">
        <v>44419</v>
      </c>
      <c r="B224">
        <v>2268467</v>
      </c>
      <c r="D224" s="1">
        <v>44419</v>
      </c>
      <c r="E224">
        <v>2268467</v>
      </c>
    </row>
    <row r="225" spans="1:5" x14ac:dyDescent="0.35">
      <c r="A225" s="1">
        <v>44420</v>
      </c>
      <c r="B225">
        <v>2352145</v>
      </c>
      <c r="D225" s="1">
        <v>44420</v>
      </c>
      <c r="E225">
        <v>2352145</v>
      </c>
    </row>
    <row r="226" spans="1:5" x14ac:dyDescent="0.35">
      <c r="A226" s="1">
        <v>44421</v>
      </c>
      <c r="B226">
        <v>2614769</v>
      </c>
      <c r="D226" s="1">
        <v>44421</v>
      </c>
      <c r="E226">
        <v>2614769</v>
      </c>
    </row>
    <row r="227" spans="1:5" x14ac:dyDescent="0.35">
      <c r="A227" s="1">
        <v>44422</v>
      </c>
      <c r="B227">
        <v>2511550</v>
      </c>
      <c r="D227" s="1">
        <v>44422</v>
      </c>
      <c r="E227">
        <v>2511550</v>
      </c>
    </row>
    <row r="228" spans="1:5" x14ac:dyDescent="0.35">
      <c r="A228" s="1">
        <v>44423</v>
      </c>
      <c r="B228">
        <v>1549614</v>
      </c>
      <c r="D228" s="1">
        <v>44423</v>
      </c>
      <c r="E228">
        <v>1549614</v>
      </c>
    </row>
    <row r="229" spans="1:5" x14ac:dyDescent="0.35">
      <c r="A229" s="1">
        <v>44424</v>
      </c>
      <c r="B229">
        <v>2364159</v>
      </c>
      <c r="D229" s="1">
        <v>44424</v>
      </c>
      <c r="E229">
        <v>2364159</v>
      </c>
    </row>
    <row r="230" spans="1:5" x14ac:dyDescent="0.35">
      <c r="A230" s="1">
        <v>44425</v>
      </c>
      <c r="B230">
        <v>2286789</v>
      </c>
      <c r="D230" s="1">
        <v>44425</v>
      </c>
      <c r="E230">
        <v>2286789</v>
      </c>
    </row>
    <row r="231" spans="1:5" x14ac:dyDescent="0.35">
      <c r="A231" s="1">
        <v>44426</v>
      </c>
      <c r="B231">
        <v>2259088</v>
      </c>
      <c r="D231" s="1">
        <v>44426</v>
      </c>
      <c r="E231">
        <v>2259088</v>
      </c>
    </row>
    <row r="232" spans="1:5" x14ac:dyDescent="0.35">
      <c r="A232" s="1">
        <v>44427</v>
      </c>
      <c r="B232">
        <v>2334601</v>
      </c>
      <c r="D232" s="1">
        <v>44427</v>
      </c>
      <c r="E232">
        <v>2334601</v>
      </c>
    </row>
    <row r="233" spans="1:5" x14ac:dyDescent="0.35">
      <c r="A233" s="1">
        <v>44428</v>
      </c>
      <c r="B233">
        <v>2572210</v>
      </c>
      <c r="D233" s="1">
        <v>44428</v>
      </c>
      <c r="E233">
        <v>2572210</v>
      </c>
    </row>
    <row r="234" spans="1:5" x14ac:dyDescent="0.35">
      <c r="A234" s="1">
        <v>44429</v>
      </c>
      <c r="B234">
        <v>2537295</v>
      </c>
      <c r="D234" s="1">
        <v>44429</v>
      </c>
      <c r="E234">
        <v>2537295</v>
      </c>
    </row>
    <row r="235" spans="1:5" x14ac:dyDescent="0.35">
      <c r="A235" s="1">
        <v>44430</v>
      </c>
      <c r="B235">
        <v>1538979</v>
      </c>
      <c r="D235" s="1">
        <v>44430</v>
      </c>
      <c r="E235">
        <v>1538979</v>
      </c>
    </row>
    <row r="236" spans="1:5" x14ac:dyDescent="0.35">
      <c r="A236" s="1">
        <v>44431</v>
      </c>
      <c r="B236">
        <v>2359613</v>
      </c>
      <c r="D236" s="1">
        <v>44431</v>
      </c>
      <c r="E236">
        <v>2359613</v>
      </c>
    </row>
    <row r="237" spans="1:5" x14ac:dyDescent="0.35">
      <c r="A237" s="1">
        <v>44432</v>
      </c>
      <c r="B237">
        <v>2307960</v>
      </c>
      <c r="D237" s="1">
        <v>44432</v>
      </c>
      <c r="E237">
        <v>2307960</v>
      </c>
    </row>
    <row r="238" spans="1:5" x14ac:dyDescent="0.35">
      <c r="A238" s="1">
        <v>44433</v>
      </c>
      <c r="B238">
        <v>2316645</v>
      </c>
      <c r="D238" s="1">
        <v>44433</v>
      </c>
      <c r="E238">
        <v>2316645</v>
      </c>
    </row>
    <row r="239" spans="1:5" x14ac:dyDescent="0.35">
      <c r="A239" s="1">
        <v>44434</v>
      </c>
      <c r="B239">
        <v>2399975</v>
      </c>
      <c r="D239" s="1">
        <v>44434</v>
      </c>
      <c r="E239">
        <v>2399975</v>
      </c>
    </row>
    <row r="240" spans="1:5" x14ac:dyDescent="0.35">
      <c r="A240" s="1">
        <v>44435</v>
      </c>
      <c r="B240">
        <v>2693565</v>
      </c>
      <c r="D240" s="1">
        <v>44435</v>
      </c>
      <c r="E240">
        <v>2693565</v>
      </c>
    </row>
    <row r="241" spans="1:5" x14ac:dyDescent="0.35">
      <c r="A241" s="1">
        <v>44436</v>
      </c>
      <c r="B241">
        <v>2558451</v>
      </c>
      <c r="D241" s="1">
        <v>44436</v>
      </c>
      <c r="E241">
        <v>2558451</v>
      </c>
    </row>
    <row r="242" spans="1:5" x14ac:dyDescent="0.35">
      <c r="A242" s="1">
        <v>44437</v>
      </c>
      <c r="B242">
        <v>1506651</v>
      </c>
      <c r="D242" s="1">
        <v>44437</v>
      </c>
      <c r="E242">
        <v>1506651</v>
      </c>
    </row>
    <row r="243" spans="1:5" x14ac:dyDescent="0.35">
      <c r="A243" s="1">
        <v>44438</v>
      </c>
      <c r="B243">
        <v>2067963</v>
      </c>
      <c r="D243" s="1">
        <v>44438</v>
      </c>
      <c r="E243">
        <v>2067963</v>
      </c>
    </row>
    <row r="244" spans="1:5" x14ac:dyDescent="0.35">
      <c r="A244" s="1">
        <v>44439</v>
      </c>
      <c r="B244">
        <v>2511539</v>
      </c>
      <c r="D244" s="1">
        <v>44439</v>
      </c>
      <c r="E244">
        <v>2511539</v>
      </c>
    </row>
    <row r="245" spans="1:5" x14ac:dyDescent="0.35">
      <c r="A245" s="1">
        <v>44440</v>
      </c>
      <c r="B245">
        <v>2427998</v>
      </c>
      <c r="D245" s="1">
        <v>44440</v>
      </c>
      <c r="E245">
        <v>2427998</v>
      </c>
    </row>
    <row r="246" spans="1:5" x14ac:dyDescent="0.35">
      <c r="A246" s="1">
        <v>44441</v>
      </c>
      <c r="B246">
        <v>2436146</v>
      </c>
      <c r="D246" s="1">
        <v>44441</v>
      </c>
      <c r="E246">
        <v>2436146</v>
      </c>
    </row>
    <row r="247" spans="1:5" x14ac:dyDescent="0.35">
      <c r="A247" s="1">
        <v>44442</v>
      </c>
      <c r="B247">
        <v>2632180</v>
      </c>
      <c r="D247" s="1">
        <v>44442</v>
      </c>
      <c r="E247">
        <v>2632180</v>
      </c>
    </row>
    <row r="248" spans="1:5" x14ac:dyDescent="0.35">
      <c r="A248" s="1">
        <v>44443</v>
      </c>
      <c r="B248">
        <v>2645091</v>
      </c>
      <c r="D248" s="1">
        <v>44443</v>
      </c>
      <c r="E248">
        <v>2645091</v>
      </c>
    </row>
    <row r="249" spans="1:5" x14ac:dyDescent="0.35">
      <c r="A249" s="1">
        <v>44444</v>
      </c>
      <c r="B249">
        <v>1660607</v>
      </c>
      <c r="D249" s="1">
        <v>44444</v>
      </c>
      <c r="E249">
        <v>1660607</v>
      </c>
    </row>
    <row r="250" spans="1:5" x14ac:dyDescent="0.35">
      <c r="A250" s="1">
        <v>44445</v>
      </c>
      <c r="B250">
        <v>2461442</v>
      </c>
      <c r="D250" s="1">
        <v>44445</v>
      </c>
      <c r="E250">
        <v>2461442</v>
      </c>
    </row>
    <row r="251" spans="1:5" x14ac:dyDescent="0.35">
      <c r="A251" s="1">
        <v>44446</v>
      </c>
      <c r="B251">
        <v>2359114</v>
      </c>
      <c r="D251" s="1">
        <v>44446</v>
      </c>
      <c r="E251">
        <v>2359114</v>
      </c>
    </row>
    <row r="252" spans="1:5" x14ac:dyDescent="0.35">
      <c r="A252" s="1">
        <v>44447</v>
      </c>
      <c r="B252">
        <v>2310428</v>
      </c>
      <c r="D252" s="1">
        <v>44447</v>
      </c>
      <c r="E252">
        <v>2310428</v>
      </c>
    </row>
    <row r="253" spans="1:5" x14ac:dyDescent="0.35">
      <c r="A253" s="1">
        <v>44448</v>
      </c>
      <c r="B253">
        <v>2356620</v>
      </c>
      <c r="D253" s="1">
        <v>44448</v>
      </c>
      <c r="E253">
        <v>2356620</v>
      </c>
    </row>
    <row r="254" spans="1:5" x14ac:dyDescent="0.35">
      <c r="A254" s="1">
        <v>44449</v>
      </c>
      <c r="B254">
        <v>2618003</v>
      </c>
      <c r="D254" s="1">
        <v>44449</v>
      </c>
      <c r="E254">
        <v>2618003</v>
      </c>
    </row>
    <row r="255" spans="1:5" x14ac:dyDescent="0.35">
      <c r="A255" s="1">
        <v>44450</v>
      </c>
      <c r="B255">
        <v>2595413</v>
      </c>
      <c r="D255" s="1">
        <v>44450</v>
      </c>
      <c r="E255">
        <v>2595413</v>
      </c>
    </row>
    <row r="256" spans="1:5" x14ac:dyDescent="0.35">
      <c r="A256" s="1">
        <v>44451</v>
      </c>
      <c r="B256">
        <v>1642621</v>
      </c>
      <c r="D256" s="1">
        <v>44451</v>
      </c>
      <c r="E256">
        <v>1642621</v>
      </c>
    </row>
    <row r="257" spans="1:5" x14ac:dyDescent="0.35">
      <c r="A257" s="1">
        <v>44452</v>
      </c>
      <c r="B257">
        <v>2382523</v>
      </c>
      <c r="D257" s="1">
        <v>44452</v>
      </c>
      <c r="E257">
        <v>2382523</v>
      </c>
    </row>
    <row r="258" spans="1:5" x14ac:dyDescent="0.35">
      <c r="A258" s="1">
        <v>44453</v>
      </c>
      <c r="B258">
        <v>2295961</v>
      </c>
      <c r="D258" s="1">
        <v>44453</v>
      </c>
      <c r="E258">
        <v>2295961</v>
      </c>
    </row>
    <row r="259" spans="1:5" x14ac:dyDescent="0.35">
      <c r="A259" s="1">
        <v>44454</v>
      </c>
      <c r="B259">
        <v>2337837</v>
      </c>
      <c r="D259" s="1">
        <v>44454</v>
      </c>
      <c r="E259">
        <v>2337837</v>
      </c>
    </row>
    <row r="260" spans="1:5" x14ac:dyDescent="0.35">
      <c r="A260" s="1">
        <v>44455</v>
      </c>
      <c r="B260">
        <v>2334003</v>
      </c>
      <c r="D260" s="1">
        <v>44455</v>
      </c>
      <c r="E260">
        <v>2334003</v>
      </c>
    </row>
    <row r="261" spans="1:5" x14ac:dyDescent="0.35">
      <c r="A261" s="1">
        <v>44456</v>
      </c>
      <c r="B261">
        <v>2607430</v>
      </c>
      <c r="D261" s="1">
        <v>44456</v>
      </c>
      <c r="E261">
        <v>2607430</v>
      </c>
    </row>
    <row r="262" spans="1:5" x14ac:dyDescent="0.35">
      <c r="A262" s="1">
        <v>44457</v>
      </c>
      <c r="B262">
        <v>2573123</v>
      </c>
      <c r="D262" s="1">
        <v>44457</v>
      </c>
      <c r="E262">
        <v>2573123</v>
      </c>
    </row>
    <row r="263" spans="1:5" x14ac:dyDescent="0.35">
      <c r="A263" s="1">
        <v>44458</v>
      </c>
      <c r="B263">
        <v>1647374</v>
      </c>
      <c r="D263" s="1">
        <v>44458</v>
      </c>
      <c r="E263">
        <v>1647374</v>
      </c>
    </row>
    <row r="264" spans="1:5" x14ac:dyDescent="0.35">
      <c r="A264" s="1">
        <v>44459</v>
      </c>
      <c r="B264">
        <v>2379520</v>
      </c>
      <c r="D264" s="1">
        <v>44459</v>
      </c>
      <c r="E264">
        <v>2379520</v>
      </c>
    </row>
    <row r="265" spans="1:5" x14ac:dyDescent="0.35">
      <c r="A265" s="1">
        <v>44460</v>
      </c>
      <c r="B265">
        <v>2309759</v>
      </c>
      <c r="D265" s="1">
        <v>44460</v>
      </c>
      <c r="E265">
        <v>2309759</v>
      </c>
    </row>
    <row r="266" spans="1:5" x14ac:dyDescent="0.35">
      <c r="A266" s="1">
        <v>44461</v>
      </c>
      <c r="B266">
        <v>2278407</v>
      </c>
      <c r="D266" s="1">
        <v>44461</v>
      </c>
      <c r="E266">
        <v>2278407</v>
      </c>
    </row>
    <row r="267" spans="1:5" x14ac:dyDescent="0.35">
      <c r="A267" s="1">
        <v>44462</v>
      </c>
      <c r="B267">
        <v>2378804</v>
      </c>
      <c r="D267" s="1">
        <v>44462</v>
      </c>
      <c r="E267">
        <v>2378804</v>
      </c>
    </row>
    <row r="268" spans="1:5" x14ac:dyDescent="0.35">
      <c r="A268" s="1">
        <v>44463</v>
      </c>
      <c r="B268">
        <v>2625830</v>
      </c>
      <c r="D268" s="1">
        <v>44463</v>
      </c>
      <c r="E268">
        <v>2625830</v>
      </c>
    </row>
    <row r="269" spans="1:5" x14ac:dyDescent="0.35">
      <c r="A269" s="1">
        <v>44464</v>
      </c>
      <c r="B269">
        <v>2530317</v>
      </c>
      <c r="D269" s="1">
        <v>44464</v>
      </c>
      <c r="E269">
        <v>2530317</v>
      </c>
    </row>
    <row r="270" spans="1:5" x14ac:dyDescent="0.35">
      <c r="A270" s="1">
        <v>44465</v>
      </c>
      <c r="B270">
        <v>1568514</v>
      </c>
      <c r="D270" s="1">
        <v>44465</v>
      </c>
      <c r="E270">
        <v>1568514</v>
      </c>
    </row>
    <row r="271" spans="1:5" x14ac:dyDescent="0.35">
      <c r="A271" s="1">
        <v>44466</v>
      </c>
      <c r="B271">
        <v>2317329</v>
      </c>
      <c r="D271" s="1">
        <v>44466</v>
      </c>
      <c r="E271">
        <v>2317329</v>
      </c>
    </row>
    <row r="272" spans="1:5" x14ac:dyDescent="0.35">
      <c r="A272" s="1">
        <v>44467</v>
      </c>
      <c r="B272">
        <v>2262695</v>
      </c>
      <c r="D272" s="1">
        <v>44467</v>
      </c>
      <c r="E272">
        <v>2262695</v>
      </c>
    </row>
    <row r="273" spans="1:5" x14ac:dyDescent="0.35">
      <c r="A273" s="1">
        <v>44468</v>
      </c>
      <c r="B273">
        <v>2318152</v>
      </c>
      <c r="D273" s="1">
        <v>44468</v>
      </c>
      <c r="E273">
        <v>2318152</v>
      </c>
    </row>
    <row r="274" spans="1:5" x14ac:dyDescent="0.35">
      <c r="A274" s="1">
        <v>44469</v>
      </c>
      <c r="B274">
        <v>2378655</v>
      </c>
      <c r="D274" s="1">
        <v>44469</v>
      </c>
      <c r="E274">
        <v>2378655</v>
      </c>
    </row>
    <row r="275" spans="1:5" x14ac:dyDescent="0.35">
      <c r="A275" s="1">
        <v>44470</v>
      </c>
      <c r="B275">
        <v>2693080</v>
      </c>
      <c r="D275" s="1">
        <v>44470</v>
      </c>
      <c r="E275">
        <v>2693080</v>
      </c>
    </row>
    <row r="276" spans="1:5" x14ac:dyDescent="0.35">
      <c r="A276" s="1">
        <v>44471</v>
      </c>
      <c r="B276">
        <v>2613841</v>
      </c>
      <c r="D276" s="1">
        <v>44471</v>
      </c>
      <c r="E276">
        <v>2613841</v>
      </c>
    </row>
    <row r="277" spans="1:5" x14ac:dyDescent="0.35">
      <c r="A277" s="1">
        <v>44472</v>
      </c>
      <c r="B277">
        <v>1700274</v>
      </c>
      <c r="D277" s="1">
        <v>44472</v>
      </c>
      <c r="E277">
        <v>1700274</v>
      </c>
    </row>
    <row r="278" spans="1:5" x14ac:dyDescent="0.35">
      <c r="A278" s="1">
        <v>44473</v>
      </c>
      <c r="B278">
        <v>2393990</v>
      </c>
      <c r="D278" s="1">
        <v>44473</v>
      </c>
      <c r="E278">
        <v>2393990</v>
      </c>
    </row>
    <row r="279" spans="1:5" x14ac:dyDescent="0.35">
      <c r="A279" s="1">
        <v>44474</v>
      </c>
      <c r="B279">
        <v>2298211</v>
      </c>
      <c r="D279" s="1">
        <v>44474</v>
      </c>
      <c r="E279">
        <v>2298211</v>
      </c>
    </row>
    <row r="280" spans="1:5" x14ac:dyDescent="0.35">
      <c r="A280" s="1">
        <v>44475</v>
      </c>
      <c r="B280">
        <v>2323522</v>
      </c>
      <c r="D280" s="1">
        <v>44475</v>
      </c>
      <c r="E280">
        <v>2323522</v>
      </c>
    </row>
    <row r="281" spans="1:5" x14ac:dyDescent="0.35">
      <c r="A281" s="1">
        <v>44476</v>
      </c>
      <c r="B281">
        <v>2366237</v>
      </c>
      <c r="D281" s="1">
        <v>44476</v>
      </c>
      <c r="E281">
        <v>2366237</v>
      </c>
    </row>
    <row r="282" spans="1:5" x14ac:dyDescent="0.35">
      <c r="A282" s="1">
        <v>44477</v>
      </c>
      <c r="B282">
        <v>2675006</v>
      </c>
      <c r="D282" s="1">
        <v>44477</v>
      </c>
      <c r="E282">
        <v>2675006</v>
      </c>
    </row>
    <row r="283" spans="1:5" x14ac:dyDescent="0.35">
      <c r="A283" s="1">
        <v>44478</v>
      </c>
      <c r="B283">
        <v>2666737</v>
      </c>
      <c r="D283" s="1">
        <v>44478</v>
      </c>
      <c r="E283">
        <v>2666737</v>
      </c>
    </row>
    <row r="284" spans="1:5" x14ac:dyDescent="0.35">
      <c r="A284" s="1">
        <v>44479</v>
      </c>
      <c r="B284">
        <v>1644767</v>
      </c>
      <c r="D284" s="1">
        <v>44479</v>
      </c>
      <c r="E284">
        <v>1644767</v>
      </c>
    </row>
    <row r="285" spans="1:5" x14ac:dyDescent="0.35">
      <c r="A285" s="1">
        <v>44480</v>
      </c>
      <c r="B285">
        <v>2416004</v>
      </c>
      <c r="D285" s="1">
        <v>44480</v>
      </c>
      <c r="E285">
        <v>2416004</v>
      </c>
    </row>
    <row r="286" spans="1:5" x14ac:dyDescent="0.35">
      <c r="A286" s="1">
        <v>44481</v>
      </c>
      <c r="B286">
        <v>2372148</v>
      </c>
      <c r="D286" s="1">
        <v>44481</v>
      </c>
      <c r="E286">
        <v>2372148</v>
      </c>
    </row>
    <row r="287" spans="1:5" x14ac:dyDescent="0.35">
      <c r="A287" s="1">
        <v>44482</v>
      </c>
      <c r="B287">
        <v>2311806</v>
      </c>
      <c r="D287" s="1">
        <v>44482</v>
      </c>
      <c r="E287">
        <v>2311806</v>
      </c>
    </row>
    <row r="288" spans="1:5" x14ac:dyDescent="0.35">
      <c r="A288" s="1">
        <v>44483</v>
      </c>
      <c r="B288">
        <v>2396946</v>
      </c>
      <c r="D288" s="1">
        <v>44483</v>
      </c>
      <c r="E288">
        <v>2396946</v>
      </c>
    </row>
    <row r="289" spans="1:5" x14ac:dyDescent="0.35">
      <c r="A289" s="1">
        <v>44484</v>
      </c>
      <c r="B289">
        <v>2706511</v>
      </c>
      <c r="D289" s="1">
        <v>44484</v>
      </c>
      <c r="E289">
        <v>2706511</v>
      </c>
    </row>
    <row r="290" spans="1:5" x14ac:dyDescent="0.35">
      <c r="A290" s="1">
        <v>44485</v>
      </c>
      <c r="B290">
        <v>2646014</v>
      </c>
      <c r="D290" s="1">
        <v>44485</v>
      </c>
      <c r="E290">
        <v>2646014</v>
      </c>
    </row>
    <row r="291" spans="1:5" x14ac:dyDescent="0.35">
      <c r="A291" s="1">
        <v>44486</v>
      </c>
      <c r="B291">
        <v>1676612</v>
      </c>
      <c r="D291" s="1">
        <v>44486</v>
      </c>
      <c r="E291">
        <v>1676612</v>
      </c>
    </row>
    <row r="292" spans="1:5" x14ac:dyDescent="0.35">
      <c r="A292" s="1">
        <v>44487</v>
      </c>
      <c r="B292">
        <v>2380042</v>
      </c>
      <c r="D292" s="1">
        <v>44487</v>
      </c>
      <c r="E292">
        <v>2380042</v>
      </c>
    </row>
    <row r="293" spans="1:5" x14ac:dyDescent="0.35">
      <c r="A293" s="1">
        <v>44488</v>
      </c>
      <c r="B293">
        <v>2303172</v>
      </c>
      <c r="D293" s="1">
        <v>44488</v>
      </c>
      <c r="E293">
        <v>2303172</v>
      </c>
    </row>
    <row r="294" spans="1:5" x14ac:dyDescent="0.35">
      <c r="A294" s="1">
        <v>44489</v>
      </c>
      <c r="B294">
        <v>2300777</v>
      </c>
      <c r="D294" s="1">
        <v>44489</v>
      </c>
      <c r="E294">
        <v>2300777</v>
      </c>
    </row>
    <row r="295" spans="1:5" x14ac:dyDescent="0.35">
      <c r="A295" s="1">
        <v>44490</v>
      </c>
      <c r="B295">
        <v>2408130</v>
      </c>
      <c r="D295" s="1">
        <v>44490</v>
      </c>
      <c r="E295">
        <v>2408130</v>
      </c>
    </row>
    <row r="296" spans="1:5" x14ac:dyDescent="0.35">
      <c r="A296" s="1">
        <v>44491</v>
      </c>
      <c r="B296">
        <v>2658041</v>
      </c>
      <c r="D296" s="1">
        <v>44491</v>
      </c>
      <c r="E296">
        <v>2658041</v>
      </c>
    </row>
    <row r="297" spans="1:5" x14ac:dyDescent="0.35">
      <c r="A297" s="1">
        <v>44492</v>
      </c>
      <c r="B297">
        <v>2679692</v>
      </c>
      <c r="D297" s="1">
        <v>44492</v>
      </c>
      <c r="E297">
        <v>2679692</v>
      </c>
    </row>
    <row r="298" spans="1:5" x14ac:dyDescent="0.35">
      <c r="A298" s="1">
        <v>44493</v>
      </c>
      <c r="B298">
        <v>1655874</v>
      </c>
      <c r="D298" s="1">
        <v>44493</v>
      </c>
      <c r="E298">
        <v>1655874</v>
      </c>
    </row>
    <row r="299" spans="1:5" x14ac:dyDescent="0.35">
      <c r="A299" s="1">
        <v>44494</v>
      </c>
      <c r="B299">
        <v>2445830</v>
      </c>
      <c r="D299" s="1">
        <v>44494</v>
      </c>
      <c r="E299">
        <v>2445830</v>
      </c>
    </row>
    <row r="300" spans="1:5" x14ac:dyDescent="0.35">
      <c r="A300" s="1">
        <v>44495</v>
      </c>
      <c r="B300">
        <v>2386714</v>
      </c>
      <c r="D300" s="1">
        <v>44495</v>
      </c>
      <c r="E300">
        <v>2386714</v>
      </c>
    </row>
    <row r="301" spans="1:5" x14ac:dyDescent="0.35">
      <c r="A301" s="1">
        <v>44496</v>
      </c>
      <c r="B301">
        <v>2374780</v>
      </c>
      <c r="D301" s="1">
        <v>44496</v>
      </c>
      <c r="E301">
        <v>2374780</v>
      </c>
    </row>
    <row r="302" spans="1:5" x14ac:dyDescent="0.35">
      <c r="A302" s="1">
        <v>44497</v>
      </c>
      <c r="B302">
        <v>2486280</v>
      </c>
      <c r="D302" s="1">
        <v>44497</v>
      </c>
      <c r="E302">
        <v>2486280</v>
      </c>
    </row>
    <row r="303" spans="1:5" x14ac:dyDescent="0.35">
      <c r="A303" s="1">
        <v>44498</v>
      </c>
      <c r="B303">
        <v>2804707</v>
      </c>
      <c r="D303" s="1">
        <v>44498</v>
      </c>
      <c r="E303">
        <v>2804707</v>
      </c>
    </row>
    <row r="304" spans="1:5" x14ac:dyDescent="0.35">
      <c r="A304" s="1">
        <v>44499</v>
      </c>
      <c r="B304">
        <v>2834085</v>
      </c>
      <c r="D304" s="1">
        <v>44499</v>
      </c>
      <c r="E304">
        <v>2834085</v>
      </c>
    </row>
    <row r="305" spans="1:5" x14ac:dyDescent="0.35">
      <c r="A305" s="1">
        <v>44500</v>
      </c>
      <c r="B305">
        <v>1780075</v>
      </c>
      <c r="D305" s="1">
        <v>44500</v>
      </c>
      <c r="E305">
        <v>1780075</v>
      </c>
    </row>
    <row r="306" spans="1:5" x14ac:dyDescent="0.35">
      <c r="A306" s="1">
        <v>44501</v>
      </c>
      <c r="B306">
        <v>2393874</v>
      </c>
      <c r="D306" s="1">
        <v>44501</v>
      </c>
      <c r="E306">
        <v>2393874</v>
      </c>
    </row>
    <row r="307" spans="1:5" x14ac:dyDescent="0.35">
      <c r="A307" s="1">
        <v>44502</v>
      </c>
      <c r="B307">
        <v>2381935</v>
      </c>
      <c r="D307" s="1">
        <v>44502</v>
      </c>
      <c r="E307">
        <v>2381935</v>
      </c>
    </row>
    <row r="308" spans="1:5" x14ac:dyDescent="0.35">
      <c r="A308" s="1">
        <v>44503</v>
      </c>
      <c r="B308">
        <v>2357648</v>
      </c>
      <c r="D308" s="1">
        <v>44503</v>
      </c>
      <c r="E308">
        <v>2357648</v>
      </c>
    </row>
    <row r="309" spans="1:5" x14ac:dyDescent="0.35">
      <c r="A309" s="1">
        <v>44504</v>
      </c>
      <c r="B309">
        <v>2456410</v>
      </c>
      <c r="D309" s="1">
        <v>44504</v>
      </c>
      <c r="E309">
        <v>2456410</v>
      </c>
    </row>
    <row r="310" spans="1:5" x14ac:dyDescent="0.35">
      <c r="A310" s="1">
        <v>44505</v>
      </c>
      <c r="B310">
        <v>2804289</v>
      </c>
      <c r="D310" s="1">
        <v>44505</v>
      </c>
      <c r="E310">
        <v>2804289</v>
      </c>
    </row>
    <row r="311" spans="1:5" x14ac:dyDescent="0.35">
      <c r="A311" s="1">
        <v>44506</v>
      </c>
      <c r="B311">
        <v>2682332</v>
      </c>
      <c r="D311" s="1">
        <v>44506</v>
      </c>
      <c r="E311">
        <v>2682332</v>
      </c>
    </row>
    <row r="312" spans="1:5" x14ac:dyDescent="0.35">
      <c r="A312" s="1">
        <v>44507</v>
      </c>
      <c r="B312">
        <v>1718355</v>
      </c>
      <c r="D312" s="1">
        <v>44507</v>
      </c>
      <c r="E312">
        <v>1718355</v>
      </c>
    </row>
    <row r="313" spans="1:5" x14ac:dyDescent="0.35">
      <c r="A313" s="1">
        <v>44508</v>
      </c>
      <c r="B313">
        <v>2414894</v>
      </c>
      <c r="D313" s="1">
        <v>44508</v>
      </c>
      <c r="E313">
        <v>2414894</v>
      </c>
    </row>
    <row r="314" spans="1:5" x14ac:dyDescent="0.35">
      <c r="A314" s="1">
        <v>44509</v>
      </c>
      <c r="B314">
        <v>2346187</v>
      </c>
      <c r="D314" s="1">
        <v>44509</v>
      </c>
      <c r="E314">
        <v>2346187</v>
      </c>
    </row>
    <row r="315" spans="1:5" x14ac:dyDescent="0.35">
      <c r="A315" s="1">
        <v>44510</v>
      </c>
      <c r="B315">
        <v>2323270</v>
      </c>
      <c r="D315" s="1">
        <v>44510</v>
      </c>
      <c r="E315">
        <v>2323270</v>
      </c>
    </row>
    <row r="316" spans="1:5" x14ac:dyDescent="0.35">
      <c r="A316" s="1">
        <v>44511</v>
      </c>
      <c r="B316">
        <v>2388558</v>
      </c>
      <c r="D316" s="1">
        <v>44511</v>
      </c>
      <c r="E316">
        <v>2388558</v>
      </c>
    </row>
    <row r="317" spans="1:5" x14ac:dyDescent="0.35">
      <c r="A317" s="1">
        <v>44512</v>
      </c>
      <c r="B317">
        <v>2651144</v>
      </c>
      <c r="D317" s="1">
        <v>44512</v>
      </c>
      <c r="E317">
        <v>2651144</v>
      </c>
    </row>
    <row r="318" spans="1:5" x14ac:dyDescent="0.35">
      <c r="A318" s="1">
        <v>44513</v>
      </c>
      <c r="B318">
        <v>2683867</v>
      </c>
      <c r="D318" s="1">
        <v>44513</v>
      </c>
      <c r="E318">
        <v>2683867</v>
      </c>
    </row>
    <row r="319" spans="1:5" x14ac:dyDescent="0.35">
      <c r="A319" s="1">
        <v>44514</v>
      </c>
      <c r="B319">
        <v>1680666</v>
      </c>
      <c r="D319" s="1">
        <v>44514</v>
      </c>
      <c r="E319">
        <v>1680666</v>
      </c>
    </row>
    <row r="320" spans="1:5" x14ac:dyDescent="0.35">
      <c r="A320" s="1">
        <v>44515</v>
      </c>
      <c r="B320">
        <v>2475110</v>
      </c>
      <c r="D320" s="1">
        <v>44515</v>
      </c>
      <c r="E320">
        <v>2475110</v>
      </c>
    </row>
    <row r="321" spans="1:5" x14ac:dyDescent="0.35">
      <c r="A321" s="1">
        <v>44516</v>
      </c>
      <c r="B321">
        <v>2416460</v>
      </c>
      <c r="D321" s="1">
        <v>44516</v>
      </c>
      <c r="E321">
        <v>2416460</v>
      </c>
    </row>
    <row r="322" spans="1:5" x14ac:dyDescent="0.35">
      <c r="A322" s="1">
        <v>44517</v>
      </c>
      <c r="B322">
        <v>2405031</v>
      </c>
      <c r="D322" s="1">
        <v>44517</v>
      </c>
      <c r="E322">
        <v>2405031</v>
      </c>
    </row>
    <row r="323" spans="1:5" x14ac:dyDescent="0.35">
      <c r="A323" s="1">
        <v>44518</v>
      </c>
      <c r="B323">
        <v>2524226</v>
      </c>
      <c r="D323" s="1">
        <v>44518</v>
      </c>
      <c r="E323">
        <v>2524226</v>
      </c>
    </row>
    <row r="324" spans="1:5" x14ac:dyDescent="0.35">
      <c r="A324" s="1">
        <v>44519</v>
      </c>
      <c r="B324">
        <v>2697151</v>
      </c>
      <c r="D324" s="1">
        <v>44519</v>
      </c>
      <c r="E324">
        <v>2697151</v>
      </c>
    </row>
    <row r="325" spans="1:5" x14ac:dyDescent="0.35">
      <c r="A325" s="1">
        <v>44520</v>
      </c>
      <c r="B325">
        <v>2589536</v>
      </c>
      <c r="D325" s="1">
        <v>44520</v>
      </c>
      <c r="E325">
        <v>2589536</v>
      </c>
    </row>
    <row r="326" spans="1:5" x14ac:dyDescent="0.35">
      <c r="A326" s="1">
        <v>44521</v>
      </c>
      <c r="B326">
        <v>1661243</v>
      </c>
      <c r="D326" s="1">
        <v>44521</v>
      </c>
      <c r="E326">
        <v>1661243</v>
      </c>
    </row>
    <row r="327" spans="1:5" x14ac:dyDescent="0.35">
      <c r="A327" s="1">
        <v>44522</v>
      </c>
      <c r="B327">
        <v>2404125</v>
      </c>
      <c r="D327" s="1">
        <v>44522</v>
      </c>
      <c r="E327">
        <v>2404125</v>
      </c>
    </row>
    <row r="328" spans="1:5" x14ac:dyDescent="0.35">
      <c r="A328" s="1">
        <v>44523</v>
      </c>
      <c r="B328">
        <v>2354406</v>
      </c>
      <c r="D328" s="1">
        <v>44523</v>
      </c>
      <c r="E328">
        <v>2354406</v>
      </c>
    </row>
    <row r="329" spans="1:5" x14ac:dyDescent="0.35">
      <c r="A329" s="1">
        <v>44524</v>
      </c>
      <c r="B329">
        <v>2328578</v>
      </c>
      <c r="D329" s="1">
        <v>44524</v>
      </c>
      <c r="E329">
        <v>2328578</v>
      </c>
    </row>
    <row r="330" spans="1:5" x14ac:dyDescent="0.35">
      <c r="A330" s="1">
        <v>44525</v>
      </c>
      <c r="B330">
        <v>2447171</v>
      </c>
      <c r="D330" s="1">
        <v>44525</v>
      </c>
      <c r="E330">
        <v>2447171</v>
      </c>
    </row>
    <row r="331" spans="1:5" x14ac:dyDescent="0.35">
      <c r="A331" s="1">
        <v>44526</v>
      </c>
      <c r="B331">
        <v>2669778</v>
      </c>
      <c r="D331" s="1">
        <v>44526</v>
      </c>
      <c r="E331">
        <v>2669778</v>
      </c>
    </row>
    <row r="333" spans="1:5" x14ac:dyDescent="0.35">
      <c r="B333">
        <f>SUM(B2:B331)</f>
        <v>749374766</v>
      </c>
      <c r="E333">
        <f>SUM(E2:E331)</f>
        <v>749374766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basket_id counts </vt:lpstr>
      <vt:lpstr>trip, mission, choices counts </vt:lpstr>
      <vt:lpstr>choices_id analysis </vt:lpstr>
      <vt:lpstr>pos_trans_dept SUMS</vt:lpstr>
      <vt:lpstr>config</vt:lpstr>
      <vt:lpstr>calcs</vt:lpstr>
      <vt:lpstr>data - 1 year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Peake</dc:creator>
  <cp:lastModifiedBy>Rachel Peake</cp:lastModifiedBy>
  <dcterms:created xsi:type="dcterms:W3CDTF">2021-12-13T10:11:52Z</dcterms:created>
  <dcterms:modified xsi:type="dcterms:W3CDTF">2021-12-16T14:34:48Z</dcterms:modified>
</cp:coreProperties>
</file>