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\Documents\Investment\"/>
    </mc:Choice>
  </mc:AlternateContent>
  <xr:revisionPtr revIDLastSave="0" documentId="13_ncr:1_{9D3316A2-CA84-41C1-8895-B77D9E3F5BE0}" xr6:coauthVersionLast="47" xr6:coauthVersionMax="47" xr10:uidLastSave="{00000000-0000-0000-0000-000000000000}"/>
  <bookViews>
    <workbookView xWindow="-120" yWindow="-120" windowWidth="29040" windowHeight="16440" xr2:uid="{1C587367-3A51-48E3-8FD5-9E60EF93E66E}"/>
  </bookViews>
  <sheets>
    <sheet name="2025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O8" i="1"/>
  <c r="J6" i="1"/>
  <c r="D6" i="1"/>
  <c r="J8" i="1"/>
  <c r="C8" i="1"/>
  <c r="C6" i="1"/>
  <c r="C15" i="1" l="1"/>
  <c r="C20" i="1" s="1"/>
  <c r="O7" i="1"/>
  <c r="O6" i="1"/>
  <c r="J7" i="1"/>
  <c r="J10" i="1" s="1"/>
  <c r="C7" i="1"/>
  <c r="C9" i="1" l="1"/>
  <c r="C14" i="1"/>
  <c r="C17" i="1" s="1"/>
  <c r="O10" i="1"/>
  <c r="O9" i="1"/>
  <c r="C18" i="1"/>
  <c r="C19" i="1"/>
  <c r="J9" i="1"/>
  <c r="C10" i="1"/>
  <c r="C16" i="1" l="1"/>
  <c r="D22" i="1"/>
  <c r="D2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<sst xmlns="http://schemas.openxmlformats.org/spreadsheetml/2006/main" count="44" uniqueCount="34">
  <si>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SCHD</t>
    <phoneticPr fontId="1" type="noConversion"/>
  </si>
  <si>
    <t>수익률</t>
    <phoneticPr fontId="1" type="noConversion"/>
  </si>
  <si>
    <t>QQQ</t>
    <phoneticPr fontId="1" type="noConversion"/>
  </si>
  <si>
    <t>KODEX 미국나스닥100</t>
    <phoneticPr fontId="1" type="noConversion"/>
  </si>
  <si>
    <t>총 수익률</t>
    <phoneticPr fontId="1" type="noConversion"/>
  </si>
  <si>
    <t>총 매수 금액</t>
    <phoneticPr fontId="1" type="noConversion"/>
  </si>
  <si>
    <t>총 평가 금액</t>
    <phoneticPr fontId="1" type="noConversion"/>
  </si>
  <si>
    <t>매수금액</t>
    <phoneticPr fontId="1" type="noConversion"/>
  </si>
  <si>
    <t>평가금액</t>
    <phoneticPr fontId="1" type="noConversion"/>
  </si>
  <si>
    <t>SCHD 매수금액</t>
    <phoneticPr fontId="1" type="noConversion"/>
  </si>
  <si>
    <t>SCHD 평가금액</t>
    <phoneticPr fontId="1" type="noConversion"/>
  </si>
  <si>
    <t>SCHD 수익률</t>
    <phoneticPr fontId="1" type="noConversion"/>
  </si>
  <si>
    <t>QQQ 매수금액</t>
    <phoneticPr fontId="1" type="noConversion"/>
  </si>
  <si>
    <t>QQQ 평가금액</t>
    <phoneticPr fontId="1" type="noConversion"/>
  </si>
  <si>
    <t>QQQ 수익률</t>
    <phoneticPr fontId="1" type="noConversion"/>
  </si>
  <si>
    <t>SCHD 평가 손익</t>
    <phoneticPr fontId="1" type="noConversion"/>
  </si>
  <si>
    <t>QQQ 평가손익</t>
    <phoneticPr fontId="1" type="noConversion"/>
  </si>
  <si>
    <t>총 평가 손익</t>
    <phoneticPr fontId="1" type="noConversion"/>
  </si>
  <si>
    <t>레버리지</t>
    <phoneticPr fontId="1" type="noConversion"/>
  </si>
  <si>
    <t>SOXL</t>
    <phoneticPr fontId="1" type="noConversion"/>
  </si>
  <si>
    <t>레버리지 매수금액</t>
    <phoneticPr fontId="1" type="noConversion"/>
  </si>
  <si>
    <t>레버리지 평가금액</t>
    <phoneticPr fontId="1" type="noConversion"/>
  </si>
  <si>
    <t>레버리지 평가손익</t>
    <phoneticPr fontId="1" type="noConversion"/>
  </si>
  <si>
    <t>레버리지 수익률</t>
    <phoneticPr fontId="1" type="noConversion"/>
  </si>
  <si>
    <t>고위험</t>
    <phoneticPr fontId="1" type="noConversion"/>
  </si>
  <si>
    <t>KODEX 미국배당다우존스</t>
    <phoneticPr fontId="1" type="noConversion"/>
  </si>
  <si>
    <t>TIGER 미국배당다우존스</t>
    <phoneticPr fontId="1" type="noConversion"/>
  </si>
  <si>
    <t>목표 비율</t>
    <phoneticPr fontId="1" type="noConversion"/>
  </si>
  <si>
    <t>코인</t>
    <phoneticPr fontId="1" type="noConversion"/>
  </si>
  <si>
    <t>ACE 미국 WideMoat</t>
    <phoneticPr fontId="1" type="noConversion"/>
  </si>
  <si>
    <t>배당</t>
    <phoneticPr fontId="1" type="noConversion"/>
  </si>
  <si>
    <t>ETF</t>
    <phoneticPr fontId="1" type="noConversion"/>
  </si>
  <si>
    <t>TIGER 미국S&amp;P500배당귀족</t>
    <phoneticPr fontId="1" type="noConversion"/>
  </si>
  <si>
    <t>ACE 미국배당퀄리티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</si>
</sst>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176" formatCode="[$-F800]dddd\,\ mmmm\ dd\,\ yyyy"/>
    <numFmt numFmtId="177" formatCode="&quot;₩&quot;#,##0_);[Red]\(&quot;₩&quot;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>
      <alignment vertical="center"/>
    </xf>
    <xf numFmtId="10" fontId="0" fillId="0" borderId="6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5" xfId="0" applyNumberFormat="1" applyBorder="1" applyAlignment="1">
      <alignment horizontal="right" vertical="center"/>
    </xf>
    <xf numFmtId="176" fontId="0" fillId="0" borderId="7" xfId="0" applyNumberFormat="1" applyBorder="1" applyAlignment="1">
      <alignment horizontal="right" vertical="center"/>
    </xf>
    <xf numFmtId="42" fontId="0" fillId="0" borderId="6" xfId="0" applyNumberFormat="1" applyBorder="1">
      <alignment vertical="center"/>
    </xf>
    <xf numFmtId="9" fontId="0" fillId="0" borderId="8" xfId="0" applyNumberFormat="1" applyBorder="1">
      <alignment vertical="center"/>
    </xf>
    <xf numFmtId="9" fontId="0" fillId="0" borderId="9" xfId="0" applyNumberFormat="1" applyBorder="1">
      <alignment vertical="center"/>
    </xf>
    <xf numFmtId="10" fontId="0" fillId="0" borderId="8" xfId="0" applyNumberFormat="1" applyBorder="1">
      <alignment vertical="center"/>
    </xf>
    <xf numFmtId="176" fontId="0" fillId="0" borderId="10" xfId="0" applyNumberFormat="1" applyBorder="1" applyAlignment="1">
      <alignment horizontal="right" vertical="center"/>
    </xf>
    <xf numFmtId="10" fontId="0" fillId="0" borderId="11" xfId="0" applyNumberFormat="1" applyBorder="1">
      <alignment vertical="center"/>
    </xf>
    <xf numFmtId="176" fontId="0" fillId="0" borderId="2" xfId="0" applyNumberFormat="1" applyBorder="1" applyAlignment="1">
      <alignment horizontal="right" vertical="center"/>
    </xf>
    <xf numFmtId="42" fontId="0" fillId="0" borderId="4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10" fontId="0" fillId="0" borderId="9" xfId="0" applyNumberFormat="1" applyBorder="1">
      <alignment vertical="center"/>
    </xf>
    <xf numFmtId="0" fontId="0" fillId="0" borderId="7" xfId="0" applyBorder="1" applyAlignment="1">
      <alignment horizontal="right" vertical="center"/>
    </xf>
    <xf numFmtId="177" fontId="0" fillId="0" borderId="12" xfId="0" applyNumberFormat="1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0" fontId="0" fillId="0" borderId="8" xfId="0" applyNumberFormat="1" applyBorder="1">
      <alignment vertical="center"/>
    </xf>
    <xf numFmtId="10" fontId="0" fillId="0" borderId="9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7" fontId="0" fillId="0" borderId="15" xfId="0" applyNumberFormat="1" applyBorder="1" applyAlignment="1">
      <alignment horizontal="right" vertical="center"/>
    </xf>
    <xf numFmtId="177" fontId="0" fillId="0" borderId="16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177" fontId="0" fillId="0" borderId="12" xfId="0" applyNumberFormat="1" applyBorder="1" applyAlignment="1">
      <alignment horizontal="right" vertical="center"/>
    </xf>
    <xf numFmtId="177" fontId="0" fillId="0" borderId="13" xfId="0" applyNumberFormat="1" applyBorder="1" applyAlignment="1">
      <alignment horizontal="right" vertical="center"/>
    </xf>
    <xf numFmtId="177" fontId="0" fillId="0" borderId="14" xfId="0" applyNumberFormat="1" applyBorder="1" applyAlignment="1">
      <alignment horizontal="right" vertical="center"/>
    </xf>
    <xf numFmtId="177" fontId="0" fillId="0" borderId="3" xfId="0" applyNumberFormat="1" applyBorder="1">
      <alignment vertical="center"/>
    </xf>
    <xf numFmtId="177" fontId="0" fillId="0" borderId="4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6" xfId="0" applyNumberFormat="1" applyBorder="1">
      <alignment vertical="center"/>
    </xf>
    <xf numFmtId="10" fontId="0" fillId="0" borderId="8" xfId="0" applyNumberFormat="1" applyBorder="1" applyAlignment="1">
      <alignment horizontal="right" vertical="center"/>
    </xf>
    <xf numFmtId="10" fontId="0" fillId="0" borderId="9" xfId="0" applyNumberFormat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/>
    </xf>
    <xf numFmtId="10" fontId="0" fillId="0" borderId="18" xfId="0" applyNumberForma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포트폴리오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162-4B5D-9C76-D258110F98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162-4B5D-9C76-D258110F986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488-4AD7-809C-795AEFCA8E7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'2025년'!$B$14:$B$20</c15:sqref>
                  </c15:fullRef>
                </c:ext>
              </c:extLst>
              <c:f>'2025년'!$B$18:$B$20</c:f>
              <c:strCache>
                <c:ptCount val="3"/>
                <c:pt idx="0">
                  <c:v>SCHD</c:v>
                </c:pt>
                <c:pt idx="1">
                  <c:v>QQQ</c:v>
                </c:pt>
                <c:pt idx="2">
                  <c:v>레버리지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'2025년'!$C$14:$C$20</c15:sqref>
                  </c15:fullRef>
                </c:ext>
              </c:extLst>
              <c:f>'2025년'!$C$18:$C$20</c:f>
              <c:numCache>
                <c:formatCode>_("₩"* #,##0_);_("₩"* \(#,##0\);_("₩"* "-"_);_(@_)</c:formatCode>
                <c:ptCount val="3"/>
                <c:pt idx="0" formatCode="0.00%">
                  <c:v>0.43931607294964609</c:v>
                </c:pt>
                <c:pt idx="1" formatCode="0.00%">
                  <c:v>0.53709196792322089</c:v>
                </c:pt>
                <c:pt idx="2" formatCode="0.00%">
                  <c:v>2.359195912713298E-2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A834-4577-8DFE-C604BA5777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11</xdr:row>
      <xdr:rowOff>195261</xdr:rowOff>
    </xdr:from>
    <xdr:to>
      <xdr:col>9</xdr:col>
      <xdr:colOff>171450</xdr:colOff>
      <xdr:row>29</xdr:row>
      <xdr:rowOff>174624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72C3C5E-1A34-FD13-4B9B-9D11E21494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560C-3343-4AE5-82F6-2A10F2175E95}">
  <dimension ref="B1:Q28"/>
  <sheetViews>
    <sheetView tabSelected="1" zoomScaleNormal="100" workbookViewId="0">
      <selection activeCell="J14" sqref="J14"/>
    </sheetView>
  </sheetViews>
  <sheetFormatPr defaultRowHeight="16.5" x14ac:dyDescent="0.3"/>
  <cols>
    <col min="1" max="1" width="9" customWidth="1"/>
    <col min="2" max="2" width="16.25" customWidth="1"/>
    <col min="3" max="7" width="24.625" customWidth="1"/>
    <col min="9" max="9" width="16.25" customWidth="1"/>
    <col min="10" max="12" width="24.625" customWidth="1"/>
    <col min="14" max="14" width="16.25" customWidth="1"/>
    <col min="15" max="17" width="24.625" customWidth="1"/>
  </cols>
  <sheetData>
    <row r="1" spans="2:17" ht="17.25" thickBot="1" x14ac:dyDescent="0.35"/>
    <row r="2" spans="2:17" ht="26.25" x14ac:dyDescent="0.3">
      <c r="B2" s="25" t="s">
        <v>30</v>
      </c>
      <c r="C2" s="26"/>
      <c r="D2" s="26"/>
      <c r="E2" s="40"/>
      <c r="F2" s="40"/>
      <c r="G2" s="27"/>
      <c r="I2" s="25" t="s">
        <v>31</v>
      </c>
      <c r="J2" s="26"/>
      <c r="K2" s="26"/>
      <c r="L2" s="27"/>
      <c r="N2" s="25" t="s">
        <v>18</v>
      </c>
      <c r="O2" s="26"/>
      <c r="P2" s="26"/>
      <c r="Q2" s="27"/>
    </row>
    <row r="3" spans="2:17" x14ac:dyDescent="0.3">
      <c r="B3" s="4"/>
      <c r="C3" s="1" t="s">
        <v>26</v>
      </c>
      <c r="D3" s="1" t="s">
        <v>0</v>
      </c>
      <c r="E3" s="5" t="s">
        <v>25</v>
      </c>
      <c r="F3" s="5" t="s">
        <v>33</v>
      </c>
      <c r="G3" s="5" t="s">
        <v>32</v>
      </c>
      <c r="I3" s="4"/>
      <c r="J3" s="1" t="s">
        <v>3</v>
      </c>
      <c r="K3" s="1" t="s">
        <v>29</v>
      </c>
      <c r="L3" s="5"/>
      <c r="N3" s="4"/>
      <c r="O3" s="1" t="s">
        <v>19</v>
      </c>
      <c r="P3" s="1"/>
      <c r="Q3" s="5"/>
    </row>
    <row r="4" spans="2:17" x14ac:dyDescent="0.3">
      <c r="B4" s="6" t="s">
        <v>7</v>
      </c>
      <c r="C4" s="2">
        <v>499230</v>
      </c>
      <c r="D4" s="2">
        <v>955389</v>
      </c>
      <c r="E4" s="8">
        <v>142100</v>
      </c>
      <c r="F4" s="8"/>
      <c r="G4" s="8"/>
      <c r="I4" s="6" t="s">
        <v>7</v>
      </c>
      <c r="J4" s="2">
        <v>1842280</v>
      </c>
      <c r="K4" s="2"/>
      <c r="L4" s="8"/>
      <c r="N4" s="6" t="s">
        <v>7</v>
      </c>
      <c r="O4" s="2">
        <v>69979</v>
      </c>
      <c r="P4" s="2"/>
      <c r="Q4" s="8"/>
    </row>
    <row r="5" spans="2:17" x14ac:dyDescent="0.3">
      <c r="B5" s="6" t="s">
        <v>8</v>
      </c>
      <c r="C5" s="2">
        <v>489340</v>
      </c>
      <c r="D5" s="2">
        <v>922439</v>
      </c>
      <c r="E5" s="8">
        <v>136500</v>
      </c>
      <c r="F5" s="8"/>
      <c r="G5" s="8"/>
      <c r="I5" s="6" t="s">
        <v>8</v>
      </c>
      <c r="J5" s="2">
        <v>1892870</v>
      </c>
      <c r="K5" s="2"/>
      <c r="L5" s="8"/>
      <c r="N5" s="6" t="s">
        <v>8</v>
      </c>
      <c r="O5" s="2">
        <v>83145</v>
      </c>
      <c r="P5" s="2"/>
      <c r="Q5" s="8"/>
    </row>
    <row r="6" spans="2:17" ht="17.25" thickBot="1" x14ac:dyDescent="0.35">
      <c r="B6" s="12" t="s">
        <v>1</v>
      </c>
      <c r="C6" s="13">
        <f>(C5/C4)-1</f>
        <v>-1.9810508182601216E-2</v>
      </c>
      <c r="D6" s="13">
        <f>(D5/D4)-1</f>
        <v>-3.4488569577418193E-2</v>
      </c>
      <c r="E6" s="13">
        <f>(E5/E4)-1</f>
        <v>-3.9408866995073843E-2</v>
      </c>
      <c r="F6" s="13"/>
      <c r="G6" s="13"/>
      <c r="I6" s="7" t="s">
        <v>1</v>
      </c>
      <c r="J6" s="11">
        <f>(J5/J4)-1</f>
        <v>2.7460538028964088E-2</v>
      </c>
      <c r="K6" s="9"/>
      <c r="L6" s="10"/>
      <c r="N6" s="7" t="s">
        <v>1</v>
      </c>
      <c r="O6" s="11">
        <f>(O5/O4)-1</f>
        <v>0.18814215693279412</v>
      </c>
      <c r="P6" s="9"/>
      <c r="Q6" s="10"/>
    </row>
    <row r="7" spans="2:17" x14ac:dyDescent="0.3">
      <c r="B7" s="14" t="s">
        <v>9</v>
      </c>
      <c r="C7" s="28">
        <f>SUM(C4:G4)</f>
        <v>1596719</v>
      </c>
      <c r="D7" s="29"/>
      <c r="E7" s="29"/>
      <c r="F7" s="29"/>
      <c r="G7" s="30"/>
      <c r="I7" s="14" t="s">
        <v>12</v>
      </c>
      <c r="J7" s="34">
        <f>SUM(J4:L4)</f>
        <v>1842280</v>
      </c>
      <c r="K7" s="34"/>
      <c r="L7" s="35"/>
      <c r="N7" s="14" t="s">
        <v>20</v>
      </c>
      <c r="O7" s="34">
        <f>SUM(O4:Q4)</f>
        <v>69979</v>
      </c>
      <c r="P7" s="34"/>
      <c r="Q7" s="35"/>
    </row>
    <row r="8" spans="2:17" x14ac:dyDescent="0.3">
      <c r="B8" s="6" t="s">
        <v>10</v>
      </c>
      <c r="C8" s="31">
        <f>SUM(C5:G5)</f>
        <v>1548279</v>
      </c>
      <c r="D8" s="32"/>
      <c r="E8" s="32"/>
      <c r="F8" s="32"/>
      <c r="G8" s="33"/>
      <c r="I8" s="6" t="s">
        <v>13</v>
      </c>
      <c r="J8" s="36">
        <f>SUM(J5:L5)</f>
        <v>1892870</v>
      </c>
      <c r="K8" s="36"/>
      <c r="L8" s="37"/>
      <c r="N8" s="6" t="s">
        <v>21</v>
      </c>
      <c r="O8" s="36">
        <f>SUM(O5:Q5)</f>
        <v>83145</v>
      </c>
      <c r="P8" s="36"/>
      <c r="Q8" s="37"/>
    </row>
    <row r="9" spans="2:17" x14ac:dyDescent="0.3">
      <c r="B9" s="12" t="s">
        <v>15</v>
      </c>
      <c r="C9" s="31">
        <f>C8-C7</f>
        <v>-48440</v>
      </c>
      <c r="D9" s="32"/>
      <c r="E9" s="32"/>
      <c r="F9" s="32"/>
      <c r="G9" s="33"/>
      <c r="I9" s="12" t="s">
        <v>16</v>
      </c>
      <c r="J9" s="20">
        <f>J8-J7</f>
        <v>50590</v>
      </c>
      <c r="K9" s="21"/>
      <c r="L9" s="22"/>
      <c r="N9" s="12" t="s">
        <v>22</v>
      </c>
      <c r="O9" s="20">
        <f>O8-O7</f>
        <v>13166</v>
      </c>
      <c r="P9" s="21"/>
      <c r="Q9" s="22"/>
    </row>
    <row r="10" spans="2:17" ht="17.25" thickBot="1" x14ac:dyDescent="0.35">
      <c r="B10" s="7" t="s">
        <v>11</v>
      </c>
      <c r="C10" s="38">
        <f>(C8/C7)-1</f>
        <v>-3.0337210241751955E-2</v>
      </c>
      <c r="D10" s="38"/>
      <c r="E10" s="41"/>
      <c r="F10" s="41"/>
      <c r="G10" s="39"/>
      <c r="I10" s="7" t="s">
        <v>14</v>
      </c>
      <c r="J10" s="23">
        <f>(J8/J7)-1</f>
        <v>2.7460538028964088E-2</v>
      </c>
      <c r="K10" s="23"/>
      <c r="L10" s="24"/>
      <c r="N10" s="7" t="s">
        <v>23</v>
      </c>
      <c r="O10" s="23">
        <f>(O8/O7)-1</f>
        <v>0.18814215693279412</v>
      </c>
      <c r="P10" s="23"/>
      <c r="Q10" s="24"/>
    </row>
    <row r="13" spans="2:17" ht="17.25" thickBot="1" x14ac:dyDescent="0.35"/>
    <row r="14" spans="2:17" x14ac:dyDescent="0.3">
      <c r="B14" s="16" t="s">
        <v>5</v>
      </c>
      <c r="C14" s="15">
        <f>SUM(C7,J7,O7)</f>
        <v>3508978</v>
      </c>
    </row>
    <row r="15" spans="2:17" x14ac:dyDescent="0.3">
      <c r="B15" s="17" t="s">
        <v>6</v>
      </c>
      <c r="C15" s="8">
        <f>SUM(C8,J8,O8)</f>
        <v>3524294</v>
      </c>
    </row>
    <row r="16" spans="2:17" x14ac:dyDescent="0.3">
      <c r="B16" s="17" t="s">
        <v>17</v>
      </c>
      <c r="C16" s="8">
        <f>C15-C14</f>
        <v>15316</v>
      </c>
    </row>
    <row r="17" spans="2:4" x14ac:dyDescent="0.3">
      <c r="B17" s="17" t="s">
        <v>4</v>
      </c>
      <c r="C17" s="3">
        <f>(C15/C14)-1</f>
        <v>4.3648036550814062E-3</v>
      </c>
    </row>
    <row r="18" spans="2:4" x14ac:dyDescent="0.3">
      <c r="B18" s="17" t="s">
        <v>0</v>
      </c>
      <c r="C18" s="3">
        <f>(C8/C15)</f>
        <v>0.43931607294964609</v>
      </c>
    </row>
    <row r="19" spans="2:4" x14ac:dyDescent="0.3">
      <c r="B19" s="17" t="s">
        <v>2</v>
      </c>
      <c r="C19" s="3">
        <f>(J8/C15)</f>
        <v>0.53709196792322089</v>
      </c>
    </row>
    <row r="20" spans="2:4" ht="17.25" thickBot="1" x14ac:dyDescent="0.35">
      <c r="B20" s="19" t="s">
        <v>18</v>
      </c>
      <c r="C20" s="18">
        <f>(O8/C15)</f>
        <v>2.359195912713298E-2</v>
      </c>
    </row>
    <row r="22" spans="2:4" x14ac:dyDescent="0.3">
      <c r="D22" cm="1">
        <f t="array" aca="1" ref="D22" ca="1">+B:G</f>
        <v>0</v>
      </c>
    </row>
    <row r="24" spans="2:4" x14ac:dyDescent="0.3">
      <c r="B24" t="s">
        <v>27</v>
      </c>
    </row>
    <row r="25" spans="2:4" x14ac:dyDescent="0.3">
      <c r="B25" t="s">
        <v>0</v>
      </c>
      <c r="C25">
        <v>30</v>
      </c>
    </row>
    <row r="26" spans="2:4" x14ac:dyDescent="0.3">
      <c r="B26" t="s">
        <v>2</v>
      </c>
      <c r="C26">
        <v>40</v>
      </c>
    </row>
    <row r="27" spans="2:4" x14ac:dyDescent="0.3">
      <c r="B27" t="s">
        <v>28</v>
      </c>
      <c r="C27">
        <v>15</v>
      </c>
    </row>
    <row r="28" spans="2:4" x14ac:dyDescent="0.3">
      <c r="B28" t="s">
        <v>24</v>
      </c>
      <c r="C28">
        <v>15</v>
      </c>
    </row>
  </sheetData>
  <mergeCells count="15">
    <mergeCell ref="O9:Q9"/>
    <mergeCell ref="O10:Q10"/>
    <mergeCell ref="B2:G2"/>
    <mergeCell ref="I2:L2"/>
    <mergeCell ref="C7:G7"/>
    <mergeCell ref="C8:G8"/>
    <mergeCell ref="N2:Q2"/>
    <mergeCell ref="O7:Q7"/>
    <mergeCell ref="O8:Q8"/>
    <mergeCell ref="C10:G10"/>
    <mergeCell ref="J7:L7"/>
    <mergeCell ref="J8:L8"/>
    <mergeCell ref="J10:L10"/>
    <mergeCell ref="C9:G9"/>
    <mergeCell ref="J9:L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2025년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심상범</dc:creator>
  <cp:lastModifiedBy>심상범</cp:lastModifiedBy>
  <dcterms:created xsi:type="dcterms:W3CDTF">2025-04-26T03:24:58Z</dcterms:created>
  <dcterms:modified xsi:type="dcterms:W3CDTF">2025-05-23T12:47:01Z</dcterms:modified>
</cp:coreProperties>
</file>