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Dados" sheetId="1" r:id="rId1"/>
    <sheet name="Burn Down Chart" sheetId="2" r:id="rId2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H2" i="1"/>
  <c r="A3" i="1"/>
  <c r="A4" i="1" s="1"/>
  <c r="A5" i="1" s="1"/>
  <c r="A6" i="1" s="1"/>
  <c r="A7" i="1" s="1"/>
  <c r="A8" i="1" l="1"/>
  <c r="A9" i="1" s="1"/>
  <c r="A10" i="1" s="1"/>
  <c r="A11" i="1" s="1"/>
  <c r="A12" i="1" l="1"/>
  <c r="A13" i="1" s="1"/>
  <c r="A14" i="1" l="1"/>
  <c r="A15" i="1" s="1"/>
  <c r="A16" i="1" s="1"/>
  <c r="A17" i="1" l="1"/>
  <c r="A18" i="1" l="1"/>
  <c r="A19" i="1" s="1"/>
  <c r="A20" i="1" s="1"/>
  <c r="I2" i="1" l="1"/>
  <c r="D3" i="1" l="1"/>
  <c r="D11" i="1"/>
  <c r="D19" i="1"/>
  <c r="D5" i="1"/>
  <c r="D4" i="1"/>
  <c r="D12" i="1"/>
  <c r="D20" i="1"/>
  <c r="D13" i="1"/>
  <c r="D6" i="1"/>
  <c r="D14" i="1"/>
  <c r="D2" i="1"/>
  <c r="D7" i="1"/>
  <c r="D15" i="1"/>
  <c r="D17" i="1"/>
  <c r="D18" i="1"/>
  <c r="D8" i="1"/>
  <c r="D16" i="1"/>
  <c r="D9" i="1"/>
  <c r="D10" i="1"/>
</calcChain>
</file>

<file path=xl/comments1.xml><?xml version="1.0" encoding="utf-8"?>
<comments xmlns="http://schemas.openxmlformats.org/spreadsheetml/2006/main">
  <authors>
    <author>Rodrigo Ramos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Rodrigo Ramos:</t>
        </r>
        <r>
          <rPr>
            <sz val="9"/>
            <color indexed="81"/>
            <rFont val="Tahoma"/>
            <family val="2"/>
          </rPr>
          <t xml:space="preserve">
Esse campo deve ser alimentado manualmente.
</t>
        </r>
      </text>
    </comment>
  </commentList>
</comments>
</file>

<file path=xl/sharedStrings.xml><?xml version="1.0" encoding="utf-8"?>
<sst xmlns="http://schemas.openxmlformats.org/spreadsheetml/2006/main" count="7" uniqueCount="7">
  <si>
    <t>Data</t>
  </si>
  <si>
    <t>Done</t>
  </si>
  <si>
    <t>Total dias</t>
  </si>
  <si>
    <t>Total itens</t>
  </si>
  <si>
    <t>Coeficiente reta</t>
  </si>
  <si>
    <t>Ramaining work</t>
  </si>
  <si>
    <t>Ideal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</si>
</sst>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textRotation="90"/>
    </xf>
    <xf numFmtId="2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fill>
        <patternFill patternType="solid">
          <fgColor indexed="64"/>
          <bgColor rgb="FFFFFF00"/>
        </patternFill>
      </fill>
    </dxf>
    <dxf>
      <alignment horizontal="left" vertical="bottom" textRotation="9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Dados!$C$1</c:f>
              <c:strCache>
                <c:ptCount val="1"/>
                <c:pt idx="0">
                  <c:v>Ramaining work</c:v>
                </c:pt>
              </c:strCache>
            </c:strRef>
          </c:tx>
          <c:marker>
            <c:symbol val="none"/>
          </c:marker>
          <c:cat>
            <c:numRef>
              <c:f>Dados!$A$2:$A$20</c:f>
              <c:numCache>
                <c:formatCode>m/d/yyyy</c:formatCode>
                <c:ptCount val="19"/>
                <c:pt idx="0">
                  <c:v>41365</c:v>
                </c:pt>
                <c:pt idx="1">
                  <c:v>41366</c:v>
                </c:pt>
                <c:pt idx="2">
                  <c:v>41367</c:v>
                </c:pt>
                <c:pt idx="3">
                  <c:v>41368</c:v>
                </c:pt>
                <c:pt idx="4">
                  <c:v>41369</c:v>
                </c:pt>
                <c:pt idx="5">
                  <c:v>41372</c:v>
                </c:pt>
                <c:pt idx="6">
                  <c:v>41373</c:v>
                </c:pt>
                <c:pt idx="7">
                  <c:v>41374</c:v>
                </c:pt>
                <c:pt idx="8">
                  <c:v>41375</c:v>
                </c:pt>
                <c:pt idx="9">
                  <c:v>41376</c:v>
                </c:pt>
                <c:pt idx="10">
                  <c:v>41379</c:v>
                </c:pt>
                <c:pt idx="11">
                  <c:v>41380</c:v>
                </c:pt>
                <c:pt idx="12">
                  <c:v>41381</c:v>
                </c:pt>
                <c:pt idx="13">
                  <c:v>41382</c:v>
                </c:pt>
                <c:pt idx="14">
                  <c:v>41383</c:v>
                </c:pt>
                <c:pt idx="15">
                  <c:v>41386</c:v>
                </c:pt>
                <c:pt idx="16">
                  <c:v>41387</c:v>
                </c:pt>
                <c:pt idx="17">
                  <c:v>41388</c:v>
                </c:pt>
                <c:pt idx="18">
                  <c:v>41389</c:v>
                </c:pt>
              </c:numCache>
            </c:numRef>
          </c:cat>
          <c:val>
            <c:numRef>
              <c:f>Dados!$C$2:$C$20</c:f>
              <c:numCache>
                <c:formatCode>General</c:formatCode>
                <c:ptCount val="19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Dados!$D$1</c:f>
              <c:strCache>
                <c:ptCount val="1"/>
                <c:pt idx="0">
                  <c:v>Ideal work</c:v>
                </c:pt>
              </c:strCache>
            </c:strRef>
          </c:tx>
          <c:marker>
            <c:symbol val="none"/>
          </c:marker>
          <c:cat>
            <c:numRef>
              <c:f>Dados!$A$2:$A$20</c:f>
              <c:numCache>
                <c:formatCode>m/d/yyyy</c:formatCode>
                <c:ptCount val="19"/>
                <c:pt idx="0">
                  <c:v>41365</c:v>
                </c:pt>
                <c:pt idx="1">
                  <c:v>41366</c:v>
                </c:pt>
                <c:pt idx="2">
                  <c:v>41367</c:v>
                </c:pt>
                <c:pt idx="3">
                  <c:v>41368</c:v>
                </c:pt>
                <c:pt idx="4">
                  <c:v>41369</c:v>
                </c:pt>
                <c:pt idx="5">
                  <c:v>41372</c:v>
                </c:pt>
                <c:pt idx="6">
                  <c:v>41373</c:v>
                </c:pt>
                <c:pt idx="7">
                  <c:v>41374</c:v>
                </c:pt>
                <c:pt idx="8">
                  <c:v>41375</c:v>
                </c:pt>
                <c:pt idx="9">
                  <c:v>41376</c:v>
                </c:pt>
                <c:pt idx="10">
                  <c:v>41379</c:v>
                </c:pt>
                <c:pt idx="11">
                  <c:v>41380</c:v>
                </c:pt>
                <c:pt idx="12">
                  <c:v>41381</c:v>
                </c:pt>
                <c:pt idx="13">
                  <c:v>41382</c:v>
                </c:pt>
                <c:pt idx="14">
                  <c:v>41383</c:v>
                </c:pt>
                <c:pt idx="15">
                  <c:v>41386</c:v>
                </c:pt>
                <c:pt idx="16">
                  <c:v>41387</c:v>
                </c:pt>
                <c:pt idx="17">
                  <c:v>41388</c:v>
                </c:pt>
                <c:pt idx="18">
                  <c:v>41389</c:v>
                </c:pt>
              </c:numCache>
            </c:numRef>
          </c:cat>
          <c:val>
            <c:numRef>
              <c:f>Dados!$D$2:$D$20</c:f>
              <c:numCache>
                <c:formatCode>0.00</c:formatCode>
                <c:ptCount val="19"/>
                <c:pt idx="0">
                  <c:v>24.631578947368421</c:v>
                </c:pt>
                <c:pt idx="1">
                  <c:v>23.263157894736842</c:v>
                </c:pt>
                <c:pt idx="2">
                  <c:v>21.894736842105264</c:v>
                </c:pt>
                <c:pt idx="3">
                  <c:v>20.526315789473685</c:v>
                </c:pt>
                <c:pt idx="4">
                  <c:v>19.157894736842106</c:v>
                </c:pt>
                <c:pt idx="5">
                  <c:v>17.789473684210527</c:v>
                </c:pt>
                <c:pt idx="6">
                  <c:v>16.421052631578945</c:v>
                </c:pt>
                <c:pt idx="7">
                  <c:v>15.052631578947368</c:v>
                </c:pt>
                <c:pt idx="8">
                  <c:v>13.684210526315789</c:v>
                </c:pt>
                <c:pt idx="9">
                  <c:v>12.315789473684211</c:v>
                </c:pt>
                <c:pt idx="10">
                  <c:v>10.947368421052632</c:v>
                </c:pt>
                <c:pt idx="11">
                  <c:v>9.5789473684210513</c:v>
                </c:pt>
                <c:pt idx="12">
                  <c:v>8.2105263157894726</c:v>
                </c:pt>
                <c:pt idx="13">
                  <c:v>6.8421052631578938</c:v>
                </c:pt>
                <c:pt idx="14">
                  <c:v>5.473684210526315</c:v>
                </c:pt>
                <c:pt idx="15">
                  <c:v>4.1052631578947363</c:v>
                </c:pt>
                <c:pt idx="16">
                  <c:v>2.7368421052631575</c:v>
                </c:pt>
                <c:pt idx="17">
                  <c:v>1.3684210526315788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25856"/>
        <c:axId val="131239936"/>
      </c:lineChart>
      <c:catAx>
        <c:axId val="131225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31239936"/>
        <c:crosses val="autoZero"/>
        <c:auto val="0"/>
        <c:lblAlgn val="ctr"/>
        <c:lblOffset val="100"/>
        <c:tickLblSkip val="1"/>
        <c:noMultiLvlLbl val="0"/>
      </c:catAx>
      <c:valAx>
        <c:axId val="131239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Tarefas restantes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22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</xdr:rowOff>
    </xdr:from>
    <xdr:to>
      <xdr:col>21</xdr:col>
      <xdr:colOff>9524</xdr:colOff>
      <xdr:row>30</xdr:row>
      <xdr:rowOff>1</xdr:rowOff>
    </xdr:to>
    <xdr:graphicFrame macro="">
      <xdr:nvGraphicFramePr>
        <xdr:cNvPr id="2" name="Gráfico 1" title="Burn Down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Progress" displayName="Progress" ref="A1:D20" totalsRowShown="0" headerRowDxfId="3">
  <autoFilter ref="A1:D20"/>
  <tableColumns count="4">
    <tableColumn id="1" name="Data" dataDxfId="4"/>
    <tableColumn id="3" name="Done"/>
    <tableColumn id="4" name="Ramaining work">
      <calculatedColumnFormula>G$2-Dados!B2</calculatedColumnFormula>
    </tableColumn>
    <tableColumn id="5" name="Ideal work" dataDxfId="1">
      <calculatedColumnFormula>Dados[Coeficiente reta]*COUNT(A$2:A2) + Dados[Total itens]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Dados" displayName="Dados" ref="G1:I2" totalsRowShown="0" headerRowDxfId="0">
  <autoFilter ref="G1:I2"/>
  <tableColumns count="3">
    <tableColumn id="1" name="Total itens" dataDxfId="2"/>
    <tableColumn id="2" name="Total dias">
      <calculatedColumnFormula>ROWS(Progress[])</calculatedColumnFormula>
    </tableColumn>
    <tableColumn id="3" name="Coeficiente reta">
      <calculatedColumnFormula>-G2/H2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3" sqref="F13"/>
    </sheetView>
  </sheetViews>
  <sheetFormatPr defaultRowHeight="15" x14ac:dyDescent="0.25"/>
  <cols>
    <col min="1" max="1" width="14.85546875" customWidth="1"/>
    <col min="2" max="2" width="5.85546875" customWidth="1"/>
    <col min="3" max="3" width="6.42578125" customWidth="1"/>
    <col min="4" max="4" width="8.7109375" customWidth="1"/>
    <col min="7" max="7" width="15.42578125" customWidth="1"/>
    <col min="8" max="8" width="11.5703125" customWidth="1"/>
    <col min="9" max="9" width="17.42578125" customWidth="1"/>
  </cols>
  <sheetData>
    <row r="1" spans="1:9" ht="80.25" x14ac:dyDescent="0.25">
      <c r="A1" s="6" t="s">
        <v>0</v>
      </c>
      <c r="B1" s="2" t="s">
        <v>1</v>
      </c>
      <c r="C1" s="2" t="s">
        <v>5</v>
      </c>
      <c r="D1" s="2" t="s">
        <v>6</v>
      </c>
      <c r="G1" s="5" t="s">
        <v>3</v>
      </c>
      <c r="H1" s="5" t="s">
        <v>2</v>
      </c>
      <c r="I1" s="5" t="s">
        <v>4</v>
      </c>
    </row>
    <row r="2" spans="1:9" x14ac:dyDescent="0.25">
      <c r="A2" s="1">
        <v>41365</v>
      </c>
      <c r="B2">
        <v>0</v>
      </c>
      <c r="C2">
        <f>G$2-Dados!B2</f>
        <v>26</v>
      </c>
      <c r="D2" s="3">
        <f>Dados[Coeficiente reta]*COUNT(A$2:A2) + Dados[Total itens]</f>
        <v>24.631578947368421</v>
      </c>
      <c r="G2" s="4">
        <v>26</v>
      </c>
      <c r="H2">
        <f>ROWS(Progress[])</f>
        <v>19</v>
      </c>
      <c r="I2">
        <f>-G2/H2</f>
        <v>-1.368421052631579</v>
      </c>
    </row>
    <row r="3" spans="1:9" x14ac:dyDescent="0.25">
      <c r="A3" s="1">
        <f>A2+1</f>
        <v>41366</v>
      </c>
      <c r="B3">
        <v>0</v>
      </c>
      <c r="C3">
        <f>G$2-Dados!B3</f>
        <v>26</v>
      </c>
      <c r="D3" s="3">
        <f>Dados[Coeficiente reta]*COUNT(A$2:A3) + Dados[Total itens]</f>
        <v>23.263157894736842</v>
      </c>
      <c r="G3" s="5"/>
    </row>
    <row r="4" spans="1:9" x14ac:dyDescent="0.25">
      <c r="A4" s="1">
        <f t="shared" ref="A4:A20" si="0">A3+1</f>
        <v>41367</v>
      </c>
      <c r="B4">
        <v>0</v>
      </c>
      <c r="C4">
        <f>G$2-Dados!B4</f>
        <v>26</v>
      </c>
      <c r="D4" s="3">
        <f>Dados[Coeficiente reta]*COUNT(A$2:A4) + Dados[Total itens]</f>
        <v>21.894736842105264</v>
      </c>
    </row>
    <row r="5" spans="1:9" x14ac:dyDescent="0.25">
      <c r="A5" s="1">
        <f t="shared" si="0"/>
        <v>41368</v>
      </c>
      <c r="B5">
        <v>0</v>
      </c>
      <c r="C5">
        <f>G$2-Dados!B5</f>
        <v>26</v>
      </c>
      <c r="D5" s="3">
        <f>Dados[Coeficiente reta]*COUNT(A$2:A5) + Dados[Total itens]</f>
        <v>20.526315789473685</v>
      </c>
    </row>
    <row r="6" spans="1:9" x14ac:dyDescent="0.25">
      <c r="A6" s="1">
        <f t="shared" si="0"/>
        <v>41369</v>
      </c>
      <c r="B6">
        <v>0</v>
      </c>
      <c r="C6">
        <f>G$2-Dados!B6</f>
        <v>26</v>
      </c>
      <c r="D6" s="3">
        <f>Dados[Coeficiente reta]*COUNT(A$2:A6) + Dados[Total itens]</f>
        <v>19.157894736842106</v>
      </c>
    </row>
    <row r="7" spans="1:9" x14ac:dyDescent="0.25">
      <c r="A7" s="1">
        <f>A6+3</f>
        <v>41372</v>
      </c>
      <c r="B7">
        <v>0</v>
      </c>
      <c r="C7">
        <f>G$2-Dados!B7</f>
        <v>26</v>
      </c>
      <c r="D7" s="3">
        <f>Dados[Coeficiente reta]*COUNT(A$2:A7) + Dados[Total itens]</f>
        <v>17.789473684210527</v>
      </c>
    </row>
    <row r="8" spans="1:9" x14ac:dyDescent="0.25">
      <c r="A8" s="1">
        <f t="shared" si="0"/>
        <v>41373</v>
      </c>
      <c r="B8">
        <v>0</v>
      </c>
      <c r="C8">
        <f>G$2-Dados!B8</f>
        <v>26</v>
      </c>
      <c r="D8" s="3">
        <f>Dados[Coeficiente reta]*COUNT(A$2:A8) + Dados[Total itens]</f>
        <v>16.421052631578945</v>
      </c>
    </row>
    <row r="9" spans="1:9" x14ac:dyDescent="0.25">
      <c r="A9" s="1">
        <f t="shared" si="0"/>
        <v>41374</v>
      </c>
      <c r="B9">
        <v>0</v>
      </c>
      <c r="C9">
        <f>G$2-Dados!B9</f>
        <v>26</v>
      </c>
      <c r="D9" s="3">
        <f>Dados[Coeficiente reta]*COUNT(A$2:A9) + Dados[Total itens]</f>
        <v>15.052631578947368</v>
      </c>
    </row>
    <row r="10" spans="1:9" x14ac:dyDescent="0.25">
      <c r="A10" s="1">
        <f t="shared" si="0"/>
        <v>41375</v>
      </c>
      <c r="B10">
        <v>0</v>
      </c>
      <c r="C10">
        <f>G$2-Dados!B10</f>
        <v>26</v>
      </c>
      <c r="D10" s="3">
        <f>Dados[Coeficiente reta]*COUNT(A$2:A10) + Dados[Total itens]</f>
        <v>13.684210526315789</v>
      </c>
    </row>
    <row r="11" spans="1:9" x14ac:dyDescent="0.25">
      <c r="A11" s="1">
        <f t="shared" si="0"/>
        <v>41376</v>
      </c>
      <c r="B11">
        <v>0</v>
      </c>
      <c r="C11">
        <f>G$2-Dados!B11</f>
        <v>26</v>
      </c>
      <c r="D11" s="3">
        <f>Dados[Coeficiente reta]*COUNT(A$2:A11) + Dados[Total itens]</f>
        <v>12.315789473684211</v>
      </c>
    </row>
    <row r="12" spans="1:9" x14ac:dyDescent="0.25">
      <c r="A12" s="1">
        <f>A11+3</f>
        <v>41379</v>
      </c>
      <c r="B12">
        <v>0</v>
      </c>
      <c r="C12">
        <f>G$2-Dados!B12</f>
        <v>26</v>
      </c>
      <c r="D12" s="3">
        <f>Dados[Coeficiente reta]*COUNT(A$2:A12) + Dados[Total itens]</f>
        <v>10.947368421052632</v>
      </c>
    </row>
    <row r="13" spans="1:9" x14ac:dyDescent="0.25">
      <c r="A13" s="1">
        <f t="shared" si="0"/>
        <v>41380</v>
      </c>
      <c r="B13">
        <v>0</v>
      </c>
      <c r="C13">
        <f>G$2-Dados!B13</f>
        <v>26</v>
      </c>
      <c r="D13" s="3">
        <f>Dados[Coeficiente reta]*COUNT(A$2:A13) + Dados[Total itens]</f>
        <v>9.5789473684210513</v>
      </c>
    </row>
    <row r="14" spans="1:9" x14ac:dyDescent="0.25">
      <c r="A14" s="1">
        <f t="shared" si="0"/>
        <v>41381</v>
      </c>
      <c r="B14">
        <v>0</v>
      </c>
      <c r="C14">
        <f>G$2-Dados!B14</f>
        <v>26</v>
      </c>
      <c r="D14" s="3">
        <f>Dados[Coeficiente reta]*COUNT(A$2:A14) + Dados[Total itens]</f>
        <v>8.2105263157894726</v>
      </c>
    </row>
    <row r="15" spans="1:9" x14ac:dyDescent="0.25">
      <c r="A15" s="1">
        <f t="shared" si="0"/>
        <v>41382</v>
      </c>
      <c r="B15">
        <v>0</v>
      </c>
      <c r="C15">
        <f>G$2-Dados!B15</f>
        <v>26</v>
      </c>
      <c r="D15" s="3">
        <f>Dados[Coeficiente reta]*COUNT(A$2:A15) + Dados[Total itens]</f>
        <v>6.8421052631578938</v>
      </c>
    </row>
    <row r="16" spans="1:9" x14ac:dyDescent="0.25">
      <c r="A16" s="1">
        <f t="shared" si="0"/>
        <v>41383</v>
      </c>
      <c r="B16">
        <v>0</v>
      </c>
      <c r="C16">
        <f>G$2-Dados!B16</f>
        <v>26</v>
      </c>
      <c r="D16" s="3">
        <f>Dados[Coeficiente reta]*COUNT(A$2:A16) + Dados[Total itens]</f>
        <v>5.473684210526315</v>
      </c>
    </row>
    <row r="17" spans="1:4" x14ac:dyDescent="0.25">
      <c r="A17" s="1">
        <f>A16+3</f>
        <v>41386</v>
      </c>
      <c r="B17">
        <v>0</v>
      </c>
      <c r="C17">
        <f>G$2-Dados!B17</f>
        <v>26</v>
      </c>
      <c r="D17" s="3">
        <f>Dados[Coeficiente reta]*COUNT(A$2:A17) + Dados[Total itens]</f>
        <v>4.1052631578947363</v>
      </c>
    </row>
    <row r="18" spans="1:4" x14ac:dyDescent="0.25">
      <c r="A18" s="1">
        <f t="shared" si="0"/>
        <v>41387</v>
      </c>
      <c r="B18">
        <v>0</v>
      </c>
      <c r="C18">
        <f>G$2-Dados!B18</f>
        <v>26</v>
      </c>
      <c r="D18" s="3">
        <f>Dados[Coeficiente reta]*COUNT(A$2:A18) + Dados[Total itens]</f>
        <v>2.7368421052631575</v>
      </c>
    </row>
    <row r="19" spans="1:4" x14ac:dyDescent="0.25">
      <c r="A19" s="1">
        <f t="shared" si="0"/>
        <v>41388</v>
      </c>
      <c r="B19">
        <v>0</v>
      </c>
      <c r="C19">
        <f>G$2-Dados!B19</f>
        <v>26</v>
      </c>
      <c r="D19" s="3">
        <f>Dados[Coeficiente reta]*COUNT(A$2:A19) + Dados[Total itens]</f>
        <v>1.3684210526315788</v>
      </c>
    </row>
    <row r="20" spans="1:4" x14ac:dyDescent="0.25">
      <c r="A20" s="1">
        <f t="shared" si="0"/>
        <v>41389</v>
      </c>
      <c r="B20">
        <v>0</v>
      </c>
      <c r="C20">
        <f>G$2-Dados!B20</f>
        <v>26</v>
      </c>
      <c r="D20" s="3">
        <f>Dados[Coeficiente reta]*COUNT(A$2:A20) + Dados[Total itens]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Burn Down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Ramos</dc:creator>
  <cp:lastModifiedBy>Rodrigo Ramos</cp:lastModifiedBy>
  <dcterms:created xsi:type="dcterms:W3CDTF">2013-04-01T14:56:21Z</dcterms:created>
  <dcterms:modified xsi:type="dcterms:W3CDTF">2013-04-01T16:18:26Z</dcterms:modified>
</cp:coreProperties>
</file>