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  <sheet state="visible" name="UC5" sheetId="6" r:id="rId9"/>
    <sheet state="visible" name="Dados Consolidados" sheetId="7" r:id="rId10"/>
    <sheet state="visible" name="Geral" sheetId="8" r:id="rId11"/>
  </sheets>
  <definedNames>
    <definedName hidden="1" localSheetId="1" name="_xlnm._FilterDatabase">'UC1'!$A$1:$FH$43</definedName>
    <definedName hidden="1" localSheetId="2" name="_xlnm._FilterDatabase">'UC2'!$A$1:$AE$43</definedName>
    <definedName hidden="1" localSheetId="3" name="_xlnm._FilterDatabase">'UC3'!$A$1:$FJ$43</definedName>
    <definedName hidden="1" localSheetId="4" name="_xlnm._FilterDatabase">'UC4'!$A$1:$FJ$43</definedName>
    <definedName hidden="1" localSheetId="5" name="_xlnm._FilterDatabase">'UC5'!$A$1:$FJ$43</definedName>
    <definedName hidden="1" localSheetId="6" name="_xlnm._FilterDatabase">'Dados Consolidados'!$A$1:$Z$43</definedName>
  </definedNames>
  <calcPr/>
</workbook>
</file>

<file path=xl/sharedStrings.xml><?xml version="1.0" encoding="utf-8"?>
<sst xmlns="http://schemas.openxmlformats.org/spreadsheetml/2006/main" count="562" uniqueCount="116">
  <si>
    <t>Universidade:</t>
  </si>
  <si>
    <t>UFPR</t>
  </si>
  <si>
    <t>Número de Ucs:</t>
  </si>
  <si>
    <t>UC</t>
  </si>
  <si>
    <t>Nome do Campus</t>
  </si>
  <si>
    <t>Distribuidora</t>
  </si>
  <si>
    <t>Subgrupo</t>
  </si>
  <si>
    <t>Endereço</t>
  </si>
  <si>
    <t>CENTRO POLITÉCNICO - UFPR</t>
  </si>
  <si>
    <t>COPEL</t>
  </si>
  <si>
    <t>A4</t>
  </si>
  <si>
    <t>RODOVIA BR 116 - JARDIM DAS AMÉRICAS - CURITIBA - PR</t>
  </si>
  <si>
    <t>SUBSEDE DA SAÚDE - UFPR</t>
  </si>
  <si>
    <t>AV. PREF LOTHARIO MEISSNER, 632 - J. BOTANICO - CURITIBA - PR - CEP 80210-170</t>
  </si>
  <si>
    <t>SETOR DE CIENCIAS AGRARIAS - UFPR</t>
  </si>
  <si>
    <t>R JAIME BALAO, 675 - HUGO LANGE - CURITIBA - PR - CEP: 80040-340</t>
  </si>
  <si>
    <t>PALOTINA - UFPR</t>
  </si>
  <si>
    <t>R PIONEIRO, 2153 - DALLAS - PALOTINA - PR - CEP: 85950-000</t>
  </si>
  <si>
    <t>SETOR DE CIENCIAS DA SAUDE - UFPR</t>
  </si>
  <si>
    <t>R PE CAMARGO, 280 - ALTO DA GLORIA - CURITIBA - PR - CEP: 80060-240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</si>
  <si>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</si>
  <si>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</si>
  <si>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</si>
  <si>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</si>
  <si>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</si>
  <si>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</si>
  <si>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</si>
  <si>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</si>
  <si>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</si>
  <si>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</si>
  <si>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</si>
  <si>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</si>
  <si>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</si>
  <si>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</si>
  <si>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</si>
  <si>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</si>
  <si>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</si>
  <si>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</si>
  <si>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</si>
  <si>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</si>
  <si>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</si>
  <si>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</si>
  <si>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</si>
  <si>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</si>
  <si>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</si>
  <si>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</si>
  <si>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</si>
  <si>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</si>
  <si>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</si>
  <si>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</si>
  <si>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</si>
  <si>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Categoria Tarifa</t>
  </si>
  <si>
    <t>VERDE</t>
  </si>
  <si>
    <t>EXEMPLO DEZ/2015</t>
  </si>
  <si>
    <t>INCIDE ICMS?</t>
  </si>
  <si>
    <t>ENERG. ELET. PONTA</t>
  </si>
  <si>
    <t>SIM</t>
  </si>
  <si>
    <t>ENERG. ELET. F. PONTA</t>
  </si>
  <si>
    <t>ENERGIA REAT. PONTA</t>
  </si>
  <si>
    <t>ENERGIA REAT. F. PONTA</t>
  </si>
  <si>
    <t>DEMANDA F. PONTA</t>
  </si>
  <si>
    <t>DEM ISENTA ICMS</t>
  </si>
  <si>
    <t>NAO</t>
  </si>
  <si>
    <t>DEMANDA REAT. EXCED.</t>
  </si>
  <si>
    <t>ENERGIA B. VERMELHA</t>
  </si>
  <si>
    <t>ACRESCIMO MORAT.</t>
  </si>
  <si>
    <t xml:space="preserve">JUROS </t>
  </si>
  <si>
    <t>MULTA ATRASO</t>
  </si>
  <si>
    <t>MULTA S/ ILUMINACAO</t>
  </si>
  <si>
    <t>CONT. ILUMIN PUBLICA</t>
  </si>
  <si>
    <t>TRIBUTO IRPJ</t>
  </si>
  <si>
    <t>TRIBUTO PIS</t>
  </si>
  <si>
    <t>TRIBUTO COFINS</t>
  </si>
  <si>
    <t>TRIBUTO CSLL</t>
  </si>
  <si>
    <t>29/02/2018</t>
  </si>
  <si>
    <t>Fatura Distribuidora - ACR</t>
  </si>
  <si>
    <t>ACL X ACR - Consolidado Bandeira Verde</t>
  </si>
  <si>
    <t>Quantidade</t>
  </si>
  <si>
    <t>Preço (R$)</t>
  </si>
  <si>
    <t>Total</t>
  </si>
  <si>
    <t>Despesa (R$/ano)</t>
  </si>
  <si>
    <t>Demanda Ponta</t>
  </si>
  <si>
    <t>kW</t>
  </si>
  <si>
    <t>-</t>
  </si>
  <si>
    <t>ACR</t>
  </si>
  <si>
    <t>Demanda F. Ponta</t>
  </si>
  <si>
    <t>ACL CONV.</t>
  </si>
  <si>
    <t>TUSD Ponta</t>
  </si>
  <si>
    <t>MWh</t>
  </si>
  <si>
    <t>ACL I5</t>
  </si>
  <si>
    <t>TUSD F. Ponta</t>
  </si>
  <si>
    <t>ACL I1</t>
  </si>
  <si>
    <t>TE Ponta</t>
  </si>
  <si>
    <t>TE F. Ponta</t>
  </si>
  <si>
    <t>PIS/COFINS</t>
  </si>
  <si>
    <t>Total ACR</t>
  </si>
  <si>
    <t>Fatura Distribuidora - ACL CONVENCIONAL</t>
  </si>
  <si>
    <t>ICMS Distribuidora</t>
  </si>
  <si>
    <t>ICMS Livre</t>
  </si>
  <si>
    <t>Total Dist.</t>
  </si>
  <si>
    <t>Fatura Energia - ACL</t>
  </si>
  <si>
    <t>Total (R$)</t>
  </si>
  <si>
    <t>Energia</t>
  </si>
  <si>
    <t>Resultado do Leilao para Regiao Sul no 4T/2019</t>
  </si>
  <si>
    <t>Encargos</t>
  </si>
  <si>
    <t>Total Livre - Conv.</t>
  </si>
  <si>
    <t>Fatura Distribuidora - ACL (Incentivada 50% - I5)</t>
  </si>
  <si>
    <t>Desconto Livre</t>
  </si>
  <si>
    <t>29% ???</t>
  </si>
  <si>
    <t>Energia I50%</t>
  </si>
  <si>
    <t>296,27 --&gt; Pesquisa PLD Medio de 14/01</t>
  </si>
  <si>
    <t>Total Livre - I50%</t>
  </si>
  <si>
    <t>Fatura Distribuidora - ACL (Incentivada 100% - I1)</t>
  </si>
  <si>
    <t>Energia I100%</t>
  </si>
  <si>
    <t>Valor 31% acima do valor da I5. Verificar valor real</t>
  </si>
  <si>
    <t>Total Livre - I100%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</si>
</sst>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/mm/yyyy"/>
    <numFmt numFmtId="165" formatCode="[$R$ -416]#,##0.00"/>
    <numFmt numFmtId="166" formatCode="0.000000"/>
    <numFmt numFmtId="167" formatCode="dd/MM/yyyy"/>
    <numFmt numFmtId="168" formatCode="mm/yyyy"/>
    <numFmt numFmtId="169" formatCode="m/yyyy"/>
    <numFmt numFmtId="170" formatCode="yyyy.mm"/>
    <numFmt numFmtId="171" formatCode="d/m/yyyy"/>
    <numFmt numFmtId="172" formatCode="yyyy.m"/>
  </numFmts>
  <fonts count="10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  <font/>
    <font>
      <sz val="11.0"/>
      <color rgb="FF000000"/>
      <name val="Calibri"/>
    </font>
    <font>
      <b/>
      <color theme="1"/>
      <name val="Arial"/>
    </font>
    <font>
      <b/>
      <sz val="11.0"/>
      <color rgb="FF000000"/>
      <name val="Calibri"/>
    </font>
    <font>
      <color rgb="FF000000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  <xf borderId="0" fillId="2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Font="1"/>
    <xf borderId="0" fillId="3" fontId="4" numFmtId="2" xfId="0" applyAlignment="1" applyFill="1" applyFont="1" applyNumberFormat="1">
      <alignment readingOrder="0"/>
    </xf>
    <xf borderId="0" fillId="3" fontId="4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3" fontId="3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168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170" xfId="0" applyAlignment="1" applyFont="1" applyNumberFormat="1">
      <alignment readingOrder="0"/>
    </xf>
    <xf borderId="0" fillId="0" fontId="3" numFmtId="171" xfId="0" applyAlignment="1" applyFont="1" applyNumberFormat="1">
      <alignment readingOrder="0"/>
    </xf>
    <xf borderId="0" fillId="0" fontId="3" numFmtId="17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3" numFmtId="10" xfId="0" applyFont="1" applyNumberFormat="1"/>
    <xf borderId="0" fillId="0" fontId="5" numFmtId="165" xfId="0" applyAlignment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3" numFmtId="4" xfId="0" applyFont="1" applyNumberFormat="1"/>
    <xf borderId="0" fillId="0" fontId="3" numFmtId="165" xfId="0" applyFont="1" applyNumberFormat="1"/>
    <xf borderId="0" fillId="0" fontId="8" numFmtId="171" xfId="0" applyAlignment="1" applyFont="1" applyNumberFormat="1">
      <alignment horizontal="right" readingOrder="0" shrinkToFit="0" vertical="bottom" wrapText="0"/>
    </xf>
    <xf borderId="2" fillId="5" fontId="9" numFmtId="0" xfId="0" applyAlignment="1" applyBorder="1" applyFill="1" applyFont="1">
      <alignment horizontal="center" readingOrder="0" shrinkToFit="0" vertical="bottom" wrapText="0"/>
    </xf>
    <xf borderId="3" fillId="0" fontId="4" numFmtId="0" xfId="0" applyBorder="1" applyFont="1"/>
    <xf borderId="4" fillId="0" fontId="4" numFmtId="0" xfId="0" applyBorder="1" applyFont="1"/>
    <xf borderId="0" fillId="0" fontId="8" numFmtId="0" xfId="0" applyAlignment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8" numFmtId="4" xfId="0" applyAlignment="1" applyBorder="1" applyFont="1" applyNumberFormat="1">
      <alignment horizontal="left" readingOrder="0" shrinkToFit="0" vertical="bottom" wrapText="0"/>
    </xf>
    <xf borderId="1" fillId="4" fontId="8" numFmtId="0" xfId="0" applyAlignment="1" applyBorder="1" applyFont="1">
      <alignment horizontal="right" readingOrder="0" shrinkToFit="0" vertical="bottom" wrapText="0"/>
    </xf>
    <xf borderId="1" fillId="4" fontId="8" numFmtId="2" xfId="0" applyAlignment="1" applyBorder="1" applyFont="1" applyNumberFormat="1">
      <alignment horizontal="right" readingOrder="0" shrinkToFit="0" vertical="bottom" wrapText="0"/>
    </xf>
    <xf borderId="1" fillId="0" fontId="8" numFmtId="10" xfId="0" applyAlignment="1" applyBorder="1" applyFont="1" applyNumberFormat="1">
      <alignment horizontal="right" readingOrder="0" shrinkToFit="0" vertical="bottom" wrapText="0"/>
    </xf>
    <xf borderId="1" fillId="0" fontId="8" numFmtId="9" xfId="0" applyAlignment="1" applyBorder="1" applyFont="1" applyNumberFormat="1">
      <alignment horizontal="right" readingOrder="0" shrinkToFit="0" vertical="bottom" wrapText="0"/>
    </xf>
    <xf borderId="2" fillId="6" fontId="8" numFmtId="0" xfId="0" applyAlignment="1" applyBorder="1" applyFill="1" applyFont="1">
      <alignment horizontal="left" readingOrder="0" shrinkToFit="0" vertical="bottom" wrapText="0"/>
    </xf>
    <xf borderId="1" fillId="6" fontId="8" numFmtId="4" xfId="0" applyAlignment="1" applyBorder="1" applyFont="1" applyNumberFormat="1">
      <alignment horizontal="left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2" fillId="7" fontId="8" numFmtId="0" xfId="0" applyAlignment="1" applyBorder="1" applyFill="1" applyFont="1">
      <alignment horizontal="left" readingOrder="0" shrinkToFit="0" vertical="bottom" wrapText="0"/>
    </xf>
    <xf borderId="1" fillId="7" fontId="8" numFmtId="4" xfId="0" applyAlignment="1" applyBorder="1" applyFont="1" applyNumberFormat="1">
      <alignment horizontal="left" readingOrder="0"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1" fillId="0" fontId="8" numFmtId="2" xfId="0" applyAlignment="1" applyBorder="1" applyFont="1" applyNumberFormat="1">
      <alignment horizontal="right" readingOrder="0" shrinkToFit="0" vertical="bottom" wrapText="0"/>
    </xf>
    <xf borderId="1" fillId="7" fontId="8" numFmtId="0" xfId="0" applyAlignment="1" applyBorder="1" applyFont="1">
      <alignment horizontal="left" readingOrder="0" shrinkToFit="0" vertical="bottom" wrapText="0"/>
    </xf>
    <xf borderId="1" fillId="7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horizontal="center" shrinkToFit="0" vertical="bottom" wrapText="0"/>
    </xf>
    <xf borderId="1" fillId="6" fontId="8" numFmtId="0" xfId="0" applyAlignment="1" applyBorder="1" applyFont="1">
      <alignment horizontal="left" readingOrder="0" shrinkToFit="0" vertical="bottom" wrapText="0"/>
    </xf>
    <xf borderId="1" fillId="6" fontId="8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1" fillId="0" fontId="8" numFmtId="9" xfId="0" applyAlignment="1" applyBorder="1" applyFont="1" applyNumberForma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da Fatura (R$)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Consolidados'!$I$1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Consolidados'!$A$2:$A$43</c:f>
            </c:strRef>
          </c:cat>
          <c:val>
            <c:numRef>
              <c:f>'Dados Consolidados'!$I$2:$I$43</c:f>
              <c:numCache/>
            </c:numRef>
          </c:val>
          <c:smooth val="0"/>
        </c:ser>
        <c:axId val="736828122"/>
        <c:axId val="305356748"/>
      </c:lineChart>
      <c:catAx>
        <c:axId val="736828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305356748"/>
      </c:catAx>
      <c:valAx>
        <c:axId val="30535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da Fatura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828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Total (kWh)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Consolidados'!$J$1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D7E6B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Consolidados'!$A$2:$A$40</c:f>
            </c:strRef>
          </c:cat>
          <c:val>
            <c:numRef>
              <c:f>'Dados Consolidados'!$J$2:$J$40</c:f>
              <c:numCache/>
            </c:numRef>
          </c:val>
          <c:smooth val="0"/>
        </c:ser>
        <c:axId val="1275970651"/>
        <c:axId val="2043567137"/>
      </c:lineChart>
      <c:catAx>
        <c:axId val="127597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567137"/>
      </c:catAx>
      <c:valAx>
        <c:axId val="2043567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Consumo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970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Demanda Registrada FP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Consolidados'!$F$1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Consolidados'!$A$2:$A$43</c:f>
            </c:strRef>
          </c:cat>
          <c:val>
            <c:numRef>
              <c:f>'Dados Consolidados'!$F$2:$F$43</c:f>
              <c:numCache/>
            </c:numRef>
          </c:val>
          <c:smooth val="0"/>
        </c:ser>
        <c:ser>
          <c:idx val="1"/>
          <c:order val="1"/>
          <c:tx>
            <c:strRef>
              <c:f>'Dados Consolidados'!$D$1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Consolidados'!$A$2:$A$43</c:f>
            </c:strRef>
          </c:cat>
          <c:val>
            <c:numRef>
              <c:f>'Dados Consolidados'!$D$2:$D$43</c:f>
              <c:numCache/>
            </c:numRef>
          </c:val>
          <c:smooth val="0"/>
        </c:ser>
        <c:axId val="574984673"/>
        <c:axId val="1253145387"/>
      </c:lineChart>
      <c:catAx>
        <c:axId val="574984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145387"/>
      </c:catAx>
      <c:valAx>
        <c:axId val="1253145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DEMANDA_REGISTRADA_FP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984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62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247650</xdr:colOff>
      <xdr:row>44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5.71"/>
    <col customWidth="1" min="3" max="3" width="3.57"/>
    <col customWidth="1" min="4" max="4" width="13.43"/>
    <col customWidth="1" min="5" max="5" width="33.71"/>
    <col customWidth="1" min="6" max="6" width="12.57"/>
    <col customWidth="1" min="7" max="7" width="9.43"/>
    <col customWidth="1" min="8" max="8" width="76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0</v>
      </c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2</v>
      </c>
      <c r="B6" s="4">
        <v>64.0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5"/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5"/>
      <c r="D9" s="7">
        <v>1.9450729E7</v>
      </c>
      <c r="E9" s="8" t="s">
        <v>8</v>
      </c>
      <c r="F9" s="4" t="s">
        <v>9</v>
      </c>
      <c r="G9" s="4" t="s">
        <v>10</v>
      </c>
      <c r="H9" s="4" t="s">
        <v>11</v>
      </c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5"/>
      <c r="D10" s="7">
        <v>4.489578E7</v>
      </c>
      <c r="E10" s="8" t="s">
        <v>12</v>
      </c>
      <c r="F10" s="4" t="s">
        <v>9</v>
      </c>
      <c r="G10" s="4" t="s">
        <v>10</v>
      </c>
      <c r="H10" s="4" t="s">
        <v>13</v>
      </c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5"/>
      <c r="D11" s="7">
        <v>1936905.0</v>
      </c>
      <c r="E11" s="8" t="s">
        <v>14</v>
      </c>
      <c r="F11" s="4" t="s">
        <v>9</v>
      </c>
      <c r="G11" s="4" t="s">
        <v>10</v>
      </c>
      <c r="H11" s="4" t="s">
        <v>15</v>
      </c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5"/>
      <c r="D12" s="7">
        <v>7.9888534E7</v>
      </c>
      <c r="E12" s="8" t="s">
        <v>16</v>
      </c>
      <c r="F12" s="4" t="s">
        <v>9</v>
      </c>
      <c r="G12" s="4" t="s">
        <v>10</v>
      </c>
      <c r="H12" s="4" t="s">
        <v>17</v>
      </c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5"/>
      <c r="D13" s="11">
        <v>4.486048E7</v>
      </c>
      <c r="E13" s="8" t="s">
        <v>18</v>
      </c>
      <c r="F13" s="4" t="s">
        <v>9</v>
      </c>
      <c r="G13" s="4" t="s">
        <v>10</v>
      </c>
      <c r="H13" s="4" t="s">
        <v>19</v>
      </c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2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</row>
    <row r="2">
      <c r="A2" s="17">
        <v>44002.0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18">
        <v>0.0</v>
      </c>
      <c r="I2" s="18">
        <v>2100.0</v>
      </c>
      <c r="J2" s="18">
        <v>682.56</v>
      </c>
      <c r="K2" s="18">
        <v>766.08</v>
      </c>
      <c r="L2" s="18">
        <v>0.0</v>
      </c>
      <c r="M2" s="18">
        <v>1333.92</v>
      </c>
      <c r="N2" s="18">
        <v>13.75</v>
      </c>
      <c r="O2" s="18">
        <v>13.75</v>
      </c>
      <c r="P2" s="18">
        <v>39399.0</v>
      </c>
      <c r="Q2" s="18">
        <v>396329.0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205.0</v>
      </c>
      <c r="W2" s="18">
        <v>237.0</v>
      </c>
      <c r="X2" s="20">
        <v>0.417171</v>
      </c>
      <c r="Y2" s="20">
        <v>0.417171</v>
      </c>
      <c r="Z2" s="21">
        <v>342059.69</v>
      </c>
      <c r="AA2" s="19">
        <f t="shared" ref="AA2:AA43" si="1">SUM(P2:Q2)</f>
        <v>435728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17">
        <v>43971.0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18">
        <v>0.0</v>
      </c>
      <c r="I3" s="18">
        <v>2100.0</v>
      </c>
      <c r="J3" s="18">
        <v>653.76</v>
      </c>
      <c r="K3" s="18">
        <v>734.4</v>
      </c>
      <c r="L3" s="18">
        <v>0.0</v>
      </c>
      <c r="M3" s="18">
        <v>1365.6</v>
      </c>
      <c r="N3" s="18">
        <v>13.75</v>
      </c>
      <c r="O3" s="18">
        <v>13.75</v>
      </c>
      <c r="P3" s="18">
        <v>35750.0</v>
      </c>
      <c r="Q3" s="18">
        <v>385484.0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44.0</v>
      </c>
      <c r="W3" s="18">
        <v>311.0</v>
      </c>
      <c r="X3" s="20">
        <v>0.418409</v>
      </c>
      <c r="Y3" s="20">
        <v>0.418409</v>
      </c>
      <c r="Z3" s="21">
        <v>330751.08</v>
      </c>
      <c r="AA3" s="19">
        <f t="shared" si="1"/>
        <v>421234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17">
        <v>43941.0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18">
        <v>0.0</v>
      </c>
      <c r="I4" s="18">
        <v>2100.0</v>
      </c>
      <c r="J4" s="18">
        <v>711.36</v>
      </c>
      <c r="K4" s="18">
        <v>933.12</v>
      </c>
      <c r="L4" s="18">
        <v>0.0</v>
      </c>
      <c r="M4" s="18">
        <v>1166.88</v>
      </c>
      <c r="N4" s="18">
        <v>13.75</v>
      </c>
      <c r="O4" s="18">
        <v>13.75</v>
      </c>
      <c r="P4" s="18">
        <v>37322.0</v>
      </c>
      <c r="Q4" s="18">
        <v>409790.0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214.0</v>
      </c>
      <c r="W4" s="18">
        <v>666.0</v>
      </c>
      <c r="X4" s="20">
        <v>0.419813</v>
      </c>
      <c r="Y4" s="20">
        <v>0.419813</v>
      </c>
      <c r="Z4" s="21">
        <v>347473.3</v>
      </c>
      <c r="AA4" s="19">
        <f t="shared" si="1"/>
        <v>447112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17">
        <v>43910.0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18">
        <v>0.0</v>
      </c>
      <c r="I5" s="18">
        <v>2100.0</v>
      </c>
      <c r="J5" s="18">
        <v>1218.24</v>
      </c>
      <c r="K5" s="18">
        <v>1955.52</v>
      </c>
      <c r="L5" s="18">
        <v>0.0</v>
      </c>
      <c r="M5" s="18">
        <v>144.48</v>
      </c>
      <c r="N5" s="18">
        <v>13.75</v>
      </c>
      <c r="O5" s="18">
        <v>13.75</v>
      </c>
      <c r="P5" s="18">
        <v>54794.0</v>
      </c>
      <c r="Q5" s="18">
        <v>551303.0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12.0</v>
      </c>
      <c r="W5" s="18">
        <v>302.0</v>
      </c>
      <c r="X5" s="22">
        <v>0.42</v>
      </c>
      <c r="Y5" s="20">
        <v>0.420894</v>
      </c>
      <c r="Z5" s="21">
        <v>471384.17</v>
      </c>
      <c r="AA5" s="19">
        <f t="shared" si="1"/>
        <v>606097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17">
        <v>43881.0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18">
        <v>0.0</v>
      </c>
      <c r="I6" s="18">
        <v>2100.0</v>
      </c>
      <c r="J6" s="18">
        <v>1218.24</v>
      </c>
      <c r="K6" s="18">
        <v>1866.24</v>
      </c>
      <c r="L6" s="18">
        <v>0.0</v>
      </c>
      <c r="M6" s="18">
        <v>233.76</v>
      </c>
      <c r="N6" s="18">
        <v>13.75</v>
      </c>
      <c r="O6" s="18">
        <v>13.75</v>
      </c>
      <c r="P6" s="18">
        <v>57284.0</v>
      </c>
      <c r="Q6" s="18">
        <v>577952.0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15.0</v>
      </c>
      <c r="W6" s="18">
        <v>470.0</v>
      </c>
      <c r="X6" s="20">
        <v>0.420667</v>
      </c>
      <c r="Y6" s="20">
        <v>0.421745</v>
      </c>
      <c r="Z6" s="21">
        <v>479435.95</v>
      </c>
      <c r="AA6" s="19">
        <f t="shared" si="1"/>
        <v>635236</v>
      </c>
      <c r="AB6" s="18">
        <v>4978.22</v>
      </c>
      <c r="AC6" s="18">
        <v>0.0</v>
      </c>
      <c r="AD6" s="18">
        <v>0.0</v>
      </c>
      <c r="AE6" s="18" t="s">
        <v>52</v>
      </c>
    </row>
    <row r="7">
      <c r="A7" s="17">
        <v>43850.0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18">
        <v>0.0</v>
      </c>
      <c r="I7" s="18">
        <v>2100.0</v>
      </c>
      <c r="J7" s="18">
        <v>901.44</v>
      </c>
      <c r="K7" s="18">
        <v>1477.44</v>
      </c>
      <c r="L7" s="18">
        <v>0.0</v>
      </c>
      <c r="M7" s="18">
        <v>622.56</v>
      </c>
      <c r="N7" s="18">
        <v>13.75</v>
      </c>
      <c r="O7" s="18">
        <v>13.75</v>
      </c>
      <c r="P7" s="18">
        <v>41929.0</v>
      </c>
      <c r="Q7" s="18">
        <v>503060.0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336.0</v>
      </c>
      <c r="W7" s="18">
        <v>2137.0</v>
      </c>
      <c r="X7" s="20">
        <v>0.421488</v>
      </c>
      <c r="Y7" s="20">
        <v>0.421493</v>
      </c>
      <c r="Z7" s="21">
        <v>419050.46</v>
      </c>
      <c r="AA7" s="19">
        <f t="shared" si="1"/>
        <v>544989</v>
      </c>
      <c r="AB7" s="18">
        <v>11262.96</v>
      </c>
      <c r="AC7" s="18">
        <v>0.0</v>
      </c>
      <c r="AD7" s="18">
        <v>0.0</v>
      </c>
      <c r="AE7" s="18" t="s">
        <v>52</v>
      </c>
    </row>
    <row r="8">
      <c r="A8" s="17">
        <v>43819.0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18">
        <v>0.0</v>
      </c>
      <c r="I8" s="18">
        <v>2100.0</v>
      </c>
      <c r="J8" s="18">
        <v>1241.28</v>
      </c>
      <c r="K8" s="18">
        <v>1895.04</v>
      </c>
      <c r="L8" s="18">
        <v>0.0</v>
      </c>
      <c r="M8" s="18">
        <v>204.96</v>
      </c>
      <c r="N8" s="18">
        <v>13.75</v>
      </c>
      <c r="O8" s="18">
        <v>13.75</v>
      </c>
      <c r="P8" s="18">
        <v>62469.0</v>
      </c>
      <c r="Q8" s="18">
        <v>581031.0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13.0</v>
      </c>
      <c r="W8" s="18">
        <v>403.0</v>
      </c>
      <c r="X8" s="20">
        <v>0.418462</v>
      </c>
      <c r="Y8" s="20">
        <v>0.418685</v>
      </c>
      <c r="Z8" s="21">
        <v>517606.25</v>
      </c>
      <c r="AA8" s="19">
        <f t="shared" si="1"/>
        <v>643500</v>
      </c>
      <c r="AB8" s="18">
        <v>8184.2</v>
      </c>
      <c r="AC8" s="18">
        <v>15606.45</v>
      </c>
      <c r="AD8" s="18">
        <v>0.0</v>
      </c>
      <c r="AE8" s="18" t="s">
        <v>52</v>
      </c>
    </row>
    <row r="9">
      <c r="A9" s="17">
        <v>43789.0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18">
        <v>0.0</v>
      </c>
      <c r="I9" s="18">
        <v>2100.0</v>
      </c>
      <c r="J9" s="18">
        <v>1275.84</v>
      </c>
      <c r="K9" s="18">
        <v>2067.84</v>
      </c>
      <c r="L9" s="18">
        <v>0.0</v>
      </c>
      <c r="M9" s="18">
        <v>32.16</v>
      </c>
      <c r="N9" s="18">
        <v>13.75</v>
      </c>
      <c r="O9" s="18">
        <v>13.75</v>
      </c>
      <c r="P9" s="18">
        <v>64406.0</v>
      </c>
      <c r="Q9" s="18">
        <v>617022.0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0.0</v>
      </c>
      <c r="W9" s="18">
        <v>28.0</v>
      </c>
      <c r="X9" s="20">
        <v>0.0</v>
      </c>
      <c r="Y9" s="20">
        <v>0.418214</v>
      </c>
      <c r="Z9" s="21">
        <v>552170.14</v>
      </c>
      <c r="AA9" s="19">
        <f t="shared" si="1"/>
        <v>681428</v>
      </c>
      <c r="AB9" s="18">
        <v>6272.63</v>
      </c>
      <c r="AC9" s="18">
        <v>25994.3</v>
      </c>
      <c r="AD9" s="18">
        <v>0.0</v>
      </c>
      <c r="AE9" s="18" t="s">
        <v>52</v>
      </c>
    </row>
    <row r="10">
      <c r="A10" s="17">
        <v>43758.0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18">
        <v>0.0</v>
      </c>
      <c r="I10" s="18">
        <v>2100.0</v>
      </c>
      <c r="J10" s="18">
        <v>1264.32</v>
      </c>
      <c r="K10" s="18">
        <v>2050.56</v>
      </c>
      <c r="L10" s="18">
        <v>0.0</v>
      </c>
      <c r="M10" s="18">
        <v>49.44</v>
      </c>
      <c r="N10" s="18">
        <v>13.75</v>
      </c>
      <c r="O10" s="18">
        <v>13.75</v>
      </c>
      <c r="P10" s="18">
        <v>62151.0</v>
      </c>
      <c r="Q10" s="18">
        <v>593082.0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0.0</v>
      </c>
      <c r="W10" s="18">
        <v>145.0</v>
      </c>
      <c r="X10" s="20">
        <v>0.0</v>
      </c>
      <c r="Y10" s="20">
        <v>0.420828</v>
      </c>
      <c r="Z10" s="21">
        <v>524163.55</v>
      </c>
      <c r="AA10" s="19">
        <f t="shared" si="1"/>
        <v>655233</v>
      </c>
      <c r="AB10" s="18">
        <v>10074.23</v>
      </c>
      <c r="AC10" s="18">
        <v>13407.73</v>
      </c>
      <c r="AD10" s="18">
        <v>0.0</v>
      </c>
      <c r="AE10" s="18" t="s">
        <v>52</v>
      </c>
    </row>
    <row r="11">
      <c r="A11" s="17">
        <v>43728.0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18">
        <v>0.0</v>
      </c>
      <c r="I11" s="18">
        <v>2100.0</v>
      </c>
      <c r="J11" s="18">
        <v>1353.6</v>
      </c>
      <c r="K11" s="18">
        <v>1955.52</v>
      </c>
      <c r="L11" s="18">
        <v>0.0</v>
      </c>
      <c r="M11" s="18">
        <v>144.48</v>
      </c>
      <c r="N11" s="18">
        <v>13.75</v>
      </c>
      <c r="O11" s="18">
        <v>13.75</v>
      </c>
      <c r="P11" s="18">
        <v>69804.0</v>
      </c>
      <c r="Q11" s="18">
        <v>639102.0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0.0</v>
      </c>
      <c r="W11" s="18">
        <v>108.0</v>
      </c>
      <c r="X11" s="20">
        <v>0.0</v>
      </c>
      <c r="Y11" s="20">
        <v>0.420556</v>
      </c>
      <c r="Z11" s="21">
        <v>577127.62</v>
      </c>
      <c r="AA11" s="19">
        <f t="shared" si="1"/>
        <v>708906</v>
      </c>
      <c r="AB11" s="18">
        <v>0.0</v>
      </c>
      <c r="AC11" s="18">
        <v>43542.81</v>
      </c>
      <c r="AD11" s="18">
        <v>0.0</v>
      </c>
      <c r="AE11" s="18" t="s">
        <v>52</v>
      </c>
    </row>
    <row r="12">
      <c r="A12" s="17">
        <v>43697.0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18">
        <v>0.0</v>
      </c>
      <c r="I12" s="18">
        <v>2100.0</v>
      </c>
      <c r="J12" s="18">
        <v>1154.88</v>
      </c>
      <c r="K12" s="18">
        <v>1779.84</v>
      </c>
      <c r="L12" s="18">
        <v>0.0</v>
      </c>
      <c r="M12" s="18">
        <v>320.16</v>
      </c>
      <c r="N12" s="18">
        <v>13.75</v>
      </c>
      <c r="O12" s="18">
        <v>13.75</v>
      </c>
      <c r="P12" s="18">
        <v>54756.0</v>
      </c>
      <c r="Q12" s="18">
        <v>572229.0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0.0</v>
      </c>
      <c r="W12" s="18">
        <v>84.0</v>
      </c>
      <c r="X12" s="20">
        <v>0.0</v>
      </c>
      <c r="Y12" s="20">
        <v>0.419881</v>
      </c>
      <c r="Z12" s="21">
        <v>504303.04</v>
      </c>
      <c r="AA12" s="19">
        <f t="shared" si="1"/>
        <v>626985</v>
      </c>
      <c r="AB12" s="18">
        <v>5181.62</v>
      </c>
      <c r="AC12" s="18">
        <v>24637.02</v>
      </c>
      <c r="AD12" s="18">
        <v>0.0</v>
      </c>
      <c r="AE12" s="18" t="s">
        <v>52</v>
      </c>
    </row>
    <row r="13">
      <c r="A13" s="17">
        <v>43666.0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18">
        <v>0.0</v>
      </c>
      <c r="I13" s="18">
        <v>2100.0</v>
      </c>
      <c r="J13" s="18">
        <v>1097.28</v>
      </c>
      <c r="K13" s="18">
        <v>1598.4</v>
      </c>
      <c r="L13" s="18">
        <v>0.0</v>
      </c>
      <c r="M13" s="18">
        <v>501.6</v>
      </c>
      <c r="N13" s="18">
        <v>13.75</v>
      </c>
      <c r="O13" s="18">
        <v>13.75</v>
      </c>
      <c r="P13" s="18">
        <v>51693.0</v>
      </c>
      <c r="Q13" s="18">
        <v>535498.0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0.0</v>
      </c>
      <c r="W13" s="18">
        <v>78.0</v>
      </c>
      <c r="X13" s="20">
        <v>0.0</v>
      </c>
      <c r="Y13" s="20">
        <v>0.422821</v>
      </c>
      <c r="Z13" s="21">
        <v>449356.28</v>
      </c>
      <c r="AA13" s="19">
        <f t="shared" si="1"/>
        <v>587191</v>
      </c>
      <c r="AB13" s="18">
        <v>8899.47</v>
      </c>
      <c r="AC13" s="18">
        <v>0.0</v>
      </c>
      <c r="AD13" s="18">
        <v>0.0</v>
      </c>
      <c r="AE13" s="18" t="s">
        <v>52</v>
      </c>
    </row>
    <row r="14">
      <c r="A14" s="17">
        <v>43636.0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18">
        <v>0.0</v>
      </c>
      <c r="I14" s="18">
        <v>2100.0</v>
      </c>
      <c r="J14" s="23">
        <v>1157.8</v>
      </c>
      <c r="K14" s="23">
        <v>1736.64</v>
      </c>
      <c r="L14" s="18">
        <v>0.0</v>
      </c>
      <c r="M14" s="18">
        <v>363.36</v>
      </c>
      <c r="N14" s="24">
        <v>14.6</v>
      </c>
      <c r="O14" s="24">
        <v>14.6</v>
      </c>
      <c r="P14" s="23">
        <v>64353.0</v>
      </c>
      <c r="Q14" s="23">
        <v>601745.0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0.0</v>
      </c>
      <c r="W14" s="18">
        <v>97.0</v>
      </c>
      <c r="X14" s="20">
        <v>0.0</v>
      </c>
      <c r="Y14" s="20">
        <v>0.445464</v>
      </c>
      <c r="Z14" s="21">
        <v>504544.27</v>
      </c>
      <c r="AA14" s="19">
        <f t="shared" si="1"/>
        <v>666098</v>
      </c>
      <c r="AB14" s="18">
        <v>4143.38</v>
      </c>
      <c r="AC14" s="18">
        <v>0.0</v>
      </c>
      <c r="AD14" s="18">
        <v>0.0</v>
      </c>
      <c r="AE14" s="18" t="s">
        <v>52</v>
      </c>
    </row>
    <row r="15">
      <c r="A15" s="17">
        <v>43605.0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18">
        <v>0.0</v>
      </c>
      <c r="I15" s="18">
        <v>2100.0</v>
      </c>
      <c r="J15" s="23">
        <v>1195.2</v>
      </c>
      <c r="K15" s="23">
        <v>1955.52</v>
      </c>
      <c r="L15" s="18">
        <v>0.0</v>
      </c>
      <c r="M15" s="18">
        <v>144.48</v>
      </c>
      <c r="N15" s="24">
        <v>14.6</v>
      </c>
      <c r="O15" s="24">
        <v>14.6</v>
      </c>
      <c r="P15" s="23">
        <v>53885.0</v>
      </c>
      <c r="Q15" s="23">
        <v>569801.0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0.0</v>
      </c>
      <c r="W15" s="18">
        <v>162.0</v>
      </c>
      <c r="X15" s="20">
        <v>0.0</v>
      </c>
      <c r="Y15" s="20">
        <v>0.446728</v>
      </c>
      <c r="Z15" s="21">
        <v>474040.25</v>
      </c>
      <c r="AA15" s="19">
        <f t="shared" si="1"/>
        <v>623686</v>
      </c>
      <c r="AB15" s="18">
        <v>6010.28</v>
      </c>
      <c r="AC15" s="18">
        <v>0.0</v>
      </c>
      <c r="AD15" s="18">
        <v>0.0</v>
      </c>
      <c r="AE15" s="18" t="s">
        <v>52</v>
      </c>
    </row>
    <row r="16">
      <c r="A16" s="17">
        <v>43575.0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18">
        <v>0.0</v>
      </c>
      <c r="I16" s="18">
        <v>2100.0</v>
      </c>
      <c r="J16" s="23">
        <v>1244.2</v>
      </c>
      <c r="K16" s="23">
        <v>1969.92</v>
      </c>
      <c r="L16" s="18">
        <v>0.0</v>
      </c>
      <c r="M16" s="18">
        <v>130.08</v>
      </c>
      <c r="N16" s="24">
        <v>14.6</v>
      </c>
      <c r="O16" s="24">
        <v>14.6</v>
      </c>
      <c r="P16" s="23">
        <v>64179.0</v>
      </c>
      <c r="Q16" s="23">
        <v>611951.0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0.0</v>
      </c>
      <c r="W16" s="18">
        <v>107.0</v>
      </c>
      <c r="X16" s="20">
        <v>0.0</v>
      </c>
      <c r="Y16" s="20">
        <v>0.446636</v>
      </c>
      <c r="Z16" s="21">
        <v>536336.07</v>
      </c>
      <c r="AA16" s="19">
        <f t="shared" si="1"/>
        <v>676130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17">
        <v>43544.0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18">
        <v>0.0</v>
      </c>
      <c r="I17" s="18">
        <v>2100.0</v>
      </c>
      <c r="J17" s="23">
        <v>1278.7</v>
      </c>
      <c r="K17" s="23">
        <v>2136.96</v>
      </c>
      <c r="L17" s="18">
        <v>0.0</v>
      </c>
      <c r="M17" s="18">
        <v>0.0</v>
      </c>
      <c r="N17" s="24">
        <v>14.6</v>
      </c>
      <c r="O17" s="24">
        <v>14.6</v>
      </c>
      <c r="P17" s="23">
        <v>52979.0</v>
      </c>
      <c r="Q17" s="23">
        <v>540543.0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0.0</v>
      </c>
      <c r="W17" s="18">
        <v>151.0</v>
      </c>
      <c r="X17" s="20">
        <v>0.0</v>
      </c>
      <c r="Y17" s="20">
        <v>0.447682</v>
      </c>
      <c r="Z17" s="21">
        <v>481229.69</v>
      </c>
      <c r="AA17" s="19">
        <f t="shared" si="1"/>
        <v>593522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17">
        <v>43516.0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18">
        <v>0.0</v>
      </c>
      <c r="I18" s="18">
        <v>2100.0</v>
      </c>
      <c r="J18" s="23">
        <v>1137.6</v>
      </c>
      <c r="K18" s="23">
        <v>1981.44</v>
      </c>
      <c r="L18" s="18">
        <v>0.0</v>
      </c>
      <c r="M18" s="18">
        <v>118.56</v>
      </c>
      <c r="N18" s="24">
        <v>14.6</v>
      </c>
      <c r="O18" s="24">
        <v>14.6</v>
      </c>
      <c r="P18" s="23">
        <v>51582.0</v>
      </c>
      <c r="Q18" s="23">
        <v>620900.0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3.0</v>
      </c>
      <c r="W18" s="18">
        <v>347.0</v>
      </c>
      <c r="X18" s="22">
        <v>0.45</v>
      </c>
      <c r="Y18" s="20">
        <v>0.452767</v>
      </c>
      <c r="Z18" s="21">
        <v>474411.57</v>
      </c>
      <c r="AA18" s="19">
        <f t="shared" si="1"/>
        <v>672482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17">
        <v>43485.0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18">
        <v>0.0</v>
      </c>
      <c r="I19" s="18">
        <v>2100.0</v>
      </c>
      <c r="J19" s="23">
        <v>950.4</v>
      </c>
      <c r="K19" s="23">
        <v>1782.72</v>
      </c>
      <c r="L19" s="18">
        <v>0.0</v>
      </c>
      <c r="M19" s="18">
        <v>317.28</v>
      </c>
      <c r="N19" s="24">
        <v>14.6</v>
      </c>
      <c r="O19" s="24">
        <v>14.6</v>
      </c>
      <c r="P19" s="23">
        <v>41474.0</v>
      </c>
      <c r="Q19" s="23">
        <v>523040.0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51.0</v>
      </c>
      <c r="W19" s="18">
        <v>815.0</v>
      </c>
      <c r="X19" s="20">
        <v>0.460392</v>
      </c>
      <c r="Y19" s="20">
        <v>0.460675</v>
      </c>
      <c r="Z19" s="21">
        <v>433636.31</v>
      </c>
      <c r="AA19" s="19">
        <f t="shared" si="1"/>
        <v>564514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17">
        <v>43454.0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18">
        <v>0.0</v>
      </c>
      <c r="I20" s="18">
        <v>2100.0</v>
      </c>
      <c r="J20" s="23">
        <v>1120.3</v>
      </c>
      <c r="K20" s="23">
        <v>2177.28</v>
      </c>
      <c r="L20" s="18">
        <v>0.0</v>
      </c>
      <c r="M20" s="18">
        <v>0.0</v>
      </c>
      <c r="N20" s="24">
        <v>14.6</v>
      </c>
      <c r="O20" s="24">
        <v>14.6</v>
      </c>
      <c r="P20" s="23">
        <v>58644.0</v>
      </c>
      <c r="Q20" s="23">
        <v>637676.0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0.0</v>
      </c>
      <c r="W20" s="18">
        <v>368.0</v>
      </c>
      <c r="X20" s="20">
        <v>0.0</v>
      </c>
      <c r="Y20" s="20">
        <v>0.466658</v>
      </c>
      <c r="Z20" s="21">
        <v>538873.35</v>
      </c>
      <c r="AA20" s="19">
        <f t="shared" si="1"/>
        <v>696320</v>
      </c>
      <c r="AB20" s="18">
        <v>4205.04</v>
      </c>
      <c r="AC20" s="18">
        <v>0.0</v>
      </c>
      <c r="AD20" s="18">
        <v>0.0</v>
      </c>
      <c r="AE20" s="18" t="s">
        <v>52</v>
      </c>
    </row>
    <row r="21">
      <c r="A21" s="17">
        <v>43424.0</v>
      </c>
      <c r="B21" s="18">
        <v>2018.0</v>
      </c>
      <c r="C21" s="18">
        <v>11.0</v>
      </c>
      <c r="D21" s="19">
        <v>29.0</v>
      </c>
      <c r="E21" s="18">
        <v>1.65</v>
      </c>
      <c r="F21" s="18">
        <v>7.6</v>
      </c>
      <c r="G21" s="18">
        <v>0.29</v>
      </c>
      <c r="H21" s="18">
        <v>0.0</v>
      </c>
      <c r="I21" s="18">
        <v>2100.0</v>
      </c>
      <c r="J21" s="23">
        <v>1209.6</v>
      </c>
      <c r="K21" s="23">
        <v>2139.84</v>
      </c>
      <c r="L21" s="18">
        <v>0.0</v>
      </c>
      <c r="M21" s="18">
        <v>0.0</v>
      </c>
      <c r="N21" s="24">
        <v>14.6</v>
      </c>
      <c r="O21" s="24">
        <v>14.6</v>
      </c>
      <c r="P21" s="23">
        <v>52893.0</v>
      </c>
      <c r="Q21" s="23">
        <v>563113.0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0.0</v>
      </c>
      <c r="W21" s="18">
        <v>221.0</v>
      </c>
      <c r="X21" s="20">
        <v>0.0</v>
      </c>
      <c r="Y21" s="20">
        <v>0.466606</v>
      </c>
      <c r="Z21" s="21">
        <v>505368.33</v>
      </c>
      <c r="AA21" s="19">
        <f t="shared" si="1"/>
        <v>616006</v>
      </c>
      <c r="AB21" s="18">
        <v>6317.29</v>
      </c>
      <c r="AC21" s="18">
        <v>0.0</v>
      </c>
      <c r="AD21" s="18">
        <v>18292.54</v>
      </c>
      <c r="AE21" s="18" t="s">
        <v>52</v>
      </c>
    </row>
    <row r="22">
      <c r="A22" s="17">
        <v>43395.0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18">
        <v>0.0</v>
      </c>
      <c r="I22" s="18">
        <v>2100.0</v>
      </c>
      <c r="J22" s="23">
        <v>1221.1</v>
      </c>
      <c r="K22" s="23">
        <v>1872.0</v>
      </c>
      <c r="L22" s="18">
        <v>0.0</v>
      </c>
      <c r="M22" s="18">
        <v>0.0</v>
      </c>
      <c r="N22" s="24">
        <v>14.6</v>
      </c>
      <c r="O22" s="24">
        <v>14.6</v>
      </c>
      <c r="P22" s="23">
        <v>55411.0</v>
      </c>
      <c r="Q22" s="23">
        <v>568321.0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0.0</v>
      </c>
      <c r="W22" s="18">
        <v>234.0</v>
      </c>
      <c r="X22" s="20">
        <v>0.0</v>
      </c>
      <c r="Y22" s="20">
        <v>0.4611111</v>
      </c>
      <c r="Z22" s="21">
        <v>543879.1</v>
      </c>
      <c r="AA22" s="19">
        <f t="shared" si="1"/>
        <v>623732</v>
      </c>
      <c r="AB22" s="18">
        <v>0.0</v>
      </c>
      <c r="AC22" s="18">
        <v>0.0</v>
      </c>
      <c r="AD22" s="18">
        <v>49903.35</v>
      </c>
      <c r="AE22" s="18" t="s">
        <v>52</v>
      </c>
    </row>
    <row r="23">
      <c r="A23" s="17">
        <v>43365.0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18">
        <v>0.0</v>
      </c>
      <c r="I23" s="18">
        <v>2100.0</v>
      </c>
      <c r="J23" s="23">
        <v>1215.4</v>
      </c>
      <c r="K23" s="23">
        <v>1664.64</v>
      </c>
      <c r="L23" s="18">
        <v>0.0</v>
      </c>
      <c r="M23" s="18">
        <v>435.36</v>
      </c>
      <c r="N23" s="24">
        <v>14.6</v>
      </c>
      <c r="O23" s="24">
        <v>14.6</v>
      </c>
      <c r="P23" s="23">
        <v>65115.0</v>
      </c>
      <c r="Q23" s="23">
        <v>594429.0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0.0</v>
      </c>
      <c r="W23" s="18">
        <v>110.0</v>
      </c>
      <c r="X23" s="20">
        <v>0.0</v>
      </c>
      <c r="Y23" s="20">
        <v>0.444545</v>
      </c>
      <c r="Z23" s="21">
        <v>543837.86</v>
      </c>
      <c r="AA23" s="19">
        <f t="shared" si="1"/>
        <v>659544</v>
      </c>
      <c r="AB23" s="18">
        <v>0.0</v>
      </c>
      <c r="AC23" s="18">
        <v>0.0</v>
      </c>
      <c r="AD23" s="18">
        <v>50875.88</v>
      </c>
      <c r="AE23" s="18" t="s">
        <v>52</v>
      </c>
    </row>
    <row r="24">
      <c r="A24" s="17">
        <v>43334.0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18">
        <v>0.0</v>
      </c>
      <c r="I24" s="18">
        <v>2100.0</v>
      </c>
      <c r="J24" s="23">
        <v>1278.7</v>
      </c>
      <c r="K24" s="23">
        <v>1791.36</v>
      </c>
      <c r="L24" s="18">
        <v>0.0</v>
      </c>
      <c r="M24" s="18">
        <v>308.64</v>
      </c>
      <c r="N24" s="24">
        <v>14.6</v>
      </c>
      <c r="O24" s="24">
        <v>14.6</v>
      </c>
      <c r="P24" s="23">
        <v>62845.0</v>
      </c>
      <c r="Q24" s="23">
        <v>593440.0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0.0</v>
      </c>
      <c r="W24" s="18">
        <v>172.0</v>
      </c>
      <c r="X24" s="20">
        <v>0.0</v>
      </c>
      <c r="Y24" s="20">
        <v>0.438895</v>
      </c>
      <c r="Z24" s="21">
        <v>544770.72</v>
      </c>
      <c r="AA24" s="19">
        <f t="shared" si="1"/>
        <v>656285</v>
      </c>
      <c r="AB24" s="18">
        <v>0.0</v>
      </c>
      <c r="AC24" s="18">
        <v>0.0</v>
      </c>
      <c r="AD24" s="18">
        <v>49987.24</v>
      </c>
      <c r="AE24" s="18" t="s">
        <v>52</v>
      </c>
    </row>
    <row r="25">
      <c r="A25" s="17">
        <v>43303.0</v>
      </c>
      <c r="B25" s="18">
        <v>2018.0</v>
      </c>
      <c r="C25" s="18">
        <v>7.0</v>
      </c>
      <c r="D25" s="25">
        <v>30.0</v>
      </c>
      <c r="E25" s="18">
        <v>0.89</v>
      </c>
      <c r="F25" s="18">
        <v>4.11</v>
      </c>
      <c r="G25" s="18">
        <v>0.29</v>
      </c>
      <c r="H25" s="18">
        <v>0.0</v>
      </c>
      <c r="I25" s="18">
        <v>2100.0</v>
      </c>
      <c r="J25" s="23">
        <v>1342.1</v>
      </c>
      <c r="K25" s="23">
        <v>1681.92</v>
      </c>
      <c r="L25" s="18">
        <v>0.0</v>
      </c>
      <c r="M25" s="18">
        <v>418.08</v>
      </c>
      <c r="N25" s="24">
        <v>14.6</v>
      </c>
      <c r="O25" s="24">
        <v>14.6</v>
      </c>
      <c r="P25" s="23">
        <v>54649.0</v>
      </c>
      <c r="Q25" s="23">
        <v>545398.0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0.0</v>
      </c>
      <c r="W25" s="18">
        <v>251.0</v>
      </c>
      <c r="X25" s="20">
        <v>0.0</v>
      </c>
      <c r="Y25" s="20">
        <v>0.434661</v>
      </c>
      <c r="Z25" s="21">
        <v>501668.88</v>
      </c>
      <c r="AA25" s="19">
        <f t="shared" si="1"/>
        <v>600047</v>
      </c>
      <c r="AB25" s="18">
        <v>0.0</v>
      </c>
      <c r="AC25" s="18">
        <v>0.0</v>
      </c>
      <c r="AD25" s="18">
        <v>45458.04</v>
      </c>
      <c r="AE25" s="18" t="s">
        <v>52</v>
      </c>
    </row>
    <row r="26">
      <c r="A26" s="17">
        <v>43271.0</v>
      </c>
      <c r="B26" s="18">
        <v>2018.0</v>
      </c>
      <c r="C26" s="18">
        <v>6.0</v>
      </c>
      <c r="D26" s="19">
        <v>31.0</v>
      </c>
      <c r="E26" s="18">
        <v>0.89</v>
      </c>
      <c r="F26" s="18">
        <v>4.11</v>
      </c>
      <c r="G26" s="18">
        <v>0.29</v>
      </c>
      <c r="H26" s="18">
        <v>0.0</v>
      </c>
      <c r="I26" s="18">
        <v>2100.0</v>
      </c>
      <c r="J26" s="18">
        <v>1244.16</v>
      </c>
      <c r="K26" s="18">
        <v>1932.48</v>
      </c>
      <c r="L26" s="18">
        <v>0.0</v>
      </c>
      <c r="M26" s="18">
        <v>167.52</v>
      </c>
      <c r="N26" s="26">
        <v>14.6</v>
      </c>
      <c r="O26" s="26">
        <v>14.6</v>
      </c>
      <c r="P26" s="18">
        <v>63840.0</v>
      </c>
      <c r="Q26" s="18">
        <v>608664.0</v>
      </c>
      <c r="R26" s="27">
        <v>0.84218</v>
      </c>
      <c r="S26" s="27">
        <v>0.06039</v>
      </c>
      <c r="T26" s="27">
        <v>0.43634</v>
      </c>
      <c r="U26" s="27">
        <v>0.27472</v>
      </c>
      <c r="V26" s="18">
        <v>0.0</v>
      </c>
      <c r="W26" s="18">
        <v>191.0</v>
      </c>
      <c r="X26" s="27">
        <v>0.460392</v>
      </c>
      <c r="Y26" s="27">
        <v>0.460675</v>
      </c>
      <c r="Z26" s="21">
        <v>485441.28</v>
      </c>
      <c r="AA26" s="19">
        <f t="shared" si="1"/>
        <v>672504</v>
      </c>
      <c r="AB26" s="18">
        <v>3099.59</v>
      </c>
      <c r="AC26" s="18">
        <v>0.0</v>
      </c>
      <c r="AD26" s="18">
        <v>36449.25</v>
      </c>
      <c r="AE26" s="18" t="s">
        <v>52</v>
      </c>
    </row>
    <row r="27">
      <c r="A27" s="17">
        <v>43240.0</v>
      </c>
      <c r="B27" s="18">
        <v>2018.0</v>
      </c>
      <c r="C27" s="18">
        <v>5.0</v>
      </c>
      <c r="D27" s="19">
        <v>30.0</v>
      </c>
      <c r="E27" s="18">
        <v>0.89</v>
      </c>
      <c r="F27" s="18">
        <v>4.11</v>
      </c>
      <c r="G27" s="18">
        <v>0.29</v>
      </c>
      <c r="H27" s="18">
        <v>0.0</v>
      </c>
      <c r="I27" s="18">
        <v>2100.0</v>
      </c>
      <c r="J27" s="18">
        <v>1339.2</v>
      </c>
      <c r="K27" s="18">
        <v>2099.52</v>
      </c>
      <c r="L27" s="18">
        <v>0.0</v>
      </c>
      <c r="M27" s="18">
        <v>0.48</v>
      </c>
      <c r="N27" s="26">
        <v>14.6</v>
      </c>
      <c r="O27" s="26">
        <v>14.6</v>
      </c>
      <c r="P27" s="18">
        <v>63824.0</v>
      </c>
      <c r="Q27" s="18">
        <v>627995.0</v>
      </c>
      <c r="R27" s="27">
        <v>0.84218</v>
      </c>
      <c r="S27" s="27">
        <v>0.06039</v>
      </c>
      <c r="T27" s="27">
        <v>0.43634</v>
      </c>
      <c r="U27" s="27">
        <v>0.27472</v>
      </c>
      <c r="V27" s="18">
        <v>0.0</v>
      </c>
      <c r="W27" s="18">
        <v>561.0</v>
      </c>
      <c r="X27" s="27">
        <v>0.460392</v>
      </c>
      <c r="Y27" s="27">
        <v>0.460675</v>
      </c>
      <c r="Z27" s="21">
        <v>448558.81</v>
      </c>
      <c r="AA27" s="19">
        <f t="shared" si="1"/>
        <v>691819</v>
      </c>
      <c r="AB27" s="18">
        <v>7341.0</v>
      </c>
      <c r="AC27" s="18">
        <v>0.0</v>
      </c>
      <c r="AD27" s="18">
        <v>0.0</v>
      </c>
      <c r="AE27" s="18" t="s">
        <v>52</v>
      </c>
    </row>
    <row r="28">
      <c r="A28" s="17">
        <v>43210.0</v>
      </c>
      <c r="B28" s="18">
        <v>2018.0</v>
      </c>
      <c r="C28" s="18">
        <v>4.0</v>
      </c>
      <c r="D28" s="19">
        <v>31.0</v>
      </c>
      <c r="E28" s="18">
        <v>0.89</v>
      </c>
      <c r="F28" s="18">
        <v>4.11</v>
      </c>
      <c r="G28" s="18">
        <v>0.29</v>
      </c>
      <c r="H28" s="18">
        <v>0.0</v>
      </c>
      <c r="I28" s="18">
        <v>2100.0</v>
      </c>
      <c r="J28" s="18">
        <v>1460.16</v>
      </c>
      <c r="K28" s="18">
        <v>2116.8</v>
      </c>
      <c r="L28" s="18">
        <v>0.0</v>
      </c>
      <c r="M28" s="18">
        <v>0.0</v>
      </c>
      <c r="N28" s="26">
        <v>14.6</v>
      </c>
      <c r="O28" s="26">
        <v>14.6</v>
      </c>
      <c r="P28" s="18">
        <v>68598.0</v>
      </c>
      <c r="Q28" s="18">
        <v>670045.0</v>
      </c>
      <c r="R28" s="27">
        <v>0.84218</v>
      </c>
      <c r="S28" s="27">
        <v>0.06039</v>
      </c>
      <c r="T28" s="27">
        <v>0.43634</v>
      </c>
      <c r="U28" s="27">
        <v>0.27472</v>
      </c>
      <c r="V28" s="18">
        <v>0.0</v>
      </c>
      <c r="W28" s="18">
        <v>836.0</v>
      </c>
      <c r="X28" s="27">
        <v>0.460392</v>
      </c>
      <c r="Y28" s="27">
        <v>0.460675</v>
      </c>
      <c r="Z28" s="21">
        <v>470563.44</v>
      </c>
      <c r="AA28" s="19">
        <f t="shared" si="1"/>
        <v>738643</v>
      </c>
      <c r="AB28" s="18">
        <v>0.0</v>
      </c>
      <c r="AC28" s="18">
        <v>0.0</v>
      </c>
      <c r="AD28" s="18">
        <v>0.0</v>
      </c>
      <c r="AE28" s="18" t="s">
        <v>52</v>
      </c>
    </row>
    <row r="29">
      <c r="A29" s="17">
        <v>43179.0</v>
      </c>
      <c r="B29" s="18">
        <v>2018.0</v>
      </c>
      <c r="C29" s="18">
        <v>3.0</v>
      </c>
      <c r="D29" s="19">
        <v>29.0</v>
      </c>
      <c r="E29" s="18">
        <v>0.89</v>
      </c>
      <c r="F29" s="18">
        <v>4.11</v>
      </c>
      <c r="G29" s="18">
        <v>0.29</v>
      </c>
      <c r="H29" s="18">
        <v>0.0</v>
      </c>
      <c r="I29" s="18">
        <v>2100.0</v>
      </c>
      <c r="J29" s="18">
        <v>1451.52</v>
      </c>
      <c r="K29" s="18">
        <v>2439.36</v>
      </c>
      <c r="L29" s="18">
        <v>0.0</v>
      </c>
      <c r="M29" s="18">
        <v>0.0</v>
      </c>
      <c r="N29" s="26">
        <v>14.6</v>
      </c>
      <c r="O29" s="26">
        <v>14.6</v>
      </c>
      <c r="P29" s="18">
        <v>68075.0</v>
      </c>
      <c r="Q29" s="18">
        <v>653831.0</v>
      </c>
      <c r="R29" s="27">
        <v>0.84218</v>
      </c>
      <c r="S29" s="27">
        <v>0.06039</v>
      </c>
      <c r="T29" s="27">
        <v>0.43634</v>
      </c>
      <c r="U29" s="27">
        <v>0.27472</v>
      </c>
      <c r="V29" s="18">
        <v>0.0</v>
      </c>
      <c r="W29" s="18">
        <v>763.0</v>
      </c>
      <c r="X29" s="27">
        <v>0.460392</v>
      </c>
      <c r="Y29" s="27">
        <v>0.460675</v>
      </c>
      <c r="Z29" s="21">
        <v>493707.77</v>
      </c>
      <c r="AA29" s="19">
        <f t="shared" si="1"/>
        <v>721906</v>
      </c>
      <c r="AB29" s="18">
        <v>0.0</v>
      </c>
      <c r="AC29" s="18">
        <v>0.0</v>
      </c>
      <c r="AD29" s="18">
        <v>0.0</v>
      </c>
      <c r="AE29" s="18" t="s">
        <v>52</v>
      </c>
    </row>
    <row r="30">
      <c r="A30" s="17">
        <v>43151.0</v>
      </c>
      <c r="B30" s="18">
        <v>2018.0</v>
      </c>
      <c r="C30" s="18">
        <v>2.0</v>
      </c>
      <c r="D30" s="19">
        <v>31.0</v>
      </c>
      <c r="E30" s="18">
        <v>1.16</v>
      </c>
      <c r="F30" s="18">
        <v>5.34</v>
      </c>
      <c r="G30" s="18">
        <v>0.29</v>
      </c>
      <c r="H30" s="18">
        <v>0.0</v>
      </c>
      <c r="I30" s="18">
        <v>2100.0</v>
      </c>
      <c r="J30" s="18">
        <v>1140.48</v>
      </c>
      <c r="K30" s="18">
        <v>1851.84</v>
      </c>
      <c r="L30" s="18">
        <v>0.0</v>
      </c>
      <c r="M30" s="18">
        <v>248.16</v>
      </c>
      <c r="N30" s="26">
        <v>14.6</v>
      </c>
      <c r="O30" s="26">
        <v>14.6</v>
      </c>
      <c r="P30" s="18">
        <v>52953.0</v>
      </c>
      <c r="Q30" s="18">
        <v>605976.0</v>
      </c>
      <c r="R30" s="27">
        <v>0.84218</v>
      </c>
      <c r="S30" s="27">
        <v>0.06039</v>
      </c>
      <c r="T30" s="27">
        <v>0.43634</v>
      </c>
      <c r="U30" s="27">
        <v>0.27472</v>
      </c>
      <c r="V30" s="18">
        <v>74.0</v>
      </c>
      <c r="W30" s="18">
        <v>727.0</v>
      </c>
      <c r="X30" s="27">
        <v>0.460392</v>
      </c>
      <c r="Y30" s="27">
        <v>0.460675</v>
      </c>
      <c r="Z30" s="21">
        <v>440714.41</v>
      </c>
      <c r="AA30" s="19">
        <f t="shared" si="1"/>
        <v>658929</v>
      </c>
      <c r="AB30" s="18">
        <v>0.0</v>
      </c>
      <c r="AC30" s="18">
        <v>0.0</v>
      </c>
      <c r="AD30" s="18">
        <v>0.0</v>
      </c>
      <c r="AE30" s="18" t="s">
        <v>52</v>
      </c>
    </row>
    <row r="31">
      <c r="A31" s="17">
        <v>43120.0</v>
      </c>
      <c r="B31" s="18">
        <v>2018.0</v>
      </c>
      <c r="C31" s="18">
        <v>1.0</v>
      </c>
      <c r="D31" s="19">
        <v>31.0</v>
      </c>
      <c r="E31" s="18">
        <v>1.49</v>
      </c>
      <c r="F31" s="18">
        <v>6.84</v>
      </c>
      <c r="G31" s="18">
        <v>0.29</v>
      </c>
      <c r="H31" s="18">
        <v>0.0</v>
      </c>
      <c r="I31" s="18">
        <v>2100.0</v>
      </c>
      <c r="J31" s="18">
        <v>869.76</v>
      </c>
      <c r="K31" s="18">
        <v>1635.84</v>
      </c>
      <c r="L31" s="18">
        <v>0.0</v>
      </c>
      <c r="M31" s="18">
        <v>464.16</v>
      </c>
      <c r="N31" s="26">
        <v>14.6</v>
      </c>
      <c r="O31" s="26">
        <v>14.6</v>
      </c>
      <c r="P31" s="18">
        <v>40531.0</v>
      </c>
      <c r="Q31" s="18">
        <v>513165.0</v>
      </c>
      <c r="R31" s="27">
        <v>0.84218</v>
      </c>
      <c r="S31" s="27">
        <v>0.06039</v>
      </c>
      <c r="T31" s="27">
        <v>0.43634</v>
      </c>
      <c r="U31" s="27">
        <v>0.27472</v>
      </c>
      <c r="V31" s="18">
        <v>52.0</v>
      </c>
      <c r="W31" s="18">
        <v>1124.0</v>
      </c>
      <c r="X31" s="27">
        <v>0.460392</v>
      </c>
      <c r="Y31" s="27">
        <v>0.460675</v>
      </c>
      <c r="Z31" s="21">
        <v>380476.65</v>
      </c>
      <c r="AA31" s="19">
        <f t="shared" si="1"/>
        <v>553696</v>
      </c>
      <c r="AB31" s="18">
        <v>0.0</v>
      </c>
      <c r="AC31" s="18">
        <v>7642.56</v>
      </c>
      <c r="AD31" s="18">
        <v>0.0</v>
      </c>
      <c r="AE31" s="18" t="s">
        <v>52</v>
      </c>
    </row>
    <row r="32">
      <c r="A32" s="17">
        <v>43089.0</v>
      </c>
      <c r="B32" s="18">
        <v>2017.0</v>
      </c>
      <c r="C32" s="18">
        <v>12.0</v>
      </c>
      <c r="D32" s="19">
        <v>30.0</v>
      </c>
      <c r="E32" s="18">
        <v>1.65</v>
      </c>
      <c r="F32" s="18">
        <v>7.6</v>
      </c>
      <c r="G32" s="18">
        <v>0.29</v>
      </c>
      <c r="H32" s="18">
        <v>0.0</v>
      </c>
      <c r="I32" s="18">
        <v>2100.0</v>
      </c>
      <c r="J32" s="18">
        <v>1100.16</v>
      </c>
      <c r="K32" s="18">
        <v>2036.16</v>
      </c>
      <c r="L32" s="18">
        <v>0.0</v>
      </c>
      <c r="M32" s="18">
        <v>63.84</v>
      </c>
      <c r="N32" s="26">
        <v>14.6</v>
      </c>
      <c r="O32" s="26">
        <v>14.6</v>
      </c>
      <c r="P32" s="18">
        <v>59327.0</v>
      </c>
      <c r="Q32" s="18">
        <v>664457.0</v>
      </c>
      <c r="R32" s="27">
        <v>0.84218</v>
      </c>
      <c r="S32" s="27">
        <v>0.06039</v>
      </c>
      <c r="T32" s="27">
        <v>0.43634</v>
      </c>
      <c r="U32" s="27">
        <v>0.27472</v>
      </c>
      <c r="V32" s="18">
        <v>20.0</v>
      </c>
      <c r="W32" s="18">
        <v>474.0</v>
      </c>
      <c r="X32" s="27">
        <v>0.460392</v>
      </c>
      <c r="Y32" s="27">
        <v>0.460675</v>
      </c>
      <c r="Z32" s="21">
        <v>535564.27</v>
      </c>
      <c r="AA32" s="19">
        <f t="shared" si="1"/>
        <v>723784</v>
      </c>
      <c r="AB32" s="18">
        <v>0.0</v>
      </c>
      <c r="AC32" s="18">
        <v>41414.83</v>
      </c>
      <c r="AD32" s="18">
        <v>0.0</v>
      </c>
      <c r="AE32" s="18" t="s">
        <v>52</v>
      </c>
    </row>
    <row r="33">
      <c r="A33" s="17">
        <v>43059.0</v>
      </c>
      <c r="B33" s="18">
        <v>2017.0</v>
      </c>
      <c r="C33" s="18">
        <v>11.0</v>
      </c>
      <c r="D33" s="19">
        <v>31.0</v>
      </c>
      <c r="E33" s="18">
        <v>1.65</v>
      </c>
      <c r="F33" s="18">
        <v>7.6</v>
      </c>
      <c r="G33" s="18">
        <v>0.29</v>
      </c>
      <c r="H33" s="18">
        <v>0.0</v>
      </c>
      <c r="I33" s="18">
        <v>2100.0</v>
      </c>
      <c r="J33" s="18">
        <v>1321.92</v>
      </c>
      <c r="K33" s="18">
        <v>2194.56</v>
      </c>
      <c r="L33" s="18">
        <v>0.0</v>
      </c>
      <c r="M33" s="18">
        <v>0.0</v>
      </c>
      <c r="N33" s="26">
        <v>14.6</v>
      </c>
      <c r="O33" s="26">
        <v>14.6</v>
      </c>
      <c r="P33" s="18">
        <v>58127.0</v>
      </c>
      <c r="Q33" s="18">
        <v>662359.0</v>
      </c>
      <c r="R33" s="27">
        <v>0.84218</v>
      </c>
      <c r="S33" s="27">
        <v>0.06039</v>
      </c>
      <c r="T33" s="27">
        <v>0.43634</v>
      </c>
      <c r="U33" s="27">
        <v>0.27472</v>
      </c>
      <c r="V33" s="18">
        <v>0.0</v>
      </c>
      <c r="W33" s="18">
        <v>635.0</v>
      </c>
      <c r="X33" s="27">
        <v>0.460392</v>
      </c>
      <c r="Y33" s="27">
        <v>0.460675</v>
      </c>
      <c r="Z33" s="21">
        <v>519074.2</v>
      </c>
      <c r="AA33" s="19">
        <f t="shared" si="1"/>
        <v>720486</v>
      </c>
      <c r="AB33" s="18">
        <v>0.0</v>
      </c>
      <c r="AC33" s="18">
        <v>53257.72</v>
      </c>
      <c r="AD33" s="18">
        <v>0.0</v>
      </c>
      <c r="AE33" s="18" t="s">
        <v>52</v>
      </c>
    </row>
    <row r="34">
      <c r="A34" s="17">
        <v>43028.0</v>
      </c>
      <c r="B34" s="18">
        <v>2017.0</v>
      </c>
      <c r="C34" s="18">
        <v>10.0</v>
      </c>
      <c r="D34" s="19">
        <v>30.0</v>
      </c>
      <c r="E34" s="18">
        <v>1.65</v>
      </c>
      <c r="F34" s="18">
        <v>7.6</v>
      </c>
      <c r="G34" s="18">
        <v>0.29</v>
      </c>
      <c r="H34" s="18">
        <v>0.0</v>
      </c>
      <c r="I34" s="18">
        <v>2100.0</v>
      </c>
      <c r="J34" s="18">
        <v>1342.08</v>
      </c>
      <c r="K34" s="18">
        <v>2093.76</v>
      </c>
      <c r="L34" s="18">
        <v>0.0</v>
      </c>
      <c r="M34" s="18">
        <v>6.24</v>
      </c>
      <c r="N34" s="26">
        <v>14.6</v>
      </c>
      <c r="O34" s="26">
        <v>14.6</v>
      </c>
      <c r="P34" s="18">
        <v>62469.0</v>
      </c>
      <c r="Q34" s="18">
        <v>635842.0</v>
      </c>
      <c r="R34" s="27">
        <v>0.84218</v>
      </c>
      <c r="S34" s="27">
        <v>0.06039</v>
      </c>
      <c r="T34" s="27">
        <v>0.43634</v>
      </c>
      <c r="U34" s="27">
        <v>0.27472</v>
      </c>
      <c r="V34" s="18">
        <v>2.0</v>
      </c>
      <c r="W34" s="18">
        <v>624.0</v>
      </c>
      <c r="X34" s="27">
        <v>0.460392</v>
      </c>
      <c r="Y34" s="27">
        <v>0.460675</v>
      </c>
      <c r="Z34" s="21">
        <v>505058.18</v>
      </c>
      <c r="AA34" s="19">
        <f t="shared" si="1"/>
        <v>698311</v>
      </c>
      <c r="AB34" s="18">
        <v>7043.81</v>
      </c>
      <c r="AC34" s="18">
        <v>27125.81</v>
      </c>
      <c r="AD34" s="18">
        <v>0.0</v>
      </c>
      <c r="AE34" s="18" t="s">
        <v>52</v>
      </c>
    </row>
    <row r="35">
      <c r="A35" s="17">
        <v>42998.0</v>
      </c>
      <c r="B35" s="18">
        <v>2017.0</v>
      </c>
      <c r="C35" s="18">
        <v>9.0</v>
      </c>
      <c r="D35" s="19">
        <v>31.0</v>
      </c>
      <c r="E35" s="18">
        <v>1.52</v>
      </c>
      <c r="F35" s="18">
        <v>6.98</v>
      </c>
      <c r="G35" s="18">
        <v>0.29</v>
      </c>
      <c r="H35" s="18">
        <v>0.0</v>
      </c>
      <c r="I35" s="18">
        <v>2100.0</v>
      </c>
      <c r="J35" s="18">
        <v>1379.52</v>
      </c>
      <c r="K35" s="18">
        <v>2122.56</v>
      </c>
      <c r="L35" s="18">
        <v>0.0</v>
      </c>
      <c r="M35" s="18">
        <v>0.0</v>
      </c>
      <c r="N35" s="26">
        <v>14.6</v>
      </c>
      <c r="O35" s="26">
        <v>14.6</v>
      </c>
      <c r="P35" s="18">
        <v>71800.0</v>
      </c>
      <c r="Q35" s="18">
        <v>662292.0</v>
      </c>
      <c r="R35" s="27">
        <v>0.84218</v>
      </c>
      <c r="S35" s="27">
        <v>0.06039</v>
      </c>
      <c r="T35" s="27">
        <v>0.43634</v>
      </c>
      <c r="U35" s="27">
        <v>0.27472</v>
      </c>
      <c r="V35" s="18">
        <v>4.0</v>
      </c>
      <c r="W35" s="18">
        <v>231.0</v>
      </c>
      <c r="X35" s="27">
        <v>0.460392</v>
      </c>
      <c r="Y35" s="27">
        <v>0.460675</v>
      </c>
      <c r="Z35" s="21">
        <v>510378.31</v>
      </c>
      <c r="AA35" s="19">
        <f t="shared" si="1"/>
        <v>734092</v>
      </c>
      <c r="AB35" s="18">
        <v>16630.83</v>
      </c>
      <c r="AC35" s="18">
        <v>10205.24</v>
      </c>
      <c r="AD35" s="18">
        <v>0.0</v>
      </c>
      <c r="AE35" s="18" t="s">
        <v>52</v>
      </c>
    </row>
    <row r="36">
      <c r="A36" s="17">
        <v>42967.0</v>
      </c>
      <c r="B36" s="18">
        <v>2017.0</v>
      </c>
      <c r="C36" s="18">
        <v>8.0</v>
      </c>
      <c r="D36" s="19">
        <v>31.0</v>
      </c>
      <c r="E36" s="18">
        <v>1.43</v>
      </c>
      <c r="F36" s="18">
        <v>6.55</v>
      </c>
      <c r="G36" s="18">
        <v>0.29</v>
      </c>
      <c r="H36" s="18">
        <v>0.0</v>
      </c>
      <c r="I36" s="18">
        <v>2100.0</v>
      </c>
      <c r="J36" s="18">
        <v>1319.04</v>
      </c>
      <c r="K36" s="18">
        <v>1704.96</v>
      </c>
      <c r="L36" s="18">
        <v>0.0</v>
      </c>
      <c r="M36" s="18">
        <v>395.04</v>
      </c>
      <c r="N36" s="26">
        <v>14.6</v>
      </c>
      <c r="O36" s="26">
        <v>14.6</v>
      </c>
      <c r="P36" s="18">
        <v>62347.0</v>
      </c>
      <c r="Q36" s="18">
        <v>601189.0</v>
      </c>
      <c r="R36" s="27">
        <v>0.84218</v>
      </c>
      <c r="S36" s="27">
        <v>0.06039</v>
      </c>
      <c r="T36" s="27">
        <v>0.43634</v>
      </c>
      <c r="U36" s="27">
        <v>0.27472</v>
      </c>
      <c r="V36" s="18">
        <v>0.0</v>
      </c>
      <c r="W36" s="18">
        <v>45.0</v>
      </c>
      <c r="X36" s="27">
        <v>0.460392</v>
      </c>
      <c r="Y36" s="27">
        <v>0.460675</v>
      </c>
      <c r="Z36" s="21">
        <v>462628.07</v>
      </c>
      <c r="AA36" s="19">
        <f t="shared" si="1"/>
        <v>663536</v>
      </c>
      <c r="AB36" s="18">
        <v>6093.33</v>
      </c>
      <c r="AC36" s="18">
        <v>22342.46</v>
      </c>
      <c r="AD36" s="18">
        <v>0.0</v>
      </c>
      <c r="AE36" s="18" t="s">
        <v>52</v>
      </c>
    </row>
    <row r="37">
      <c r="A37" s="17">
        <v>42936.0</v>
      </c>
      <c r="B37" s="18">
        <v>2017.0</v>
      </c>
      <c r="C37" s="18">
        <v>7.0</v>
      </c>
      <c r="D37" s="19">
        <v>30.0</v>
      </c>
      <c r="E37" s="18">
        <v>1.3</v>
      </c>
      <c r="F37" s="18">
        <v>5.96</v>
      </c>
      <c r="G37" s="18">
        <v>0.29</v>
      </c>
      <c r="H37" s="18">
        <v>0.0</v>
      </c>
      <c r="I37" s="18">
        <v>2100.0</v>
      </c>
      <c r="J37" s="18">
        <v>1215.36</v>
      </c>
      <c r="K37" s="18">
        <v>1774.08</v>
      </c>
      <c r="L37" s="18">
        <v>0.0</v>
      </c>
      <c r="M37" s="18">
        <v>325.92</v>
      </c>
      <c r="N37" s="26">
        <v>14.6</v>
      </c>
      <c r="O37" s="26">
        <v>14.6</v>
      </c>
      <c r="P37" s="18">
        <v>60754.0</v>
      </c>
      <c r="Q37" s="18">
        <v>570840.0</v>
      </c>
      <c r="R37" s="27">
        <v>0.84218</v>
      </c>
      <c r="S37" s="27">
        <v>0.06039</v>
      </c>
      <c r="T37" s="27">
        <v>0.43634</v>
      </c>
      <c r="U37" s="27">
        <v>0.27472</v>
      </c>
      <c r="V37" s="18">
        <v>0.0</v>
      </c>
      <c r="W37" s="18">
        <v>77.0</v>
      </c>
      <c r="X37" s="27">
        <v>0.460392</v>
      </c>
      <c r="Y37" s="27">
        <v>0.460675</v>
      </c>
      <c r="Z37" s="21">
        <v>429421.17</v>
      </c>
      <c r="AA37" s="19">
        <f t="shared" si="1"/>
        <v>631594</v>
      </c>
      <c r="AB37" s="18">
        <v>14493.04</v>
      </c>
      <c r="AC37" s="18">
        <v>0.0</v>
      </c>
      <c r="AD37" s="18">
        <v>0.0</v>
      </c>
      <c r="AE37" s="18" t="s">
        <v>52</v>
      </c>
    </row>
    <row r="38">
      <c r="A38" s="17">
        <v>42906.0</v>
      </c>
      <c r="B38" s="18">
        <v>2017.0</v>
      </c>
      <c r="C38" s="18">
        <v>6.0</v>
      </c>
      <c r="D38" s="19">
        <v>31.0</v>
      </c>
      <c r="E38" s="18">
        <v>1.18</v>
      </c>
      <c r="F38" s="18">
        <v>5.42</v>
      </c>
      <c r="G38" s="18">
        <v>0.29</v>
      </c>
      <c r="H38" s="18">
        <v>0.0</v>
      </c>
      <c r="I38" s="18">
        <v>2100.0</v>
      </c>
      <c r="J38" s="18">
        <v>1287.36</v>
      </c>
      <c r="K38" s="18">
        <v>2076.48</v>
      </c>
      <c r="L38" s="18">
        <v>0.0</v>
      </c>
      <c r="M38" s="18">
        <v>23.52</v>
      </c>
      <c r="N38" s="26">
        <v>14.6</v>
      </c>
      <c r="O38" s="26">
        <v>14.6</v>
      </c>
      <c r="P38" s="18">
        <v>68787.0</v>
      </c>
      <c r="Q38" s="18">
        <v>661984.0</v>
      </c>
      <c r="R38" s="27">
        <v>0.84218</v>
      </c>
      <c r="S38" s="27">
        <v>0.06039</v>
      </c>
      <c r="T38" s="27">
        <v>0.43634</v>
      </c>
      <c r="U38" s="27">
        <v>0.27472</v>
      </c>
      <c r="V38" s="18">
        <v>2.0</v>
      </c>
      <c r="W38" s="18">
        <v>349.0</v>
      </c>
      <c r="X38" s="27">
        <v>0.460392</v>
      </c>
      <c r="Y38" s="27">
        <v>0.460675</v>
      </c>
      <c r="Z38" s="21">
        <v>445235.2</v>
      </c>
      <c r="AA38" s="19">
        <f t="shared" si="1"/>
        <v>730771</v>
      </c>
      <c r="AB38" s="18">
        <v>0.0</v>
      </c>
      <c r="AC38" s="18">
        <v>9856.47</v>
      </c>
      <c r="AD38" s="18">
        <v>0.0</v>
      </c>
      <c r="AE38" s="18" t="s">
        <v>52</v>
      </c>
    </row>
    <row r="39">
      <c r="A39" s="17">
        <v>42875.0</v>
      </c>
      <c r="B39" s="18">
        <v>2017.0</v>
      </c>
      <c r="C39" s="18">
        <v>5.0</v>
      </c>
      <c r="D39" s="19">
        <v>30.0</v>
      </c>
      <c r="E39" s="18">
        <v>1.07</v>
      </c>
      <c r="F39" s="18">
        <v>4.93</v>
      </c>
      <c r="G39" s="18">
        <v>0.29</v>
      </c>
      <c r="H39" s="18">
        <v>0.0</v>
      </c>
      <c r="I39" s="18">
        <v>2100.0</v>
      </c>
      <c r="J39" s="18">
        <v>1540.8</v>
      </c>
      <c r="K39" s="18">
        <v>1952.64</v>
      </c>
      <c r="L39" s="18">
        <v>0.0</v>
      </c>
      <c r="M39" s="18">
        <v>147.36</v>
      </c>
      <c r="N39" s="26">
        <v>14.6</v>
      </c>
      <c r="O39" s="26">
        <v>14.6</v>
      </c>
      <c r="P39" s="18">
        <v>60056.0</v>
      </c>
      <c r="Q39" s="18">
        <v>621031.0</v>
      </c>
      <c r="R39" s="27">
        <v>0.84218</v>
      </c>
      <c r="S39" s="27">
        <v>0.06039</v>
      </c>
      <c r="T39" s="27">
        <v>0.43634</v>
      </c>
      <c r="U39" s="27">
        <v>0.27472</v>
      </c>
      <c r="V39" s="18">
        <v>0.0</v>
      </c>
      <c r="W39" s="18">
        <v>360.0</v>
      </c>
      <c r="X39" s="27">
        <v>0.460392</v>
      </c>
      <c r="Y39" s="27">
        <v>0.460675</v>
      </c>
      <c r="Z39" s="21">
        <v>418867.77</v>
      </c>
      <c r="AA39" s="19">
        <f t="shared" si="1"/>
        <v>681087</v>
      </c>
      <c r="AB39" s="18">
        <v>0.0</v>
      </c>
      <c r="AC39" s="18">
        <v>31364.0</v>
      </c>
      <c r="AD39" s="18">
        <v>0.0</v>
      </c>
      <c r="AE39" s="18" t="s">
        <v>52</v>
      </c>
    </row>
    <row r="40">
      <c r="A40" s="17">
        <v>42845.0</v>
      </c>
      <c r="B40" s="18">
        <v>2017.0</v>
      </c>
      <c r="C40" s="18">
        <v>4.0</v>
      </c>
      <c r="D40" s="19">
        <v>31.0</v>
      </c>
      <c r="E40" s="18">
        <v>0.97</v>
      </c>
      <c r="F40" s="18">
        <v>4.48</v>
      </c>
      <c r="G40" s="18">
        <v>0.29</v>
      </c>
      <c r="H40" s="18">
        <v>0.0</v>
      </c>
      <c r="I40" s="18">
        <v>2100.0</v>
      </c>
      <c r="J40" s="18">
        <v>1468.8</v>
      </c>
      <c r="K40" s="18">
        <v>2226.24</v>
      </c>
      <c r="L40" s="18">
        <v>0.0</v>
      </c>
      <c r="M40" s="18">
        <v>0.0</v>
      </c>
      <c r="N40" s="26">
        <v>14.6</v>
      </c>
      <c r="O40" s="26">
        <v>14.6</v>
      </c>
      <c r="P40" s="18">
        <v>68729.0</v>
      </c>
      <c r="Q40" s="18">
        <v>699426.0</v>
      </c>
      <c r="R40" s="27">
        <v>0.84218</v>
      </c>
      <c r="S40" s="27">
        <v>0.06039</v>
      </c>
      <c r="T40" s="27">
        <v>0.43634</v>
      </c>
      <c r="U40" s="27">
        <v>0.27472</v>
      </c>
      <c r="V40" s="18">
        <v>0.0</v>
      </c>
      <c r="W40" s="18">
        <v>727.0</v>
      </c>
      <c r="X40" s="27">
        <v>0.460392</v>
      </c>
      <c r="Y40" s="27">
        <v>0.460675</v>
      </c>
      <c r="Z40" s="21">
        <v>445295.39</v>
      </c>
      <c r="AA40" s="19">
        <f t="shared" si="1"/>
        <v>768155</v>
      </c>
      <c r="AB40" s="18">
        <v>6789.3</v>
      </c>
      <c r="AC40" s="18">
        <v>24894.2</v>
      </c>
      <c r="AD40" s="18">
        <v>0.0</v>
      </c>
      <c r="AE40" s="18" t="s">
        <v>52</v>
      </c>
    </row>
    <row r="41">
      <c r="A41" s="17">
        <v>42814.0</v>
      </c>
      <c r="B41" s="18">
        <v>2017.0</v>
      </c>
      <c r="C41" s="18">
        <v>3.0</v>
      </c>
      <c r="D41" s="19">
        <v>28.0</v>
      </c>
      <c r="E41" s="18">
        <v>0.89</v>
      </c>
      <c r="F41" s="18">
        <v>4.06</v>
      </c>
      <c r="G41" s="18">
        <v>0.29</v>
      </c>
      <c r="H41" s="18">
        <v>0.0</v>
      </c>
      <c r="I41" s="18">
        <v>2100.0</v>
      </c>
      <c r="J41" s="18">
        <v>1411.0</v>
      </c>
      <c r="K41" s="18">
        <v>2278.08</v>
      </c>
      <c r="L41" s="18">
        <v>0.0</v>
      </c>
      <c r="M41" s="18">
        <v>0.0</v>
      </c>
      <c r="N41" s="26">
        <v>14.6</v>
      </c>
      <c r="O41" s="26">
        <v>14.6</v>
      </c>
      <c r="P41" s="18">
        <v>65969.0</v>
      </c>
      <c r="Q41" s="18">
        <v>659486.0</v>
      </c>
      <c r="R41" s="27">
        <v>0.84218</v>
      </c>
      <c r="S41" s="27">
        <v>0.06039</v>
      </c>
      <c r="T41" s="27">
        <v>0.43634</v>
      </c>
      <c r="U41" s="27">
        <v>0.27472</v>
      </c>
      <c r="V41" s="18">
        <v>125.0</v>
      </c>
      <c r="W41" s="18">
        <v>945.0</v>
      </c>
      <c r="X41" s="27">
        <v>0.460392</v>
      </c>
      <c r="Y41" s="27">
        <v>0.460675</v>
      </c>
      <c r="Z41" s="21">
        <v>454546.88</v>
      </c>
      <c r="AA41" s="19">
        <f t="shared" si="1"/>
        <v>725455</v>
      </c>
      <c r="AB41" s="18">
        <v>17219.86</v>
      </c>
      <c r="AC41" s="18">
        <v>0.0</v>
      </c>
      <c r="AD41" s="18">
        <v>0.0</v>
      </c>
      <c r="AE41" s="18" t="s">
        <v>52</v>
      </c>
    </row>
    <row r="42">
      <c r="A42" s="17">
        <v>42786.0</v>
      </c>
      <c r="B42" s="18">
        <v>2017.0</v>
      </c>
      <c r="C42" s="18">
        <v>2.0</v>
      </c>
      <c r="D42" s="19">
        <v>31.0</v>
      </c>
      <c r="E42" s="18">
        <v>0.8</v>
      </c>
      <c r="F42" s="18">
        <v>3.7</v>
      </c>
      <c r="G42" s="18">
        <v>0.29</v>
      </c>
      <c r="H42" s="18">
        <v>0.0</v>
      </c>
      <c r="I42" s="18">
        <v>2100.0</v>
      </c>
      <c r="J42" s="18">
        <v>1039.68</v>
      </c>
      <c r="K42" s="18">
        <v>2183.04</v>
      </c>
      <c r="L42" s="18">
        <v>0.0</v>
      </c>
      <c r="M42" s="18">
        <v>0.0</v>
      </c>
      <c r="N42" s="26">
        <v>14.6</v>
      </c>
      <c r="O42" s="26">
        <v>14.6</v>
      </c>
      <c r="P42" s="18">
        <v>52906.0</v>
      </c>
      <c r="Q42" s="18">
        <v>670533.0</v>
      </c>
      <c r="R42" s="27">
        <v>0.84218</v>
      </c>
      <c r="S42" s="27">
        <v>0.06039</v>
      </c>
      <c r="T42" s="27">
        <v>0.43634</v>
      </c>
      <c r="U42" s="27">
        <v>0.27472</v>
      </c>
      <c r="V42" s="18">
        <v>65.0</v>
      </c>
      <c r="W42" s="18">
        <v>1114.0</v>
      </c>
      <c r="X42" s="27">
        <v>0.460392</v>
      </c>
      <c r="Y42" s="27">
        <v>0.460675</v>
      </c>
      <c r="Z42" s="21">
        <v>418896.94</v>
      </c>
      <c r="AA42" s="19">
        <f t="shared" si="1"/>
        <v>723439</v>
      </c>
      <c r="AB42" s="18">
        <v>0.0</v>
      </c>
      <c r="AC42" s="18">
        <v>0.0</v>
      </c>
      <c r="AD42" s="18">
        <v>0.0</v>
      </c>
      <c r="AE42" s="18" t="s">
        <v>52</v>
      </c>
    </row>
    <row r="43">
      <c r="A43" s="17">
        <v>42755.0</v>
      </c>
      <c r="B43" s="18">
        <v>2017.0</v>
      </c>
      <c r="C43" s="18">
        <v>1.0</v>
      </c>
      <c r="D43" s="19">
        <v>31.0</v>
      </c>
      <c r="E43" s="18">
        <v>0.73</v>
      </c>
      <c r="F43" s="18">
        <v>3.37</v>
      </c>
      <c r="G43" s="18">
        <v>0.29</v>
      </c>
      <c r="H43" s="18">
        <v>0.0</v>
      </c>
      <c r="I43" s="18">
        <v>2100.0</v>
      </c>
      <c r="J43" s="18">
        <v>938.88</v>
      </c>
      <c r="K43" s="18">
        <v>1679.04</v>
      </c>
      <c r="L43" s="18">
        <v>0.0</v>
      </c>
      <c r="M43" s="18">
        <v>420.86</v>
      </c>
      <c r="N43" s="26">
        <v>14.6</v>
      </c>
      <c r="O43" s="26">
        <v>14.6</v>
      </c>
      <c r="P43" s="18">
        <v>50094.0</v>
      </c>
      <c r="Q43" s="18">
        <v>554587.0</v>
      </c>
      <c r="R43" s="27">
        <v>0.84218</v>
      </c>
      <c r="S43" s="27">
        <v>0.06039</v>
      </c>
      <c r="T43" s="27">
        <v>0.43634</v>
      </c>
      <c r="U43" s="27">
        <v>0.27472</v>
      </c>
      <c r="V43" s="18">
        <v>97.0</v>
      </c>
      <c r="W43" s="18">
        <v>995.0</v>
      </c>
      <c r="X43" s="27">
        <v>0.460392</v>
      </c>
      <c r="Y43" s="27">
        <v>0.460675</v>
      </c>
      <c r="Z43" s="21">
        <v>348995.54</v>
      </c>
      <c r="AA43" s="19">
        <f t="shared" si="1"/>
        <v>604681</v>
      </c>
      <c r="AB43" s="18">
        <v>0.0</v>
      </c>
      <c r="AC43" s="18">
        <v>0.0</v>
      </c>
      <c r="AD43" s="18">
        <v>0.0</v>
      </c>
      <c r="AE43" s="18" t="s">
        <v>52</v>
      </c>
    </row>
  </sheetData>
  <autoFilter ref="$A$1:$FH$4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166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28">
        <v>43991.0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18">
        <v>0.0</v>
      </c>
      <c r="I2" s="18">
        <v>220.0</v>
      </c>
      <c r="J2" s="18">
        <v>86.4</v>
      </c>
      <c r="K2" s="18">
        <v>82.08</v>
      </c>
      <c r="L2" s="29">
        <v>0.0</v>
      </c>
      <c r="M2" s="18">
        <f t="shared" ref="M2:M43" si="1">IF(K2&lt;I2,I2-K2,0)</f>
        <v>137.92</v>
      </c>
      <c r="N2" s="18">
        <v>13.75</v>
      </c>
      <c r="O2" s="18">
        <v>13.75</v>
      </c>
      <c r="P2" s="18">
        <v>4453.0</v>
      </c>
      <c r="Q2" s="18">
        <v>39333.0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1668.0</v>
      </c>
      <c r="W2" s="18">
        <v>14268.0</v>
      </c>
      <c r="X2" s="30">
        <v>0.417596</v>
      </c>
      <c r="Y2" s="30">
        <v>0.417596</v>
      </c>
      <c r="Z2" s="21">
        <v>38201.46</v>
      </c>
      <c r="AA2" s="19">
        <f t="shared" ref="AA2:AA43" si="2">SUM(P2:Q2)</f>
        <v>43786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28">
        <v>43960.0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18">
        <v>0.0</v>
      </c>
      <c r="I3" s="18">
        <v>220.0</v>
      </c>
      <c r="J3" s="18">
        <v>82.08</v>
      </c>
      <c r="K3" s="18">
        <v>84.24</v>
      </c>
      <c r="L3" s="29">
        <v>0.0</v>
      </c>
      <c r="M3" s="18">
        <f t="shared" si="1"/>
        <v>135.76</v>
      </c>
      <c r="N3" s="18">
        <v>13.75</v>
      </c>
      <c r="O3" s="18">
        <v>13.75</v>
      </c>
      <c r="P3" s="18">
        <v>3999.0</v>
      </c>
      <c r="Q3" s="18">
        <v>39549.0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1625.0</v>
      </c>
      <c r="W3" s="18">
        <v>14427.0</v>
      </c>
      <c r="X3" s="30">
        <v>0.418948</v>
      </c>
      <c r="Y3" s="30">
        <v>0.418948</v>
      </c>
      <c r="Z3" s="21">
        <v>37617.74</v>
      </c>
      <c r="AA3" s="19">
        <f t="shared" si="2"/>
        <v>43548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28">
        <v>43930.0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18">
        <v>0.0</v>
      </c>
      <c r="I4" s="18">
        <v>220.0</v>
      </c>
      <c r="J4" s="18">
        <v>267.84</v>
      </c>
      <c r="K4" s="18">
        <v>434.16</v>
      </c>
      <c r="L4" s="18">
        <f t="shared" ref="L4:L43" si="3">IF(K4&lt;I4,I4-K4,0)</f>
        <v>0</v>
      </c>
      <c r="M4" s="18">
        <f t="shared" si="1"/>
        <v>0</v>
      </c>
      <c r="N4" s="18">
        <v>13.75</v>
      </c>
      <c r="O4" s="18">
        <v>13.75</v>
      </c>
      <c r="P4" s="18">
        <v>7280.0</v>
      </c>
      <c r="Q4" s="18">
        <v>64360.0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1674.0</v>
      </c>
      <c r="W4" s="18">
        <v>12482.0</v>
      </c>
      <c r="X4" s="30">
        <v>0.420352</v>
      </c>
      <c r="Y4" s="30">
        <v>0.420352</v>
      </c>
      <c r="Z4" s="21">
        <v>68327.11</v>
      </c>
      <c r="AA4" s="19">
        <f t="shared" si="2"/>
        <v>71640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28">
        <v>43899.0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18">
        <v>0.0</v>
      </c>
      <c r="I5" s="18">
        <v>220.0</v>
      </c>
      <c r="J5" s="18">
        <v>228.96</v>
      </c>
      <c r="K5" s="18">
        <v>365.04</v>
      </c>
      <c r="L5" s="18">
        <f t="shared" si="3"/>
        <v>0</v>
      </c>
      <c r="M5" s="18">
        <f t="shared" si="1"/>
        <v>0</v>
      </c>
      <c r="N5" s="18">
        <v>13.75</v>
      </c>
      <c r="O5" s="18">
        <v>13.75</v>
      </c>
      <c r="P5" s="18">
        <v>7959.0</v>
      </c>
      <c r="Q5" s="18">
        <v>76127.0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768.0</v>
      </c>
      <c r="W5" s="18">
        <v>7880.0</v>
      </c>
      <c r="X5" s="30">
        <v>0.421107</v>
      </c>
      <c r="Y5" s="30">
        <v>0.421107</v>
      </c>
      <c r="Z5" s="21">
        <v>72437.38</v>
      </c>
      <c r="AA5" s="19">
        <f t="shared" si="2"/>
        <v>84086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28">
        <v>43870.0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18">
        <v>0.0</v>
      </c>
      <c r="I6" s="18">
        <v>220.0</v>
      </c>
      <c r="J6" s="18">
        <v>172.8</v>
      </c>
      <c r="K6" s="18">
        <v>252.72</v>
      </c>
      <c r="L6" s="18">
        <f t="shared" si="3"/>
        <v>0</v>
      </c>
      <c r="M6" s="18">
        <f t="shared" si="1"/>
        <v>0</v>
      </c>
      <c r="N6" s="18">
        <v>13.75</v>
      </c>
      <c r="O6" s="18">
        <v>13.75</v>
      </c>
      <c r="P6" s="18">
        <v>7251.0</v>
      </c>
      <c r="Q6" s="18">
        <v>69724.0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1041.0</v>
      </c>
      <c r="W6" s="18">
        <v>8963.0</v>
      </c>
      <c r="X6" s="30">
        <v>0.422286</v>
      </c>
      <c r="Y6" s="30">
        <v>0.422286</v>
      </c>
      <c r="Z6" s="21">
        <v>60439.77</v>
      </c>
      <c r="AA6" s="19">
        <f t="shared" si="2"/>
        <v>76975</v>
      </c>
      <c r="AB6" s="18">
        <v>1140.39</v>
      </c>
      <c r="AC6" s="18">
        <v>0.0</v>
      </c>
      <c r="AD6" s="18">
        <v>0.0</v>
      </c>
      <c r="AE6" s="18" t="s">
        <v>52</v>
      </c>
    </row>
    <row r="7">
      <c r="A7" s="28">
        <v>43839.0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18">
        <v>0.0</v>
      </c>
      <c r="I7" s="18">
        <v>220.0</v>
      </c>
      <c r="J7" s="18">
        <v>218.16</v>
      </c>
      <c r="K7" s="18">
        <v>304.56</v>
      </c>
      <c r="L7" s="18">
        <f t="shared" si="3"/>
        <v>0</v>
      </c>
      <c r="M7" s="18">
        <f t="shared" si="1"/>
        <v>0</v>
      </c>
      <c r="N7" s="18">
        <v>13.75</v>
      </c>
      <c r="O7" s="18">
        <v>13.75</v>
      </c>
      <c r="P7" s="18">
        <v>7203.0</v>
      </c>
      <c r="Q7" s="18">
        <v>67490.0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994.0</v>
      </c>
      <c r="W7" s="18">
        <v>8987.0</v>
      </c>
      <c r="X7" s="30">
        <v>0.420292</v>
      </c>
      <c r="Y7" s="30">
        <v>0.420292</v>
      </c>
      <c r="Z7" s="21">
        <v>62438.65</v>
      </c>
      <c r="AA7" s="19">
        <f t="shared" si="2"/>
        <v>74693</v>
      </c>
      <c r="AB7" s="18">
        <v>1539.24</v>
      </c>
      <c r="AC7" s="18">
        <v>0.0</v>
      </c>
      <c r="AD7" s="18">
        <v>0.0</v>
      </c>
      <c r="AE7" s="18" t="s">
        <v>52</v>
      </c>
    </row>
    <row r="8">
      <c r="A8" s="28">
        <v>43808.0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18">
        <v>0.0</v>
      </c>
      <c r="I8" s="18">
        <v>220.0</v>
      </c>
      <c r="J8" s="18">
        <v>308.88</v>
      </c>
      <c r="K8" s="18">
        <v>434.16</v>
      </c>
      <c r="L8" s="18">
        <f t="shared" si="3"/>
        <v>0</v>
      </c>
      <c r="M8" s="18">
        <f t="shared" si="1"/>
        <v>0</v>
      </c>
      <c r="N8" s="18">
        <v>13.75</v>
      </c>
      <c r="O8" s="18">
        <v>13.75</v>
      </c>
      <c r="P8" s="18">
        <v>11414.0</v>
      </c>
      <c r="Q8" s="18">
        <v>99880.0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277.0</v>
      </c>
      <c r="W8" s="18">
        <v>6090.0</v>
      </c>
      <c r="X8" s="30">
        <v>0.41808</v>
      </c>
      <c r="Y8" s="30">
        <v>0.41808</v>
      </c>
      <c r="Z8" s="21">
        <v>102105.87</v>
      </c>
      <c r="AA8" s="19">
        <f t="shared" si="2"/>
        <v>111294</v>
      </c>
      <c r="AB8" s="18">
        <v>556.57</v>
      </c>
      <c r="AC8" s="18">
        <v>5354.07</v>
      </c>
      <c r="AD8" s="18">
        <v>0.0</v>
      </c>
      <c r="AE8" s="18" t="s">
        <v>52</v>
      </c>
    </row>
    <row r="9">
      <c r="A9" s="28">
        <v>43778.0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18">
        <v>0.0</v>
      </c>
      <c r="I9" s="18">
        <v>220.0</v>
      </c>
      <c r="J9" s="18">
        <v>356.4</v>
      </c>
      <c r="K9" s="18">
        <v>511.92</v>
      </c>
      <c r="L9" s="18">
        <f t="shared" si="3"/>
        <v>0</v>
      </c>
      <c r="M9" s="18">
        <f t="shared" si="1"/>
        <v>0</v>
      </c>
      <c r="N9" s="18">
        <v>13.75</v>
      </c>
      <c r="O9" s="18">
        <v>13.75</v>
      </c>
      <c r="P9" s="18">
        <v>15756.0</v>
      </c>
      <c r="Q9" s="18">
        <v>121539.0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176.0</v>
      </c>
      <c r="W9" s="18">
        <v>5094.0</v>
      </c>
      <c r="X9" s="30">
        <v>0.41983</v>
      </c>
      <c r="Y9" s="30">
        <v>0.41983</v>
      </c>
      <c r="Z9" s="21">
        <v>118187.45</v>
      </c>
      <c r="AA9" s="19">
        <f t="shared" si="2"/>
        <v>137295</v>
      </c>
      <c r="AB9" s="18">
        <v>2294.52</v>
      </c>
      <c r="AC9" s="18">
        <v>2397.34</v>
      </c>
      <c r="AD9" s="18">
        <v>0.0</v>
      </c>
      <c r="AE9" s="18" t="s">
        <v>52</v>
      </c>
    </row>
    <row r="10">
      <c r="A10" s="28">
        <v>43747.0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18">
        <v>0.0</v>
      </c>
      <c r="I10" s="18">
        <v>220.0</v>
      </c>
      <c r="J10" s="18">
        <v>354.24</v>
      </c>
      <c r="K10" s="18">
        <v>550.8</v>
      </c>
      <c r="L10" s="18">
        <f t="shared" si="3"/>
        <v>0</v>
      </c>
      <c r="M10" s="18">
        <f t="shared" si="1"/>
        <v>0</v>
      </c>
      <c r="N10" s="18">
        <v>13.75</v>
      </c>
      <c r="O10" s="18">
        <v>13.75</v>
      </c>
      <c r="P10" s="18">
        <v>14666.0</v>
      </c>
      <c r="Q10" s="18">
        <v>112880.0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162.0</v>
      </c>
      <c r="W10" s="18">
        <v>4581.0</v>
      </c>
      <c r="X10" s="30">
        <v>0.42088</v>
      </c>
      <c r="Y10" s="30">
        <v>0.42088</v>
      </c>
      <c r="Z10" s="21">
        <v>117806.5</v>
      </c>
      <c r="AA10" s="19">
        <f t="shared" si="2"/>
        <v>127546</v>
      </c>
      <c r="AB10" s="18">
        <v>787.39</v>
      </c>
      <c r="AC10" s="18">
        <v>5739.52</v>
      </c>
      <c r="AD10" s="18">
        <v>0.0</v>
      </c>
      <c r="AE10" s="18" t="s">
        <v>52</v>
      </c>
    </row>
    <row r="11">
      <c r="A11" s="28">
        <v>43717.0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18">
        <v>0.0</v>
      </c>
      <c r="I11" s="18">
        <v>220.0</v>
      </c>
      <c r="J11" s="18">
        <v>339.12</v>
      </c>
      <c r="K11" s="18">
        <v>457.92</v>
      </c>
      <c r="L11" s="18">
        <f t="shared" si="3"/>
        <v>0</v>
      </c>
      <c r="M11" s="18">
        <f t="shared" si="1"/>
        <v>0</v>
      </c>
      <c r="N11" s="18">
        <v>13.75</v>
      </c>
      <c r="O11" s="18">
        <v>13.75</v>
      </c>
      <c r="P11" s="18">
        <v>14545.0</v>
      </c>
      <c r="Q11" s="18">
        <v>114469.0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50.0</v>
      </c>
      <c r="W11" s="18">
        <v>5211.0</v>
      </c>
      <c r="X11" s="30">
        <v>0.4202</v>
      </c>
      <c r="Y11" s="30">
        <v>0.4202</v>
      </c>
      <c r="Z11" s="21">
        <v>114188.07</v>
      </c>
      <c r="AA11" s="19">
        <f t="shared" si="2"/>
        <v>129014</v>
      </c>
      <c r="AB11" s="18">
        <v>0.0</v>
      </c>
      <c r="AC11" s="18">
        <v>7919.14</v>
      </c>
      <c r="AD11" s="18">
        <v>0.0</v>
      </c>
      <c r="AE11" s="18" t="s">
        <v>52</v>
      </c>
    </row>
    <row r="12">
      <c r="A12" s="28">
        <v>43686.0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18">
        <v>0.0</v>
      </c>
      <c r="I12" s="18">
        <v>220.0</v>
      </c>
      <c r="J12" s="18">
        <v>315.36</v>
      </c>
      <c r="K12" s="18">
        <v>449.28</v>
      </c>
      <c r="L12" s="18">
        <f t="shared" si="3"/>
        <v>0</v>
      </c>
      <c r="M12" s="18">
        <f t="shared" si="1"/>
        <v>0</v>
      </c>
      <c r="N12" s="18">
        <v>13.75</v>
      </c>
      <c r="O12" s="18">
        <v>13.75</v>
      </c>
      <c r="P12" s="18">
        <v>10007.0</v>
      </c>
      <c r="Q12" s="18">
        <v>87566.0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516.0</v>
      </c>
      <c r="W12" s="18">
        <v>5142.0</v>
      </c>
      <c r="X12" s="30">
        <v>0.419864</v>
      </c>
      <c r="Y12" s="30">
        <v>0.419864</v>
      </c>
      <c r="Z12" s="21">
        <v>88801.17</v>
      </c>
      <c r="AA12" s="19">
        <f t="shared" si="2"/>
        <v>97573</v>
      </c>
      <c r="AB12" s="18">
        <v>1544.96</v>
      </c>
      <c r="AC12" s="18">
        <v>1862.85</v>
      </c>
      <c r="AD12" s="18">
        <v>0.0</v>
      </c>
      <c r="AE12" s="18" t="s">
        <v>52</v>
      </c>
    </row>
    <row r="13">
      <c r="A13" s="28">
        <v>43655.0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18">
        <v>0.0</v>
      </c>
      <c r="I13" s="18">
        <v>220.0</v>
      </c>
      <c r="J13" s="18">
        <v>334.8</v>
      </c>
      <c r="K13" s="18">
        <v>388.8</v>
      </c>
      <c r="L13" s="18">
        <f t="shared" si="3"/>
        <v>0</v>
      </c>
      <c r="M13" s="18">
        <f t="shared" si="1"/>
        <v>0</v>
      </c>
      <c r="N13" s="18">
        <v>13.75</v>
      </c>
      <c r="O13" s="18">
        <v>13.75</v>
      </c>
      <c r="P13" s="18">
        <v>11708.0</v>
      </c>
      <c r="Q13" s="18">
        <v>95993.0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184.0</v>
      </c>
      <c r="W13" s="18">
        <v>5454.0</v>
      </c>
      <c r="X13" s="30">
        <v>0.432011</v>
      </c>
      <c r="Y13" s="30">
        <v>0.432011</v>
      </c>
      <c r="Z13" s="21">
        <v>87690.94</v>
      </c>
      <c r="AA13" s="19">
        <f t="shared" si="2"/>
        <v>107701</v>
      </c>
      <c r="AB13" s="18">
        <v>650.56</v>
      </c>
      <c r="AC13" s="18">
        <v>0.0</v>
      </c>
      <c r="AD13" s="18">
        <v>0.0</v>
      </c>
      <c r="AE13" s="18" t="s">
        <v>52</v>
      </c>
    </row>
    <row r="14">
      <c r="A14" s="28">
        <v>43625.0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18">
        <v>0.0</v>
      </c>
      <c r="I14" s="18">
        <v>220.0</v>
      </c>
      <c r="J14" s="23">
        <v>349.92</v>
      </c>
      <c r="K14" s="23">
        <v>466.56</v>
      </c>
      <c r="L14" s="18">
        <f t="shared" si="3"/>
        <v>0</v>
      </c>
      <c r="M14" s="18">
        <f t="shared" si="1"/>
        <v>0</v>
      </c>
      <c r="N14" s="24">
        <v>14.6</v>
      </c>
      <c r="O14" s="24">
        <v>14.6</v>
      </c>
      <c r="P14" s="23">
        <v>16049.0</v>
      </c>
      <c r="Q14" s="23">
        <v>123242.0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49.0</v>
      </c>
      <c r="W14" s="18">
        <v>4363.0</v>
      </c>
      <c r="X14" s="30">
        <v>0.446122</v>
      </c>
      <c r="Y14" s="30">
        <v>0.446122</v>
      </c>
      <c r="Z14" s="21">
        <v>115090.0</v>
      </c>
      <c r="AA14" s="19">
        <f t="shared" si="2"/>
        <v>139291</v>
      </c>
      <c r="AB14" s="18">
        <v>1639.91</v>
      </c>
      <c r="AC14" s="18">
        <v>0.0</v>
      </c>
      <c r="AD14" s="18">
        <v>0.0</v>
      </c>
      <c r="AE14" s="18" t="s">
        <v>52</v>
      </c>
    </row>
    <row r="15">
      <c r="A15" s="28">
        <v>43594.0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18">
        <v>0.0</v>
      </c>
      <c r="I15" s="18">
        <v>220.0</v>
      </c>
      <c r="J15" s="23">
        <v>369.36</v>
      </c>
      <c r="K15" s="23">
        <v>498.96</v>
      </c>
      <c r="L15" s="18">
        <f t="shared" si="3"/>
        <v>0</v>
      </c>
      <c r="M15" s="18">
        <f t="shared" si="1"/>
        <v>0</v>
      </c>
      <c r="N15" s="24">
        <v>14.6</v>
      </c>
      <c r="O15" s="24">
        <v>14.6</v>
      </c>
      <c r="P15" s="23">
        <v>15220.0</v>
      </c>
      <c r="Q15" s="23">
        <v>120280.0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42.0</v>
      </c>
      <c r="W15" s="18">
        <v>4914.0</v>
      </c>
      <c r="X15" s="30">
        <v>0.446803</v>
      </c>
      <c r="Y15" s="30">
        <v>0.446803</v>
      </c>
      <c r="Z15" s="21">
        <v>113520.63</v>
      </c>
      <c r="AA15" s="19">
        <f t="shared" si="2"/>
        <v>135500</v>
      </c>
      <c r="AB15" s="18">
        <v>550.77</v>
      </c>
      <c r="AC15" s="18">
        <v>0.0</v>
      </c>
      <c r="AD15" s="18">
        <v>0.0</v>
      </c>
      <c r="AE15" s="18" t="s">
        <v>52</v>
      </c>
    </row>
    <row r="16">
      <c r="A16" s="28">
        <v>43564.0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18">
        <v>0.0</v>
      </c>
      <c r="I16" s="18">
        <v>220.0</v>
      </c>
      <c r="J16" s="23">
        <v>412.56</v>
      </c>
      <c r="K16" s="23">
        <v>540.0</v>
      </c>
      <c r="L16" s="18">
        <f t="shared" si="3"/>
        <v>0</v>
      </c>
      <c r="M16" s="18">
        <f t="shared" si="1"/>
        <v>0</v>
      </c>
      <c r="N16" s="24">
        <v>14.6</v>
      </c>
      <c r="O16" s="24">
        <v>14.6</v>
      </c>
      <c r="P16" s="23">
        <v>17005.0</v>
      </c>
      <c r="Q16" s="23">
        <v>130711.0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9.0</v>
      </c>
      <c r="W16" s="18">
        <v>4715.0</v>
      </c>
      <c r="X16" s="30">
        <v>0.446806</v>
      </c>
      <c r="Y16" s="30">
        <v>0.446806</v>
      </c>
      <c r="Z16" s="21">
        <v>127842.56</v>
      </c>
      <c r="AA16" s="19">
        <f t="shared" si="2"/>
        <v>147716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28">
        <v>43533.0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18">
        <v>0.0</v>
      </c>
      <c r="I17" s="18">
        <v>220.0</v>
      </c>
      <c r="J17" s="23">
        <v>345.6</v>
      </c>
      <c r="K17" s="23">
        <v>516.24</v>
      </c>
      <c r="L17" s="18">
        <f t="shared" si="3"/>
        <v>0</v>
      </c>
      <c r="M17" s="18">
        <f t="shared" si="1"/>
        <v>0</v>
      </c>
      <c r="N17" s="24">
        <v>14.6</v>
      </c>
      <c r="O17" s="24">
        <v>14.6</v>
      </c>
      <c r="P17" s="23">
        <v>11578.0</v>
      </c>
      <c r="Q17" s="23">
        <v>95582.0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364.0</v>
      </c>
      <c r="W17" s="18">
        <v>5718.0</v>
      </c>
      <c r="X17" s="30">
        <v>0.449168</v>
      </c>
      <c r="Y17" s="30">
        <v>0.449168</v>
      </c>
      <c r="Z17" s="21">
        <v>96202.46</v>
      </c>
      <c r="AA17" s="19">
        <f t="shared" si="2"/>
        <v>107160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28">
        <v>43505.0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18">
        <v>0.0</v>
      </c>
      <c r="I18" s="18">
        <v>220.0</v>
      </c>
      <c r="J18" s="23">
        <v>164.16</v>
      </c>
      <c r="K18" s="23">
        <v>306.72</v>
      </c>
      <c r="L18" s="18">
        <f t="shared" si="3"/>
        <v>0</v>
      </c>
      <c r="M18" s="18">
        <f t="shared" si="1"/>
        <v>0</v>
      </c>
      <c r="N18" s="24">
        <v>14.6</v>
      </c>
      <c r="O18" s="24">
        <v>14.6</v>
      </c>
      <c r="P18" s="23">
        <v>7539.0</v>
      </c>
      <c r="Q18" s="23">
        <v>81375.0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1137.0</v>
      </c>
      <c r="W18" s="18">
        <v>7074.0</v>
      </c>
      <c r="X18" s="30">
        <v>0.455339</v>
      </c>
      <c r="Y18" s="30">
        <v>0.455339</v>
      </c>
      <c r="Z18" s="21">
        <v>71670.28</v>
      </c>
      <c r="AA18" s="19">
        <f t="shared" si="2"/>
        <v>88914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28">
        <v>43474.0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18">
        <v>0.0</v>
      </c>
      <c r="I19" s="18">
        <v>220.0</v>
      </c>
      <c r="J19" s="23">
        <v>233.28</v>
      </c>
      <c r="K19" s="23">
        <v>410.4</v>
      </c>
      <c r="L19" s="18">
        <f t="shared" si="3"/>
        <v>0</v>
      </c>
      <c r="M19" s="18">
        <f t="shared" si="1"/>
        <v>0</v>
      </c>
      <c r="N19" s="24">
        <v>14.6</v>
      </c>
      <c r="O19" s="24">
        <v>14.6</v>
      </c>
      <c r="P19" s="23">
        <v>7155.0</v>
      </c>
      <c r="Q19" s="23">
        <v>79648.0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1048.0</v>
      </c>
      <c r="W19" s="18">
        <v>9113.0</v>
      </c>
      <c r="X19" s="30">
        <v>0.463976</v>
      </c>
      <c r="Y19" s="30">
        <v>0.463976</v>
      </c>
      <c r="Z19" s="21">
        <v>77425.73</v>
      </c>
      <c r="AA19" s="19">
        <f t="shared" si="2"/>
        <v>86803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28">
        <v>43443.0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18">
        <v>0.0</v>
      </c>
      <c r="I20" s="18">
        <v>220.0</v>
      </c>
      <c r="J20" s="23">
        <v>302.4</v>
      </c>
      <c r="K20" s="23">
        <v>505.44</v>
      </c>
      <c r="L20" s="18">
        <f t="shared" si="3"/>
        <v>0</v>
      </c>
      <c r="M20" s="18">
        <f t="shared" si="1"/>
        <v>0</v>
      </c>
      <c r="N20" s="24">
        <v>14.6</v>
      </c>
      <c r="O20" s="24">
        <v>14.6</v>
      </c>
      <c r="P20" s="23">
        <v>11470.0</v>
      </c>
      <c r="Q20" s="23">
        <v>110408.0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261.0</v>
      </c>
      <c r="W20" s="18">
        <v>4911.0</v>
      </c>
      <c r="X20" s="30">
        <v>0.466703</v>
      </c>
      <c r="Y20" s="30">
        <v>0.466703</v>
      </c>
      <c r="Z20" s="21">
        <v>107537.6</v>
      </c>
      <c r="AA20" s="19">
        <f t="shared" si="2"/>
        <v>121878</v>
      </c>
      <c r="AB20" s="18">
        <v>1480.51</v>
      </c>
      <c r="AC20" s="18">
        <v>0.0</v>
      </c>
      <c r="AD20" s="18">
        <v>0.0</v>
      </c>
      <c r="AE20" s="18" t="s">
        <v>52</v>
      </c>
    </row>
    <row r="21">
      <c r="A21" s="28">
        <v>43413.0</v>
      </c>
      <c r="B21" s="18">
        <v>2018.0</v>
      </c>
      <c r="C21" s="18">
        <v>11.0</v>
      </c>
      <c r="D21" s="19">
        <f>A21-A22</f>
        <v>31</v>
      </c>
      <c r="E21" s="18">
        <v>1.65</v>
      </c>
      <c r="F21" s="18">
        <v>7.6</v>
      </c>
      <c r="G21" s="18">
        <v>0.29</v>
      </c>
      <c r="H21" s="18">
        <v>0.0</v>
      </c>
      <c r="I21" s="18">
        <v>220.0</v>
      </c>
      <c r="J21" s="23">
        <v>371.52</v>
      </c>
      <c r="K21" s="23">
        <v>425.52</v>
      </c>
      <c r="L21" s="18">
        <f t="shared" si="3"/>
        <v>0</v>
      </c>
      <c r="M21" s="18">
        <f t="shared" si="1"/>
        <v>0</v>
      </c>
      <c r="N21" s="24">
        <v>14.6</v>
      </c>
      <c r="O21" s="24">
        <v>14.6</v>
      </c>
      <c r="P21" s="23">
        <v>15445.0</v>
      </c>
      <c r="Q21" s="23">
        <v>118021.0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5.0</v>
      </c>
      <c r="W21" s="18">
        <v>4585.0</v>
      </c>
      <c r="X21" s="30">
        <v>0.466704</v>
      </c>
      <c r="Y21" s="30">
        <v>0.466704</v>
      </c>
      <c r="Z21" s="21">
        <v>123508.86</v>
      </c>
      <c r="AA21" s="19">
        <f t="shared" si="2"/>
        <v>133466</v>
      </c>
      <c r="AB21" s="18">
        <v>516.57</v>
      </c>
      <c r="AC21" s="18">
        <v>8223.97</v>
      </c>
      <c r="AD21" s="18">
        <v>0.0</v>
      </c>
      <c r="AE21" s="18" t="s">
        <v>52</v>
      </c>
    </row>
    <row r="22">
      <c r="A22" s="28">
        <v>43382.0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18">
        <v>0.0</v>
      </c>
      <c r="I22" s="18">
        <v>220.0</v>
      </c>
      <c r="J22" s="23">
        <v>425.52</v>
      </c>
      <c r="K22" s="23">
        <v>479.52</v>
      </c>
      <c r="L22" s="18">
        <f t="shared" si="3"/>
        <v>0</v>
      </c>
      <c r="M22" s="18">
        <f t="shared" si="1"/>
        <v>0</v>
      </c>
      <c r="N22" s="24">
        <v>14.6</v>
      </c>
      <c r="O22" s="24">
        <v>14.6</v>
      </c>
      <c r="P22" s="23">
        <v>15165.0</v>
      </c>
      <c r="Q22" s="23">
        <v>115607.0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17.0</v>
      </c>
      <c r="W22" s="18">
        <v>4067.0</v>
      </c>
      <c r="X22" s="30">
        <v>0.452395</v>
      </c>
      <c r="Y22" s="30">
        <v>0.452395</v>
      </c>
      <c r="Z22" s="21">
        <v>122568.59</v>
      </c>
      <c r="AA22" s="19">
        <f t="shared" si="2"/>
        <v>130772</v>
      </c>
      <c r="AB22" s="18">
        <v>0.0</v>
      </c>
      <c r="AC22" s="18">
        <v>0.0</v>
      </c>
      <c r="AD22" s="18">
        <v>10264.11</v>
      </c>
      <c r="AE22" s="18" t="s">
        <v>52</v>
      </c>
    </row>
    <row r="23">
      <c r="A23" s="28">
        <v>43352.0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18">
        <v>0.0</v>
      </c>
      <c r="I23" s="18">
        <v>220.0</v>
      </c>
      <c r="J23" s="23">
        <v>371.52</v>
      </c>
      <c r="K23" s="23">
        <v>503.28</v>
      </c>
      <c r="L23" s="18">
        <f t="shared" si="3"/>
        <v>0</v>
      </c>
      <c r="M23" s="18">
        <f t="shared" si="1"/>
        <v>0</v>
      </c>
      <c r="N23" s="24">
        <v>14.6</v>
      </c>
      <c r="O23" s="24">
        <v>14.6</v>
      </c>
      <c r="P23" s="18">
        <v>16583.0</v>
      </c>
      <c r="Q23" s="18">
        <v>120374.0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0.0</v>
      </c>
      <c r="W23" s="18">
        <v>4426.0</v>
      </c>
      <c r="X23" s="30">
        <v>0.441862</v>
      </c>
      <c r="Y23" s="30">
        <v>0.441862</v>
      </c>
      <c r="Z23" s="21">
        <v>124250.81</v>
      </c>
      <c r="AA23" s="19">
        <f t="shared" si="2"/>
        <v>136957</v>
      </c>
      <c r="AB23" s="18">
        <v>0.0</v>
      </c>
      <c r="AC23" s="18">
        <v>0.0</v>
      </c>
      <c r="AD23" s="18">
        <v>10499.25</v>
      </c>
      <c r="AE23" s="18" t="s">
        <v>52</v>
      </c>
    </row>
    <row r="24">
      <c r="A24" s="28">
        <v>43321.0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18">
        <v>0.0</v>
      </c>
      <c r="I24" s="18">
        <v>220.0</v>
      </c>
      <c r="J24" s="23">
        <v>373.68</v>
      </c>
      <c r="K24" s="23">
        <v>436.32</v>
      </c>
      <c r="L24" s="18">
        <f t="shared" si="3"/>
        <v>0</v>
      </c>
      <c r="M24" s="18">
        <f t="shared" si="1"/>
        <v>0</v>
      </c>
      <c r="N24" s="24">
        <v>14.6</v>
      </c>
      <c r="O24" s="24">
        <v>14.6</v>
      </c>
      <c r="P24" s="23">
        <v>12981.0</v>
      </c>
      <c r="Q24" s="23">
        <v>102692.0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221.0</v>
      </c>
      <c r="W24" s="18">
        <v>4085.0</v>
      </c>
      <c r="X24" s="30">
        <v>0.437613</v>
      </c>
      <c r="Y24" s="30">
        <v>0.437613</v>
      </c>
      <c r="Z24" s="21">
        <v>104962.71</v>
      </c>
      <c r="AA24" s="19">
        <f t="shared" si="2"/>
        <v>115673</v>
      </c>
      <c r="AB24" s="18">
        <v>0.0</v>
      </c>
      <c r="AC24" s="18">
        <v>0.0</v>
      </c>
      <c r="AD24" s="18">
        <v>8782.42</v>
      </c>
      <c r="AE24" s="18" t="s">
        <v>52</v>
      </c>
    </row>
    <row r="25">
      <c r="A25" s="28">
        <v>43290.0</v>
      </c>
      <c r="B25" s="18">
        <v>2018.0</v>
      </c>
      <c r="C25" s="18">
        <v>7.0</v>
      </c>
      <c r="D25" s="23">
        <v>30.0</v>
      </c>
      <c r="E25" s="18">
        <v>0.89</v>
      </c>
      <c r="F25" s="18">
        <v>4.11</v>
      </c>
      <c r="G25" s="18">
        <v>0.29</v>
      </c>
      <c r="H25" s="18">
        <v>0.0</v>
      </c>
      <c r="I25" s="18">
        <v>220.0</v>
      </c>
      <c r="J25" s="23">
        <v>384.48</v>
      </c>
      <c r="K25" s="23">
        <v>490.32</v>
      </c>
      <c r="L25" s="18">
        <f t="shared" si="3"/>
        <v>0</v>
      </c>
      <c r="M25" s="18">
        <f t="shared" si="1"/>
        <v>0</v>
      </c>
      <c r="N25" s="24">
        <v>14.6</v>
      </c>
      <c r="O25" s="24">
        <v>14.6</v>
      </c>
      <c r="P25" s="23">
        <v>13839.0</v>
      </c>
      <c r="Q25" s="23">
        <v>110551.0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74.0</v>
      </c>
      <c r="W25" s="18">
        <v>4342.0</v>
      </c>
      <c r="X25" s="30">
        <v>0.409164</v>
      </c>
      <c r="Y25" s="30">
        <v>0.409164</v>
      </c>
      <c r="Z25" s="21">
        <v>108866.92</v>
      </c>
      <c r="AA25" s="19">
        <f t="shared" si="2"/>
        <v>124390</v>
      </c>
      <c r="AB25" s="18">
        <v>0.0</v>
      </c>
      <c r="AC25" s="18">
        <v>0.0</v>
      </c>
      <c r="AD25" s="18">
        <v>9423.41</v>
      </c>
      <c r="AE25" s="18" t="s">
        <v>52</v>
      </c>
    </row>
    <row r="26">
      <c r="A26" s="28">
        <v>43260.0</v>
      </c>
      <c r="B26" s="18">
        <v>2018.0</v>
      </c>
      <c r="C26" s="18">
        <v>6.0</v>
      </c>
      <c r="D26" s="19">
        <v>31.0</v>
      </c>
      <c r="E26" s="18">
        <v>0.89</v>
      </c>
      <c r="F26" s="18">
        <v>4.11</v>
      </c>
      <c r="G26" s="18">
        <v>0.29</v>
      </c>
      <c r="H26" s="18">
        <v>0.0</v>
      </c>
      <c r="I26" s="18">
        <v>220.0</v>
      </c>
      <c r="J26" s="18">
        <v>384.48</v>
      </c>
      <c r="K26" s="18">
        <v>516.24</v>
      </c>
      <c r="L26" s="18">
        <f t="shared" si="3"/>
        <v>0</v>
      </c>
      <c r="M26" s="18">
        <f t="shared" si="1"/>
        <v>0</v>
      </c>
      <c r="N26" s="26">
        <v>14.6</v>
      </c>
      <c r="O26" s="26">
        <v>14.6</v>
      </c>
      <c r="P26" s="18">
        <v>15748.0</v>
      </c>
      <c r="Q26" s="18">
        <v>121522.0</v>
      </c>
      <c r="R26" s="27">
        <v>0.84218</v>
      </c>
      <c r="S26" s="27">
        <v>0.06039</v>
      </c>
      <c r="T26" s="27">
        <v>0.43634</v>
      </c>
      <c r="U26" s="27">
        <v>0.27472</v>
      </c>
      <c r="V26" s="27">
        <v>63.0</v>
      </c>
      <c r="W26" s="27">
        <v>4301.0</v>
      </c>
      <c r="X26" s="27">
        <v>0.409164</v>
      </c>
      <c r="Y26" s="27">
        <v>0.409164</v>
      </c>
      <c r="Z26" s="18">
        <v>109232.96</v>
      </c>
      <c r="AA26" s="19">
        <f t="shared" si="2"/>
        <v>137270</v>
      </c>
      <c r="AB26" s="31"/>
      <c r="AC26" s="31"/>
      <c r="AD26" s="31"/>
      <c r="AE26" s="18" t="s">
        <v>52</v>
      </c>
    </row>
    <row r="27">
      <c r="A27" s="28">
        <v>43229.0</v>
      </c>
      <c r="B27" s="18">
        <v>2018.0</v>
      </c>
      <c r="C27" s="18">
        <v>5.0</v>
      </c>
      <c r="D27" s="19">
        <v>30.0</v>
      </c>
      <c r="E27" s="18">
        <v>0.89</v>
      </c>
      <c r="F27" s="18">
        <v>4.11</v>
      </c>
      <c r="G27" s="18">
        <v>0.29</v>
      </c>
      <c r="H27" s="18">
        <v>0.0</v>
      </c>
      <c r="I27" s="18">
        <v>220.0</v>
      </c>
      <c r="J27" s="18">
        <v>440.64</v>
      </c>
      <c r="K27" s="18">
        <v>542.16</v>
      </c>
      <c r="L27" s="18">
        <f t="shared" si="3"/>
        <v>0</v>
      </c>
      <c r="M27" s="18">
        <f t="shared" si="1"/>
        <v>0</v>
      </c>
      <c r="N27" s="26">
        <v>14.6</v>
      </c>
      <c r="O27" s="26">
        <v>14.6</v>
      </c>
      <c r="P27" s="18">
        <v>16963.0</v>
      </c>
      <c r="Q27" s="18">
        <v>128558.0</v>
      </c>
      <c r="R27" s="27">
        <v>0.84218</v>
      </c>
      <c r="S27" s="27">
        <v>0.06039</v>
      </c>
      <c r="T27" s="27">
        <v>0.43634</v>
      </c>
      <c r="U27" s="27">
        <v>0.27472</v>
      </c>
      <c r="V27" s="27">
        <v>63.0</v>
      </c>
      <c r="W27" s="27">
        <v>4301.0</v>
      </c>
      <c r="X27" s="27">
        <v>0.409164</v>
      </c>
      <c r="Y27" s="27">
        <v>0.409164</v>
      </c>
      <c r="Z27" s="18">
        <v>106624.57</v>
      </c>
      <c r="AA27" s="19">
        <f t="shared" si="2"/>
        <v>145521</v>
      </c>
      <c r="AB27" s="31"/>
      <c r="AC27" s="31"/>
      <c r="AD27" s="31"/>
      <c r="AE27" s="18" t="s">
        <v>52</v>
      </c>
    </row>
    <row r="28">
      <c r="A28" s="28">
        <v>43199.0</v>
      </c>
      <c r="B28" s="18">
        <v>2018.0</v>
      </c>
      <c r="C28" s="18">
        <v>4.0</v>
      </c>
      <c r="D28" s="19">
        <v>31.0</v>
      </c>
      <c r="E28" s="18">
        <v>0.89</v>
      </c>
      <c r="F28" s="18">
        <v>4.11</v>
      </c>
      <c r="G28" s="18">
        <v>0.29</v>
      </c>
      <c r="H28" s="18">
        <v>0.0</v>
      </c>
      <c r="I28" s="18">
        <v>220.0</v>
      </c>
      <c r="J28" s="32">
        <v>419.04</v>
      </c>
      <c r="K28" s="32">
        <v>596.16</v>
      </c>
      <c r="L28" s="18">
        <f t="shared" si="3"/>
        <v>0</v>
      </c>
      <c r="M28" s="18">
        <f t="shared" si="1"/>
        <v>0</v>
      </c>
      <c r="N28" s="26">
        <v>14.6</v>
      </c>
      <c r="O28" s="26">
        <v>14.6</v>
      </c>
      <c r="P28" s="32">
        <v>17060.0</v>
      </c>
      <c r="Q28" s="32">
        <v>139825.0</v>
      </c>
      <c r="R28" s="27">
        <v>0.84218</v>
      </c>
      <c r="S28" s="27">
        <v>0.06039</v>
      </c>
      <c r="T28" s="27">
        <v>0.43634</v>
      </c>
      <c r="U28" s="27">
        <v>0.27472</v>
      </c>
      <c r="V28" s="27">
        <v>63.0</v>
      </c>
      <c r="W28" s="27">
        <v>4301.0</v>
      </c>
      <c r="X28" s="27">
        <v>0.409164</v>
      </c>
      <c r="Y28" s="27">
        <v>0.409164</v>
      </c>
      <c r="Z28" s="18">
        <v>114223.94</v>
      </c>
      <c r="AA28" s="19">
        <f t="shared" si="2"/>
        <v>156885</v>
      </c>
      <c r="AB28" s="31"/>
      <c r="AC28" s="31"/>
      <c r="AD28" s="31"/>
      <c r="AE28" s="18" t="s">
        <v>52</v>
      </c>
    </row>
    <row r="29">
      <c r="A29" s="28">
        <v>43168.0</v>
      </c>
      <c r="B29" s="18">
        <v>2018.0</v>
      </c>
      <c r="C29" s="18">
        <v>3.0</v>
      </c>
      <c r="D29" s="19">
        <v>29.0</v>
      </c>
      <c r="E29" s="18">
        <v>0.89</v>
      </c>
      <c r="F29" s="18">
        <v>4.11</v>
      </c>
      <c r="G29" s="18">
        <v>0.29</v>
      </c>
      <c r="H29" s="18">
        <v>0.0</v>
      </c>
      <c r="I29" s="18">
        <v>220.0</v>
      </c>
      <c r="J29" s="33">
        <v>408.24</v>
      </c>
      <c r="K29" s="18">
        <v>544.32</v>
      </c>
      <c r="L29" s="18">
        <f t="shared" si="3"/>
        <v>0</v>
      </c>
      <c r="M29" s="18">
        <f t="shared" si="1"/>
        <v>0</v>
      </c>
      <c r="N29" s="26">
        <v>14.6</v>
      </c>
      <c r="O29" s="26">
        <v>14.6</v>
      </c>
      <c r="P29" s="18">
        <v>12201.0</v>
      </c>
      <c r="Q29" s="18">
        <v>107372.0</v>
      </c>
      <c r="R29" s="27">
        <v>0.84218</v>
      </c>
      <c r="S29" s="27">
        <v>0.06039</v>
      </c>
      <c r="T29" s="27">
        <v>0.43634</v>
      </c>
      <c r="U29" s="27">
        <v>0.27472</v>
      </c>
      <c r="V29" s="27">
        <v>63.0</v>
      </c>
      <c r="W29" s="27">
        <v>4301.0</v>
      </c>
      <c r="X29" s="27">
        <v>0.409164</v>
      </c>
      <c r="Y29" s="27">
        <v>0.409164</v>
      </c>
      <c r="Z29" s="18">
        <v>92829.16</v>
      </c>
      <c r="AA29" s="19">
        <f t="shared" si="2"/>
        <v>119573</v>
      </c>
      <c r="AB29" s="31"/>
      <c r="AC29" s="31"/>
      <c r="AD29" s="31"/>
      <c r="AE29" s="18" t="s">
        <v>52</v>
      </c>
    </row>
    <row r="30">
      <c r="A30" s="28">
        <v>43140.0</v>
      </c>
      <c r="B30" s="18">
        <v>2018.0</v>
      </c>
      <c r="C30" s="18">
        <v>2.0</v>
      </c>
      <c r="D30" s="19">
        <v>31.0</v>
      </c>
      <c r="E30" s="18">
        <v>1.16</v>
      </c>
      <c r="F30" s="18">
        <v>5.34</v>
      </c>
      <c r="G30" s="18">
        <v>0.29</v>
      </c>
      <c r="H30" s="18">
        <v>0.0</v>
      </c>
      <c r="I30" s="18">
        <v>220.0</v>
      </c>
      <c r="J30" s="33">
        <v>146.88</v>
      </c>
      <c r="K30" s="18">
        <v>246.24</v>
      </c>
      <c r="L30" s="18">
        <f t="shared" si="3"/>
        <v>0</v>
      </c>
      <c r="M30" s="18">
        <f t="shared" si="1"/>
        <v>0</v>
      </c>
      <c r="N30" s="26">
        <v>14.6</v>
      </c>
      <c r="O30" s="26">
        <v>14.6</v>
      </c>
      <c r="P30" s="18">
        <v>7280.0</v>
      </c>
      <c r="Q30" s="18">
        <v>76953.0</v>
      </c>
      <c r="R30" s="27">
        <v>0.84218</v>
      </c>
      <c r="S30" s="27">
        <v>0.06039</v>
      </c>
      <c r="T30" s="27">
        <v>0.43634</v>
      </c>
      <c r="U30" s="27">
        <v>0.27472</v>
      </c>
      <c r="V30" s="27">
        <v>63.0</v>
      </c>
      <c r="W30" s="27">
        <v>4301.0</v>
      </c>
      <c r="X30" s="27">
        <v>0.409164</v>
      </c>
      <c r="Y30" s="27">
        <v>0.409164</v>
      </c>
      <c r="Z30" s="18">
        <v>56758.71</v>
      </c>
      <c r="AA30" s="19">
        <f t="shared" si="2"/>
        <v>84233</v>
      </c>
      <c r="AB30" s="31"/>
      <c r="AC30" s="31"/>
      <c r="AD30" s="31"/>
      <c r="AE30" s="18" t="s">
        <v>52</v>
      </c>
    </row>
    <row r="31">
      <c r="A31" s="28">
        <v>43109.0</v>
      </c>
      <c r="B31" s="18">
        <v>2018.0</v>
      </c>
      <c r="C31" s="18">
        <v>1.0</v>
      </c>
      <c r="D31" s="19">
        <v>31.0</v>
      </c>
      <c r="E31" s="18">
        <v>1.49</v>
      </c>
      <c r="F31" s="18">
        <v>6.84</v>
      </c>
      <c r="G31" s="18">
        <v>0.29</v>
      </c>
      <c r="H31" s="18">
        <v>0.0</v>
      </c>
      <c r="I31" s="18">
        <v>220.0</v>
      </c>
      <c r="J31" s="33">
        <v>220.32</v>
      </c>
      <c r="K31" s="18">
        <v>345.6</v>
      </c>
      <c r="L31" s="18">
        <f t="shared" si="3"/>
        <v>0</v>
      </c>
      <c r="M31" s="18">
        <f t="shared" si="1"/>
        <v>0</v>
      </c>
      <c r="N31" s="26">
        <v>14.6</v>
      </c>
      <c r="O31" s="26">
        <v>14.6</v>
      </c>
      <c r="P31" s="18">
        <v>6606.0</v>
      </c>
      <c r="Q31" s="18">
        <v>78049.0</v>
      </c>
      <c r="R31" s="27">
        <v>0.84218</v>
      </c>
      <c r="S31" s="27">
        <v>0.06039</v>
      </c>
      <c r="T31" s="27">
        <v>0.43634</v>
      </c>
      <c r="U31" s="27">
        <v>0.27472</v>
      </c>
      <c r="V31" s="27">
        <v>63.0</v>
      </c>
      <c r="W31" s="27">
        <v>4301.0</v>
      </c>
      <c r="X31" s="27">
        <v>0.409164</v>
      </c>
      <c r="Y31" s="27">
        <v>0.409164</v>
      </c>
      <c r="Z31" s="18">
        <v>67396.8</v>
      </c>
      <c r="AA31" s="19">
        <f t="shared" si="2"/>
        <v>84655</v>
      </c>
      <c r="AB31" s="31"/>
      <c r="AC31" s="31"/>
      <c r="AD31" s="31"/>
      <c r="AE31" s="18" t="s">
        <v>52</v>
      </c>
    </row>
    <row r="32">
      <c r="A32" s="28">
        <v>43078.0</v>
      </c>
      <c r="B32" s="18">
        <v>2017.0</v>
      </c>
      <c r="C32" s="18">
        <v>12.0</v>
      </c>
      <c r="D32" s="19">
        <v>30.0</v>
      </c>
      <c r="E32" s="18">
        <v>1.65</v>
      </c>
      <c r="F32" s="18">
        <v>7.6</v>
      </c>
      <c r="G32" s="18">
        <v>0.29</v>
      </c>
      <c r="H32" s="18">
        <v>0.0</v>
      </c>
      <c r="I32" s="18">
        <v>220.0</v>
      </c>
      <c r="J32" s="33">
        <v>302.4</v>
      </c>
      <c r="K32" s="18">
        <v>494.64</v>
      </c>
      <c r="L32" s="18">
        <f t="shared" si="3"/>
        <v>0</v>
      </c>
      <c r="M32" s="18">
        <f t="shared" si="1"/>
        <v>0</v>
      </c>
      <c r="N32" s="26">
        <v>14.6</v>
      </c>
      <c r="O32" s="26">
        <v>14.6</v>
      </c>
      <c r="P32" s="18">
        <v>12015.0</v>
      </c>
      <c r="Q32" s="18">
        <v>119301.0</v>
      </c>
      <c r="R32" s="27">
        <v>0.84218</v>
      </c>
      <c r="S32" s="27">
        <v>0.06039</v>
      </c>
      <c r="T32" s="27">
        <v>0.43634</v>
      </c>
      <c r="U32" s="27">
        <v>0.27472</v>
      </c>
      <c r="V32" s="27">
        <v>63.0</v>
      </c>
      <c r="W32" s="27">
        <v>4301.0</v>
      </c>
      <c r="X32" s="27">
        <v>0.409164</v>
      </c>
      <c r="Y32" s="27">
        <v>0.409164</v>
      </c>
      <c r="Z32" s="18">
        <v>109770.37</v>
      </c>
      <c r="AA32" s="19">
        <f t="shared" si="2"/>
        <v>131316</v>
      </c>
      <c r="AB32" s="31"/>
      <c r="AC32" s="31"/>
      <c r="AD32" s="31"/>
      <c r="AE32" s="18" t="s">
        <v>52</v>
      </c>
    </row>
    <row r="33">
      <c r="A33" s="28">
        <v>43048.0</v>
      </c>
      <c r="B33" s="18">
        <v>2017.0</v>
      </c>
      <c r="C33" s="18">
        <v>11.0</v>
      </c>
      <c r="D33" s="19">
        <v>31.0</v>
      </c>
      <c r="E33" s="18">
        <v>1.65</v>
      </c>
      <c r="F33" s="18">
        <v>7.6</v>
      </c>
      <c r="G33" s="18">
        <v>0.29</v>
      </c>
      <c r="H33" s="18">
        <v>0.0</v>
      </c>
      <c r="I33" s="18">
        <v>220.0</v>
      </c>
      <c r="J33" s="33">
        <v>362.88</v>
      </c>
      <c r="K33" s="18">
        <v>481.68</v>
      </c>
      <c r="L33" s="18">
        <f t="shared" si="3"/>
        <v>0</v>
      </c>
      <c r="M33" s="18">
        <f t="shared" si="1"/>
        <v>0</v>
      </c>
      <c r="N33" s="26">
        <v>14.6</v>
      </c>
      <c r="O33" s="26">
        <v>14.6</v>
      </c>
      <c r="P33" s="18">
        <v>12152.0</v>
      </c>
      <c r="Q33" s="18">
        <v>114489.0</v>
      </c>
      <c r="R33" s="27">
        <v>0.84218</v>
      </c>
      <c r="S33" s="27">
        <v>0.06039</v>
      </c>
      <c r="T33" s="27">
        <v>0.43634</v>
      </c>
      <c r="U33" s="27">
        <v>0.27472</v>
      </c>
      <c r="V33" s="27">
        <v>63.0</v>
      </c>
      <c r="W33" s="27">
        <v>4301.0</v>
      </c>
      <c r="X33" s="27">
        <v>0.409164</v>
      </c>
      <c r="Y33" s="27">
        <v>0.409164</v>
      </c>
      <c r="Z33" s="18">
        <v>102532.13</v>
      </c>
      <c r="AA33" s="19">
        <f t="shared" si="2"/>
        <v>126641</v>
      </c>
      <c r="AB33" s="31"/>
      <c r="AC33" s="31"/>
      <c r="AD33" s="31"/>
      <c r="AE33" s="18" t="s">
        <v>52</v>
      </c>
    </row>
    <row r="34">
      <c r="A34" s="28">
        <v>43017.0</v>
      </c>
      <c r="B34" s="18">
        <v>2017.0</v>
      </c>
      <c r="C34" s="18">
        <v>10.0</v>
      </c>
      <c r="D34" s="19">
        <v>30.0</v>
      </c>
      <c r="E34" s="18">
        <v>1.65</v>
      </c>
      <c r="F34" s="18">
        <v>7.6</v>
      </c>
      <c r="G34" s="18">
        <v>0.29</v>
      </c>
      <c r="H34" s="18">
        <v>0.0</v>
      </c>
      <c r="I34" s="18">
        <v>220.0</v>
      </c>
      <c r="J34" s="33">
        <v>395.28</v>
      </c>
      <c r="K34" s="18">
        <v>492.48</v>
      </c>
      <c r="L34" s="18">
        <f t="shared" si="3"/>
        <v>0</v>
      </c>
      <c r="M34" s="18">
        <f t="shared" si="1"/>
        <v>0</v>
      </c>
      <c r="N34" s="26">
        <v>14.6</v>
      </c>
      <c r="O34" s="26">
        <v>14.6</v>
      </c>
      <c r="P34" s="18">
        <v>15438.0</v>
      </c>
      <c r="Q34" s="18">
        <v>122381.0</v>
      </c>
      <c r="R34" s="27">
        <v>0.84218</v>
      </c>
      <c r="S34" s="27">
        <v>0.06039</v>
      </c>
      <c r="T34" s="27">
        <v>0.43634</v>
      </c>
      <c r="U34" s="27">
        <v>0.27472</v>
      </c>
      <c r="V34" s="27">
        <v>63.0</v>
      </c>
      <c r="W34" s="27">
        <v>4301.0</v>
      </c>
      <c r="X34" s="27">
        <v>0.409164</v>
      </c>
      <c r="Y34" s="27">
        <v>0.409164</v>
      </c>
      <c r="Z34" s="18">
        <v>110793.09</v>
      </c>
      <c r="AA34" s="19">
        <f t="shared" si="2"/>
        <v>137819</v>
      </c>
      <c r="AB34" s="31"/>
      <c r="AC34" s="31"/>
      <c r="AD34" s="31"/>
      <c r="AE34" s="18" t="s">
        <v>52</v>
      </c>
    </row>
    <row r="35">
      <c r="A35" s="28">
        <v>42987.0</v>
      </c>
      <c r="B35" s="18">
        <v>2017.0</v>
      </c>
      <c r="C35" s="18">
        <v>9.0</v>
      </c>
      <c r="D35" s="19">
        <v>31.0</v>
      </c>
      <c r="E35" s="18">
        <v>1.52</v>
      </c>
      <c r="F35" s="18">
        <v>6.98</v>
      </c>
      <c r="G35" s="18">
        <v>0.29</v>
      </c>
      <c r="H35" s="18">
        <v>0.0</v>
      </c>
      <c r="I35" s="18">
        <v>220.0</v>
      </c>
      <c r="J35" s="33">
        <v>378.0</v>
      </c>
      <c r="K35" s="18">
        <v>509.76</v>
      </c>
      <c r="L35" s="18">
        <f t="shared" si="3"/>
        <v>0</v>
      </c>
      <c r="M35" s="18">
        <f t="shared" si="1"/>
        <v>0</v>
      </c>
      <c r="N35" s="26">
        <v>14.6</v>
      </c>
      <c r="O35" s="26">
        <v>14.6</v>
      </c>
      <c r="P35" s="18">
        <v>16261.0</v>
      </c>
      <c r="Q35" s="18">
        <v>121689.0</v>
      </c>
      <c r="R35" s="27">
        <v>0.84218</v>
      </c>
      <c r="S35" s="27">
        <v>0.06039</v>
      </c>
      <c r="T35" s="27">
        <v>0.43634</v>
      </c>
      <c r="U35" s="27">
        <v>0.27472</v>
      </c>
      <c r="V35" s="27">
        <v>63.0</v>
      </c>
      <c r="W35" s="27">
        <v>4301.0</v>
      </c>
      <c r="X35" s="27">
        <v>0.409164</v>
      </c>
      <c r="Y35" s="27">
        <v>0.409164</v>
      </c>
      <c r="Z35" s="18">
        <v>110714.76</v>
      </c>
      <c r="AA35" s="19">
        <f t="shared" si="2"/>
        <v>137950</v>
      </c>
      <c r="AB35" s="31"/>
      <c r="AC35" s="31"/>
      <c r="AD35" s="31"/>
      <c r="AE35" s="18" t="s">
        <v>52</v>
      </c>
    </row>
    <row r="36">
      <c r="A36" s="28">
        <v>42956.0</v>
      </c>
      <c r="B36" s="18">
        <v>2017.0</v>
      </c>
      <c r="C36" s="18">
        <v>8.0</v>
      </c>
      <c r="D36" s="19">
        <v>31.0</v>
      </c>
      <c r="E36" s="18">
        <v>1.43</v>
      </c>
      <c r="F36" s="18">
        <v>6.55</v>
      </c>
      <c r="G36" s="18">
        <v>0.29</v>
      </c>
      <c r="H36" s="18">
        <v>0.0</v>
      </c>
      <c r="I36" s="18">
        <v>220.0</v>
      </c>
      <c r="J36" s="33">
        <v>362.88</v>
      </c>
      <c r="K36" s="18">
        <v>429.84</v>
      </c>
      <c r="L36" s="18">
        <f t="shared" si="3"/>
        <v>0</v>
      </c>
      <c r="M36" s="18">
        <f t="shared" si="1"/>
        <v>0</v>
      </c>
      <c r="N36" s="26">
        <v>14.6</v>
      </c>
      <c r="O36" s="26">
        <v>14.6</v>
      </c>
      <c r="P36" s="18">
        <v>11989.0</v>
      </c>
      <c r="Q36" s="18">
        <v>99562.0</v>
      </c>
      <c r="R36" s="27">
        <v>0.84218</v>
      </c>
      <c r="S36" s="27">
        <v>0.06039</v>
      </c>
      <c r="T36" s="27">
        <v>0.43634</v>
      </c>
      <c r="U36" s="27">
        <v>0.27472</v>
      </c>
      <c r="V36" s="27">
        <v>63.0</v>
      </c>
      <c r="W36" s="27">
        <v>4301.0</v>
      </c>
      <c r="X36" s="27">
        <v>0.409164</v>
      </c>
      <c r="Y36" s="27">
        <v>0.409164</v>
      </c>
      <c r="Z36" s="18">
        <v>86232.06</v>
      </c>
      <c r="AA36" s="19">
        <f t="shared" si="2"/>
        <v>111551</v>
      </c>
      <c r="AB36" s="31"/>
      <c r="AC36" s="31"/>
      <c r="AD36" s="31"/>
      <c r="AE36" s="18" t="s">
        <v>52</v>
      </c>
    </row>
    <row r="37">
      <c r="A37" s="28">
        <v>42925.0</v>
      </c>
      <c r="B37" s="18">
        <v>2017.0</v>
      </c>
      <c r="C37" s="18">
        <v>7.0</v>
      </c>
      <c r="D37" s="19">
        <v>30.0</v>
      </c>
      <c r="E37" s="18">
        <v>1.3</v>
      </c>
      <c r="F37" s="18">
        <v>5.96</v>
      </c>
      <c r="G37" s="18">
        <v>0.29</v>
      </c>
      <c r="H37" s="18">
        <v>0.0</v>
      </c>
      <c r="I37" s="18">
        <v>220.0</v>
      </c>
      <c r="J37" s="33">
        <v>343.44</v>
      </c>
      <c r="K37" s="18">
        <v>438.48</v>
      </c>
      <c r="L37" s="18">
        <f t="shared" si="3"/>
        <v>0</v>
      </c>
      <c r="M37" s="18">
        <f t="shared" si="1"/>
        <v>0</v>
      </c>
      <c r="N37" s="26">
        <v>14.6</v>
      </c>
      <c r="O37" s="26">
        <v>14.6</v>
      </c>
      <c r="P37" s="18">
        <v>12651.0</v>
      </c>
      <c r="Q37" s="18">
        <v>106355.0</v>
      </c>
      <c r="R37" s="27">
        <v>0.84218</v>
      </c>
      <c r="S37" s="27">
        <v>0.06039</v>
      </c>
      <c r="T37" s="27">
        <v>0.43634</v>
      </c>
      <c r="U37" s="27">
        <v>0.27472</v>
      </c>
      <c r="V37" s="27">
        <v>63.0</v>
      </c>
      <c r="W37" s="27">
        <v>4301.0</v>
      </c>
      <c r="X37" s="27">
        <v>0.409164</v>
      </c>
      <c r="Y37" s="27">
        <v>0.409164</v>
      </c>
      <c r="Z37" s="18">
        <v>83286.99</v>
      </c>
      <c r="AA37" s="19">
        <f t="shared" si="2"/>
        <v>119006</v>
      </c>
      <c r="AB37" s="31"/>
      <c r="AC37" s="31"/>
      <c r="AD37" s="31"/>
      <c r="AE37" s="18" t="s">
        <v>52</v>
      </c>
    </row>
    <row r="38">
      <c r="A38" s="28">
        <v>42895.0</v>
      </c>
      <c r="B38" s="18">
        <v>2017.0</v>
      </c>
      <c r="C38" s="18">
        <v>6.0</v>
      </c>
      <c r="D38" s="19">
        <v>31.0</v>
      </c>
      <c r="E38" s="18">
        <v>1.18</v>
      </c>
      <c r="F38" s="18">
        <v>5.42</v>
      </c>
      <c r="G38" s="18">
        <v>0.29</v>
      </c>
      <c r="H38" s="18">
        <v>0.0</v>
      </c>
      <c r="I38" s="18">
        <v>220.0</v>
      </c>
      <c r="J38" s="33">
        <v>373.68</v>
      </c>
      <c r="K38" s="18">
        <v>432.0</v>
      </c>
      <c r="L38" s="18">
        <f t="shared" si="3"/>
        <v>0</v>
      </c>
      <c r="M38" s="18">
        <f t="shared" si="1"/>
        <v>0</v>
      </c>
      <c r="N38" s="26">
        <v>14.6</v>
      </c>
      <c r="O38" s="26">
        <v>14.6</v>
      </c>
      <c r="P38" s="18">
        <v>17400.0</v>
      </c>
      <c r="Q38" s="18">
        <v>126401.0</v>
      </c>
      <c r="R38" s="27">
        <v>0.84218</v>
      </c>
      <c r="S38" s="27">
        <v>0.06039</v>
      </c>
      <c r="T38" s="27">
        <v>0.43634</v>
      </c>
      <c r="U38" s="27">
        <v>0.27472</v>
      </c>
      <c r="V38" s="27">
        <v>63.0</v>
      </c>
      <c r="W38" s="27">
        <v>4301.0</v>
      </c>
      <c r="X38" s="27">
        <v>0.409164</v>
      </c>
      <c r="Y38" s="27">
        <v>0.409164</v>
      </c>
      <c r="Z38" s="18">
        <v>96134.14</v>
      </c>
      <c r="AA38" s="19">
        <f t="shared" si="2"/>
        <v>143801</v>
      </c>
      <c r="AB38" s="31"/>
      <c r="AC38" s="31"/>
      <c r="AD38" s="31"/>
      <c r="AE38" s="18" t="s">
        <v>52</v>
      </c>
    </row>
    <row r="39">
      <c r="A39" s="28">
        <v>42864.0</v>
      </c>
      <c r="B39" s="18">
        <v>2017.0</v>
      </c>
      <c r="C39" s="18">
        <v>5.0</v>
      </c>
      <c r="D39" s="19">
        <v>30.0</v>
      </c>
      <c r="E39" s="18">
        <v>1.07</v>
      </c>
      <c r="F39" s="18">
        <v>4.93</v>
      </c>
      <c r="G39" s="18">
        <v>0.29</v>
      </c>
      <c r="H39" s="18">
        <v>0.0</v>
      </c>
      <c r="I39" s="18">
        <v>220.0</v>
      </c>
      <c r="J39" s="33">
        <v>375.84</v>
      </c>
      <c r="K39" s="18">
        <v>479.52</v>
      </c>
      <c r="L39" s="18">
        <f t="shared" si="3"/>
        <v>0</v>
      </c>
      <c r="M39" s="18">
        <f t="shared" si="1"/>
        <v>0</v>
      </c>
      <c r="N39" s="26">
        <v>14.6</v>
      </c>
      <c r="O39" s="26">
        <v>14.6</v>
      </c>
      <c r="P39" s="18">
        <v>13441.0</v>
      </c>
      <c r="Q39" s="18">
        <v>106694.0</v>
      </c>
      <c r="R39" s="27">
        <v>0.84218</v>
      </c>
      <c r="S39" s="27">
        <v>0.06039</v>
      </c>
      <c r="T39" s="27">
        <v>0.43634</v>
      </c>
      <c r="U39" s="27">
        <v>0.27472</v>
      </c>
      <c r="V39" s="27">
        <v>63.0</v>
      </c>
      <c r="W39" s="27">
        <v>4301.0</v>
      </c>
      <c r="X39" s="27">
        <v>0.409164</v>
      </c>
      <c r="Y39" s="27">
        <v>0.409164</v>
      </c>
      <c r="Z39" s="18">
        <v>79125.5</v>
      </c>
      <c r="AA39" s="19">
        <f t="shared" si="2"/>
        <v>120135</v>
      </c>
      <c r="AB39" s="31"/>
      <c r="AC39" s="31"/>
      <c r="AD39" s="31"/>
      <c r="AE39" s="18" t="s">
        <v>52</v>
      </c>
    </row>
    <row r="40">
      <c r="A40" s="28">
        <v>42834.0</v>
      </c>
      <c r="B40" s="18">
        <v>2017.0</v>
      </c>
      <c r="C40" s="18">
        <v>4.0</v>
      </c>
      <c r="D40" s="19">
        <v>31.0</v>
      </c>
      <c r="E40" s="18">
        <v>0.97</v>
      </c>
      <c r="F40" s="18">
        <v>4.48</v>
      </c>
      <c r="G40" s="18">
        <v>0.29</v>
      </c>
      <c r="H40" s="18">
        <v>0.0</v>
      </c>
      <c r="I40" s="18">
        <v>220.0</v>
      </c>
      <c r="J40" s="33">
        <v>369.36</v>
      </c>
      <c r="K40" s="18">
        <v>511.92</v>
      </c>
      <c r="L40" s="18">
        <f t="shared" si="3"/>
        <v>0</v>
      </c>
      <c r="M40" s="18">
        <f t="shared" si="1"/>
        <v>0</v>
      </c>
      <c r="N40" s="26">
        <v>14.6</v>
      </c>
      <c r="O40" s="26">
        <v>14.6</v>
      </c>
      <c r="P40" s="18">
        <v>16879.0</v>
      </c>
      <c r="Q40" s="18">
        <v>128970.0</v>
      </c>
      <c r="R40" s="27">
        <v>0.84218</v>
      </c>
      <c r="S40" s="27">
        <v>0.06039</v>
      </c>
      <c r="T40" s="27">
        <v>0.43634</v>
      </c>
      <c r="U40" s="27">
        <v>0.27472</v>
      </c>
      <c r="V40" s="27">
        <v>63.0</v>
      </c>
      <c r="W40" s="27">
        <v>4301.0</v>
      </c>
      <c r="X40" s="27">
        <v>0.409164</v>
      </c>
      <c r="Y40" s="27">
        <v>0.409164</v>
      </c>
      <c r="Z40" s="18">
        <v>96873.24</v>
      </c>
      <c r="AA40" s="19">
        <f t="shared" si="2"/>
        <v>145849</v>
      </c>
      <c r="AB40" s="31"/>
      <c r="AC40" s="31"/>
      <c r="AD40" s="31"/>
      <c r="AE40" s="18" t="s">
        <v>52</v>
      </c>
    </row>
    <row r="41">
      <c r="A41" s="28">
        <v>42803.0</v>
      </c>
      <c r="B41" s="18">
        <v>2017.0</v>
      </c>
      <c r="C41" s="18">
        <v>3.0</v>
      </c>
      <c r="D41" s="19">
        <v>28.0</v>
      </c>
      <c r="E41" s="18">
        <v>0.89</v>
      </c>
      <c r="F41" s="18">
        <v>4.06</v>
      </c>
      <c r="G41" s="18">
        <v>0.29</v>
      </c>
      <c r="H41" s="18">
        <v>0.0</v>
      </c>
      <c r="I41" s="18">
        <v>220.0</v>
      </c>
      <c r="J41" s="18">
        <v>403.92</v>
      </c>
      <c r="K41" s="18">
        <v>509.76</v>
      </c>
      <c r="L41" s="18">
        <f t="shared" si="3"/>
        <v>0</v>
      </c>
      <c r="M41" s="18">
        <f t="shared" si="1"/>
        <v>0</v>
      </c>
      <c r="N41" s="26">
        <v>14.6</v>
      </c>
      <c r="O41" s="26">
        <v>14.6</v>
      </c>
      <c r="P41" s="18">
        <v>11457.0</v>
      </c>
      <c r="Q41" s="18">
        <v>102506.0</v>
      </c>
      <c r="R41" s="27">
        <v>0.84218</v>
      </c>
      <c r="S41" s="27">
        <v>0.06039</v>
      </c>
      <c r="T41" s="27">
        <v>0.43634</v>
      </c>
      <c r="U41" s="27">
        <v>0.27472</v>
      </c>
      <c r="V41" s="27">
        <v>63.0</v>
      </c>
      <c r="W41" s="27">
        <v>4301.0</v>
      </c>
      <c r="X41" s="27">
        <v>0.409164</v>
      </c>
      <c r="Y41" s="27">
        <v>0.409164</v>
      </c>
      <c r="Z41" s="18">
        <v>77991.53</v>
      </c>
      <c r="AA41" s="19">
        <f t="shared" si="2"/>
        <v>113963</v>
      </c>
      <c r="AB41" s="31"/>
      <c r="AC41" s="31"/>
      <c r="AD41" s="31"/>
      <c r="AE41" s="18" t="s">
        <v>52</v>
      </c>
    </row>
    <row r="42">
      <c r="A42" s="28">
        <v>42775.0</v>
      </c>
      <c r="B42" s="18">
        <v>2017.0</v>
      </c>
      <c r="C42" s="18">
        <v>2.0</v>
      </c>
      <c r="D42" s="19">
        <v>31.0</v>
      </c>
      <c r="E42" s="18">
        <v>0.8</v>
      </c>
      <c r="F42" s="18">
        <v>3.7</v>
      </c>
      <c r="G42" s="18">
        <v>0.29</v>
      </c>
      <c r="H42" s="18">
        <v>0.0</v>
      </c>
      <c r="I42" s="18">
        <v>220.0</v>
      </c>
      <c r="J42" s="18">
        <v>187.92</v>
      </c>
      <c r="K42" s="18">
        <v>321.84</v>
      </c>
      <c r="L42" s="18">
        <f t="shared" si="3"/>
        <v>0</v>
      </c>
      <c r="M42" s="18">
        <f t="shared" si="1"/>
        <v>0</v>
      </c>
      <c r="N42" s="26">
        <v>14.6</v>
      </c>
      <c r="O42" s="26">
        <v>14.6</v>
      </c>
      <c r="P42" s="18">
        <v>8461.0</v>
      </c>
      <c r="Q42" s="18">
        <v>85672.0</v>
      </c>
      <c r="R42" s="27">
        <v>0.84218</v>
      </c>
      <c r="S42" s="27">
        <v>0.06039</v>
      </c>
      <c r="T42" s="27">
        <v>0.43634</v>
      </c>
      <c r="U42" s="27">
        <v>0.27472</v>
      </c>
      <c r="V42" s="27">
        <v>63.0</v>
      </c>
      <c r="W42" s="27">
        <v>4301.0</v>
      </c>
      <c r="X42" s="27">
        <v>0.409164</v>
      </c>
      <c r="Y42" s="27">
        <v>0.409164</v>
      </c>
      <c r="Z42" s="18">
        <v>59904.51</v>
      </c>
      <c r="AA42" s="19">
        <f t="shared" si="2"/>
        <v>94133</v>
      </c>
      <c r="AB42" s="31"/>
      <c r="AC42" s="31"/>
      <c r="AD42" s="31"/>
      <c r="AE42" s="18" t="s">
        <v>52</v>
      </c>
    </row>
    <row r="43">
      <c r="A43" s="28">
        <v>42744.0</v>
      </c>
      <c r="B43" s="18">
        <v>2017.0</v>
      </c>
      <c r="C43" s="18">
        <v>1.0</v>
      </c>
      <c r="D43" s="19">
        <v>31.0</v>
      </c>
      <c r="E43" s="18">
        <v>0.73</v>
      </c>
      <c r="F43" s="18">
        <v>3.37</v>
      </c>
      <c r="G43" s="18">
        <v>0.29</v>
      </c>
      <c r="H43" s="18">
        <v>0.0</v>
      </c>
      <c r="I43" s="18">
        <v>220.0</v>
      </c>
      <c r="J43" s="18">
        <v>263.52</v>
      </c>
      <c r="K43" s="18">
        <v>371.52</v>
      </c>
      <c r="L43" s="18">
        <f t="shared" si="3"/>
        <v>0</v>
      </c>
      <c r="M43" s="18">
        <f t="shared" si="1"/>
        <v>0</v>
      </c>
      <c r="N43" s="26">
        <v>14.6</v>
      </c>
      <c r="O43" s="26">
        <v>14.6</v>
      </c>
      <c r="P43" s="18">
        <v>7684.0</v>
      </c>
      <c r="Q43" s="18">
        <v>78173.0</v>
      </c>
      <c r="R43" s="27">
        <v>0.84218</v>
      </c>
      <c r="S43" s="27">
        <v>0.06039</v>
      </c>
      <c r="T43" s="27">
        <v>0.43634</v>
      </c>
      <c r="U43" s="27">
        <v>0.27472</v>
      </c>
      <c r="V43" s="27">
        <v>63.0</v>
      </c>
      <c r="W43" s="27">
        <v>4301.0</v>
      </c>
      <c r="X43" s="27">
        <v>0.409164</v>
      </c>
      <c r="Y43" s="27">
        <v>0.409164</v>
      </c>
      <c r="Z43" s="18">
        <v>55989.09</v>
      </c>
      <c r="AA43" s="19">
        <f t="shared" si="2"/>
        <v>85857</v>
      </c>
      <c r="AB43" s="31"/>
      <c r="AC43" s="31"/>
      <c r="AD43" s="31"/>
      <c r="AE43" s="18" t="s">
        <v>52</v>
      </c>
    </row>
    <row r="45">
      <c r="X45" s="34"/>
      <c r="Y45" s="35"/>
      <c r="Z45" s="17"/>
      <c r="AI45" s="34"/>
      <c r="AJ45" s="35"/>
      <c r="AK45" s="17"/>
      <c r="AL45" s="17"/>
      <c r="AU45" s="34"/>
      <c r="AV45" s="35"/>
      <c r="AW45" s="17"/>
      <c r="AX45" s="17"/>
      <c r="BG45" s="34"/>
      <c r="BH45" s="35"/>
      <c r="BI45" s="17"/>
      <c r="BJ45" s="17"/>
      <c r="BS45" s="34"/>
      <c r="BT45" s="35"/>
      <c r="BU45" s="17"/>
      <c r="BV45" s="17"/>
      <c r="CE45" s="34"/>
      <c r="CF45" s="35"/>
      <c r="CG45" s="17"/>
      <c r="CH45" s="17"/>
      <c r="CQ45" s="36"/>
      <c r="CR45" s="35"/>
      <c r="CS45" s="17"/>
      <c r="CT45" s="17"/>
      <c r="CX45" s="37"/>
      <c r="DC45" s="36"/>
      <c r="DD45" s="35"/>
      <c r="DE45" s="38"/>
      <c r="DF45" s="38"/>
      <c r="DO45" s="36"/>
      <c r="DP45" s="35"/>
      <c r="DQ45" s="38"/>
      <c r="DR45" s="17"/>
      <c r="EA45" s="34"/>
      <c r="EB45" s="35"/>
      <c r="EC45" s="38"/>
      <c r="ED45" s="38"/>
      <c r="EG45" s="39"/>
      <c r="EM45" s="34"/>
      <c r="EN45" s="35"/>
      <c r="EO45" s="17"/>
      <c r="EP45" s="17"/>
      <c r="EY45" s="34"/>
      <c r="EZ45" s="35"/>
      <c r="FA45" s="17"/>
      <c r="FB45" s="17"/>
      <c r="FF45" s="39"/>
    </row>
    <row r="68">
      <c r="H68" s="40" t="s">
        <v>53</v>
      </c>
      <c r="I68" s="41"/>
      <c r="J68" s="18" t="s">
        <v>54</v>
      </c>
    </row>
    <row r="69">
      <c r="H69" s="18" t="s">
        <v>55</v>
      </c>
      <c r="I69" s="18">
        <v>9765.79</v>
      </c>
      <c r="J69" s="18" t="s">
        <v>56</v>
      </c>
    </row>
    <row r="70">
      <c r="H70" s="18" t="s">
        <v>57</v>
      </c>
      <c r="I70" s="18">
        <v>24678.17</v>
      </c>
      <c r="J70" s="18" t="s">
        <v>56</v>
      </c>
    </row>
    <row r="71">
      <c r="H71" s="18" t="s">
        <v>58</v>
      </c>
      <c r="I71" s="18">
        <v>1677.35</v>
      </c>
      <c r="J71" s="18" t="s">
        <v>56</v>
      </c>
    </row>
    <row r="72">
      <c r="H72" s="18" t="s">
        <v>59</v>
      </c>
      <c r="I72" s="18">
        <v>12221.2</v>
      </c>
      <c r="J72" s="18" t="s">
        <v>56</v>
      </c>
    </row>
    <row r="73">
      <c r="H73" s="18" t="s">
        <v>60</v>
      </c>
      <c r="I73" s="18">
        <v>2219.24</v>
      </c>
      <c r="J73" s="18" t="s">
        <v>56</v>
      </c>
    </row>
    <row r="74">
      <c r="H74" s="18" t="s">
        <v>61</v>
      </c>
      <c r="I74" s="18">
        <v>110.05</v>
      </c>
      <c r="J74" s="18" t="s">
        <v>62</v>
      </c>
    </row>
    <row r="75">
      <c r="H75" s="18" t="s">
        <v>63</v>
      </c>
      <c r="I75" s="18">
        <v>826.91</v>
      </c>
      <c r="J75" s="18" t="s">
        <v>56</v>
      </c>
    </row>
    <row r="76">
      <c r="H76" s="18" t="s">
        <v>64</v>
      </c>
      <c r="I76" s="18">
        <v>3643.29</v>
      </c>
      <c r="J76" s="18" t="s">
        <v>56</v>
      </c>
    </row>
    <row r="77">
      <c r="H77" s="18" t="s">
        <v>65</v>
      </c>
      <c r="I77" s="18">
        <v>291.27</v>
      </c>
      <c r="J77" s="18" t="s">
        <v>62</v>
      </c>
    </row>
    <row r="78">
      <c r="H78" s="18" t="s">
        <v>66</v>
      </c>
      <c r="I78" s="18">
        <v>155.94</v>
      </c>
      <c r="J78" s="18" t="s">
        <v>62</v>
      </c>
    </row>
    <row r="79">
      <c r="H79" s="18" t="s">
        <v>67</v>
      </c>
      <c r="I79" s="18">
        <v>1034.85</v>
      </c>
      <c r="J79" s="18" t="s">
        <v>62</v>
      </c>
    </row>
    <row r="80">
      <c r="H80" s="18" t="s">
        <v>68</v>
      </c>
      <c r="I80" s="18">
        <v>1.5</v>
      </c>
      <c r="J80" s="18" t="s">
        <v>62</v>
      </c>
    </row>
    <row r="81">
      <c r="H81" s="18" t="s">
        <v>69</v>
      </c>
      <c r="I81" s="18">
        <v>75.45</v>
      </c>
      <c r="J81" s="18" t="s">
        <v>62</v>
      </c>
    </row>
    <row r="82">
      <c r="H82" s="18" t="s">
        <v>70</v>
      </c>
      <c r="I82" s="18">
        <v>-679.48</v>
      </c>
      <c r="J82" s="18" t="s">
        <v>62</v>
      </c>
      <c r="K82" s="42">
        <f>I82/SUM(I69:I79)</f>
        <v>-0.011999846</v>
      </c>
    </row>
    <row r="83">
      <c r="H83" s="18" t="s">
        <v>71</v>
      </c>
      <c r="I83" s="18">
        <v>-368.06</v>
      </c>
      <c r="J83" s="18" t="s">
        <v>62</v>
      </c>
      <c r="K83" s="42">
        <f>I83/SUM(I69:I79)</f>
        <v>-0.006500063754</v>
      </c>
    </row>
    <row r="84">
      <c r="H84" s="18" t="s">
        <v>72</v>
      </c>
      <c r="I84" s="18">
        <v>-1698.72</v>
      </c>
      <c r="J84" s="18" t="s">
        <v>62</v>
      </c>
      <c r="K84" s="42">
        <f>I84/SUM(I69:I79)</f>
        <v>-0.02999996821</v>
      </c>
    </row>
    <row r="85">
      <c r="H85" s="18" t="s">
        <v>73</v>
      </c>
      <c r="I85" s="18">
        <v>-566.24</v>
      </c>
      <c r="J85" s="18" t="s">
        <v>62</v>
      </c>
      <c r="K85" s="42">
        <f>I85/SUM(I69:I79)</f>
        <v>-0.009999989404</v>
      </c>
    </row>
  </sheetData>
  <autoFilter ref="$A$1:$AE$4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17">
        <v>43982.0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23">
        <v>0.0</v>
      </c>
      <c r="I2" s="23">
        <v>380.0</v>
      </c>
      <c r="J2" s="23">
        <v>118.36</v>
      </c>
      <c r="K2" s="23">
        <v>131.61</v>
      </c>
      <c r="L2" s="29">
        <v>0.0</v>
      </c>
      <c r="M2" s="18">
        <f t="shared" ref="M2:M43" si="1">IF(K2&lt;I2,I2-K2,0)</f>
        <v>248.39</v>
      </c>
      <c r="N2" s="18">
        <v>13.75</v>
      </c>
      <c r="O2" s="18">
        <v>13.75</v>
      </c>
      <c r="P2" s="23">
        <v>6142.0</v>
      </c>
      <c r="Q2" s="23">
        <v>67788.0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426.0</v>
      </c>
      <c r="W2" s="18">
        <v>4703.0</v>
      </c>
      <c r="X2" s="20">
        <v>0.417911</v>
      </c>
      <c r="Y2" s="20">
        <v>0.417925</v>
      </c>
      <c r="Z2" s="43">
        <v>52285.69</v>
      </c>
      <c r="AA2" s="19">
        <f t="shared" ref="AA2:AA43" si="2">P2+Q2</f>
        <v>73930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17">
        <v>43951.0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23">
        <v>0.0</v>
      </c>
      <c r="I3" s="23">
        <v>380.0</v>
      </c>
      <c r="J3" s="23">
        <v>121.24</v>
      </c>
      <c r="K3" s="23">
        <v>134.2</v>
      </c>
      <c r="L3" s="18">
        <v>0.0</v>
      </c>
      <c r="M3" s="18">
        <f t="shared" si="1"/>
        <v>245.8</v>
      </c>
      <c r="N3" s="18">
        <v>13.75</v>
      </c>
      <c r="O3" s="18">
        <v>13.75</v>
      </c>
      <c r="P3" s="23">
        <v>6343.0</v>
      </c>
      <c r="Q3" s="23">
        <v>68130.0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494.0</v>
      </c>
      <c r="W3" s="18">
        <v>5112.0</v>
      </c>
      <c r="X3" s="20">
        <v>0.419393</v>
      </c>
      <c r="Y3" s="20">
        <v>0.419397</v>
      </c>
      <c r="Z3" s="43">
        <v>53209.69</v>
      </c>
      <c r="AA3" s="19">
        <f t="shared" si="2"/>
        <v>74473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17">
        <v>43921.0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23">
        <v>0.0</v>
      </c>
      <c r="I4" s="23">
        <v>380.0</v>
      </c>
      <c r="J4" s="23">
        <v>186.33</v>
      </c>
      <c r="K4" s="23">
        <v>330.91</v>
      </c>
      <c r="L4" s="18">
        <v>0.0</v>
      </c>
      <c r="M4" s="18">
        <f t="shared" si="1"/>
        <v>49.09</v>
      </c>
      <c r="N4" s="18">
        <v>13.75</v>
      </c>
      <c r="O4" s="18">
        <v>13.75</v>
      </c>
      <c r="P4" s="23">
        <v>8461.0</v>
      </c>
      <c r="Q4" s="23">
        <v>93685.0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489.0</v>
      </c>
      <c r="W4" s="18">
        <v>3686.0</v>
      </c>
      <c r="X4" s="20">
        <v>0.420736</v>
      </c>
      <c r="Y4" s="20">
        <v>0.420751</v>
      </c>
      <c r="Z4" s="43">
        <v>70452.3</v>
      </c>
      <c r="AA4" s="19">
        <f t="shared" si="2"/>
        <v>102146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17">
        <v>43890.0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23">
        <v>0.0</v>
      </c>
      <c r="I5" s="23">
        <v>380.0</v>
      </c>
      <c r="J5" s="23">
        <v>188.64</v>
      </c>
      <c r="K5" s="23">
        <v>348.19</v>
      </c>
      <c r="L5" s="18">
        <v>0.0</v>
      </c>
      <c r="M5" s="18">
        <f t="shared" si="1"/>
        <v>31.81</v>
      </c>
      <c r="N5" s="18">
        <v>13.75</v>
      </c>
      <c r="O5" s="18">
        <v>13.75</v>
      </c>
      <c r="P5" s="23">
        <v>7244.0</v>
      </c>
      <c r="Q5" s="23">
        <v>90572.0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412.0</v>
      </c>
      <c r="W5" s="18">
        <v>2790.0</v>
      </c>
      <c r="X5" s="20">
        <v>0.421262</v>
      </c>
      <c r="Y5" s="20">
        <v>0.421269</v>
      </c>
      <c r="Z5" s="43">
        <v>68610.44</v>
      </c>
      <c r="AA5" s="19">
        <f t="shared" si="2"/>
        <v>97816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17">
        <v>43861.0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23">
        <v>0.0</v>
      </c>
      <c r="I6" s="23">
        <v>380.0</v>
      </c>
      <c r="J6" s="23">
        <v>173.37</v>
      </c>
      <c r="K6" s="23">
        <v>292.32</v>
      </c>
      <c r="L6" s="18">
        <v>0.0</v>
      </c>
      <c r="M6" s="18">
        <f t="shared" si="1"/>
        <v>87.68</v>
      </c>
      <c r="N6" s="18">
        <v>13.75</v>
      </c>
      <c r="O6" s="18">
        <v>13.75</v>
      </c>
      <c r="P6" s="23">
        <v>8086.0</v>
      </c>
      <c r="Q6" s="23">
        <v>90986.0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482.0</v>
      </c>
      <c r="W6" s="18">
        <v>3252.0</v>
      </c>
      <c r="X6" s="20">
        <v>0.422676</v>
      </c>
      <c r="Y6" s="20">
        <v>0.4227</v>
      </c>
      <c r="Z6" s="43">
        <v>70115.48</v>
      </c>
      <c r="AA6" s="19">
        <f t="shared" si="2"/>
        <v>99072</v>
      </c>
      <c r="AB6" s="18">
        <v>2053.28</v>
      </c>
      <c r="AC6" s="18">
        <v>0.0</v>
      </c>
      <c r="AD6" s="18">
        <v>0.0</v>
      </c>
      <c r="AE6" s="18" t="s">
        <v>52</v>
      </c>
    </row>
    <row r="7">
      <c r="A7" s="17">
        <v>43830.0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23">
        <v>0.0</v>
      </c>
      <c r="I7" s="23">
        <v>380.0</v>
      </c>
      <c r="J7" s="23">
        <v>175.96</v>
      </c>
      <c r="K7" s="23">
        <v>294.33</v>
      </c>
      <c r="L7" s="18">
        <v>0.0</v>
      </c>
      <c r="M7" s="18">
        <f t="shared" si="1"/>
        <v>85.67</v>
      </c>
      <c r="N7" s="18">
        <v>13.75</v>
      </c>
      <c r="O7" s="18">
        <v>13.75</v>
      </c>
      <c r="P7" s="23">
        <v>7790.0</v>
      </c>
      <c r="Q7" s="23">
        <v>91320.0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475.0</v>
      </c>
      <c r="W7" s="18">
        <v>3785.0</v>
      </c>
      <c r="X7" s="20">
        <v>0.419305</v>
      </c>
      <c r="Y7" s="20">
        <v>0.419332</v>
      </c>
      <c r="Z7" s="43">
        <v>71286.31</v>
      </c>
      <c r="AA7" s="19">
        <f t="shared" si="2"/>
        <v>99110</v>
      </c>
      <c r="AB7" s="18">
        <v>2037.69</v>
      </c>
      <c r="AC7" s="18">
        <v>0.0</v>
      </c>
      <c r="AD7" s="18">
        <v>0.0</v>
      </c>
      <c r="AE7" s="18" t="s">
        <v>52</v>
      </c>
    </row>
    <row r="8">
      <c r="A8" s="17">
        <v>43799.0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23">
        <v>0.0</v>
      </c>
      <c r="I8" s="23">
        <v>349.0</v>
      </c>
      <c r="J8" s="23">
        <v>198.72</v>
      </c>
      <c r="K8" s="23">
        <v>359.71</v>
      </c>
      <c r="L8" s="18">
        <v>0.0</v>
      </c>
      <c r="M8" s="18">
        <f t="shared" si="1"/>
        <v>0</v>
      </c>
      <c r="N8" s="18">
        <v>13.75</v>
      </c>
      <c r="O8" s="18">
        <v>13.75</v>
      </c>
      <c r="P8" s="23">
        <v>8265.0</v>
      </c>
      <c r="Q8" s="23">
        <v>101758.0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362.0</v>
      </c>
      <c r="W8" s="18">
        <v>2474.0</v>
      </c>
      <c r="X8" s="20">
        <v>0.417541</v>
      </c>
      <c r="Y8" s="20">
        <v>0.417542</v>
      </c>
      <c r="Z8" s="43">
        <v>82177.19</v>
      </c>
      <c r="AA8" s="19">
        <f t="shared" si="2"/>
        <v>110023</v>
      </c>
      <c r="AB8" s="18">
        <v>0.0</v>
      </c>
      <c r="AC8" s="18">
        <v>6992.14</v>
      </c>
      <c r="AD8" s="18">
        <v>0.0</v>
      </c>
      <c r="AE8" s="18" t="s">
        <v>52</v>
      </c>
    </row>
    <row r="9">
      <c r="A9" s="17">
        <v>43769.0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23">
        <v>0.0</v>
      </c>
      <c r="I9" s="23">
        <v>349.0</v>
      </c>
      <c r="J9" s="23">
        <v>187.2</v>
      </c>
      <c r="K9" s="23">
        <v>395.42</v>
      </c>
      <c r="L9" s="18">
        <v>0.0</v>
      </c>
      <c r="M9" s="18">
        <f t="shared" si="1"/>
        <v>0</v>
      </c>
      <c r="N9" s="18">
        <v>13.75</v>
      </c>
      <c r="O9" s="18">
        <v>13.75</v>
      </c>
      <c r="P9" s="23">
        <v>9688.0</v>
      </c>
      <c r="Q9" s="23">
        <v>110106.0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466.0</v>
      </c>
      <c r="W9" s="18">
        <v>2169.0</v>
      </c>
      <c r="X9" s="20">
        <v>0.420858</v>
      </c>
      <c r="Y9" s="20">
        <v>0.420885</v>
      </c>
      <c r="Z9" s="43">
        <v>85537.89</v>
      </c>
      <c r="AA9" s="19">
        <f t="shared" si="2"/>
        <v>119794</v>
      </c>
      <c r="AB9" s="18">
        <v>2761.08</v>
      </c>
      <c r="AC9" s="18">
        <v>0.0</v>
      </c>
      <c r="AD9" s="18">
        <v>0.0</v>
      </c>
      <c r="AE9" s="18" t="s">
        <v>52</v>
      </c>
    </row>
    <row r="10">
      <c r="A10" s="17">
        <v>43738.0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23">
        <v>0.0</v>
      </c>
      <c r="I10" s="23">
        <v>349.0</v>
      </c>
      <c r="J10" s="23">
        <v>182.88</v>
      </c>
      <c r="K10" s="23">
        <v>339.26</v>
      </c>
      <c r="L10" s="18">
        <v>0.0</v>
      </c>
      <c r="M10" s="18">
        <f t="shared" si="1"/>
        <v>9.74</v>
      </c>
      <c r="N10" s="18">
        <v>13.75</v>
      </c>
      <c r="O10" s="18">
        <v>13.75</v>
      </c>
      <c r="P10" s="23">
        <v>8698.0</v>
      </c>
      <c r="Q10" s="23">
        <v>101917.0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434.0</v>
      </c>
      <c r="W10" s="18">
        <v>2075.0</v>
      </c>
      <c r="X10" s="20">
        <v>0.420876</v>
      </c>
      <c r="Y10" s="20">
        <v>0.420877</v>
      </c>
      <c r="Z10" s="43">
        <v>83617.47</v>
      </c>
      <c r="AA10" s="19">
        <f t="shared" si="2"/>
        <v>110615</v>
      </c>
      <c r="AB10" s="18">
        <v>0.0</v>
      </c>
      <c r="AC10" s="18">
        <v>6798.71</v>
      </c>
      <c r="AD10" s="18">
        <v>0.0</v>
      </c>
      <c r="AE10" s="18" t="s">
        <v>52</v>
      </c>
    </row>
    <row r="11">
      <c r="A11" s="17">
        <v>43708.0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23">
        <v>0.0</v>
      </c>
      <c r="I11" s="23">
        <v>349.0</v>
      </c>
      <c r="J11" s="23">
        <v>203.04</v>
      </c>
      <c r="K11" s="23">
        <v>332.35</v>
      </c>
      <c r="L11" s="18">
        <v>0.0</v>
      </c>
      <c r="M11" s="18">
        <f t="shared" si="1"/>
        <v>16.65</v>
      </c>
      <c r="N11" s="18">
        <v>13.75</v>
      </c>
      <c r="O11" s="18">
        <v>13.75</v>
      </c>
      <c r="P11" s="23">
        <v>9190.0</v>
      </c>
      <c r="Q11" s="23">
        <v>105656.0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382.0</v>
      </c>
      <c r="W11" s="18">
        <v>1907.0</v>
      </c>
      <c r="X11" s="20">
        <v>0.420105</v>
      </c>
      <c r="Y11" s="20">
        <v>0.4201</v>
      </c>
      <c r="Z11" s="43">
        <v>85100.79</v>
      </c>
      <c r="AA11" s="19">
        <f t="shared" si="2"/>
        <v>114846</v>
      </c>
      <c r="AB11" s="18">
        <v>0.0</v>
      </c>
      <c r="AC11" s="18">
        <v>7045.76</v>
      </c>
      <c r="AD11" s="18">
        <v>0.0</v>
      </c>
      <c r="AE11" s="18" t="s">
        <v>52</v>
      </c>
    </row>
    <row r="12">
      <c r="A12" s="17">
        <v>43677.0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23">
        <v>0.0</v>
      </c>
      <c r="I12" s="23">
        <v>349.0</v>
      </c>
      <c r="J12" s="23">
        <v>186.04</v>
      </c>
      <c r="K12" s="23">
        <v>329.76</v>
      </c>
      <c r="L12" s="18">
        <v>0.0</v>
      </c>
      <c r="M12" s="18">
        <f t="shared" si="1"/>
        <v>19.24</v>
      </c>
      <c r="N12" s="18">
        <v>13.75</v>
      </c>
      <c r="O12" s="18">
        <v>13.75</v>
      </c>
      <c r="P12" s="23">
        <v>9428.0</v>
      </c>
      <c r="Q12" s="23">
        <v>101099.0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381.0</v>
      </c>
      <c r="W12" s="18">
        <v>1576.0</v>
      </c>
      <c r="X12" s="20">
        <v>0.419764</v>
      </c>
      <c r="Y12" s="20">
        <v>0.419784</v>
      </c>
      <c r="Z12" s="43">
        <v>77074.05</v>
      </c>
      <c r="AA12" s="19">
        <f t="shared" si="2"/>
        <v>110527</v>
      </c>
      <c r="AB12" s="18">
        <v>2540.84</v>
      </c>
      <c r="AC12" s="18">
        <v>0.0</v>
      </c>
      <c r="AD12" s="18">
        <v>0.0</v>
      </c>
      <c r="AE12" s="18" t="s">
        <v>52</v>
      </c>
    </row>
    <row r="13">
      <c r="A13" s="17">
        <v>43646.0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23">
        <v>0.0</v>
      </c>
      <c r="I13" s="23">
        <v>349.0</v>
      </c>
      <c r="J13" s="23">
        <v>181.44</v>
      </c>
      <c r="K13" s="23">
        <v>328.6</v>
      </c>
      <c r="L13" s="18">
        <v>0.0</v>
      </c>
      <c r="M13" s="18">
        <f t="shared" si="1"/>
        <v>20.4</v>
      </c>
      <c r="N13" s="18">
        <v>13.75</v>
      </c>
      <c r="O13" s="18">
        <v>13.75</v>
      </c>
      <c r="P13" s="23">
        <v>7733.0</v>
      </c>
      <c r="Q13" s="23">
        <v>94827.0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252.0</v>
      </c>
      <c r="W13" s="18">
        <v>2031.0</v>
      </c>
      <c r="X13" s="20">
        <v>0.439563</v>
      </c>
      <c r="Y13" s="20">
        <v>0.439586</v>
      </c>
      <c r="Z13" s="43">
        <v>68789.51</v>
      </c>
      <c r="AA13" s="19">
        <f t="shared" si="2"/>
        <v>102560</v>
      </c>
      <c r="AB13" s="18">
        <v>0.0</v>
      </c>
      <c r="AC13" s="18">
        <v>0.0</v>
      </c>
      <c r="AD13" s="18">
        <v>0.0</v>
      </c>
      <c r="AE13" s="18" t="s">
        <v>52</v>
      </c>
    </row>
    <row r="14">
      <c r="A14" s="17">
        <v>43616.0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23">
        <v>0.0</v>
      </c>
      <c r="I14" s="23">
        <v>349.0</v>
      </c>
      <c r="J14" s="23">
        <v>328.03</v>
      </c>
      <c r="K14" s="23">
        <v>328.03</v>
      </c>
      <c r="L14" s="18">
        <v>0.0</v>
      </c>
      <c r="M14" s="18">
        <f t="shared" si="1"/>
        <v>20.97</v>
      </c>
      <c r="N14" s="24">
        <v>14.6</v>
      </c>
      <c r="O14" s="24">
        <v>14.6</v>
      </c>
      <c r="P14" s="23">
        <v>8939.0</v>
      </c>
      <c r="Q14" s="23">
        <v>99700.0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375.0</v>
      </c>
      <c r="W14" s="18">
        <v>2356.0</v>
      </c>
      <c r="X14" s="20">
        <v>0.4468</v>
      </c>
      <c r="Y14" s="20">
        <v>0.4468</v>
      </c>
      <c r="Z14" s="21">
        <v>75638.23</v>
      </c>
      <c r="AA14" s="19">
        <f t="shared" si="2"/>
        <v>108639</v>
      </c>
      <c r="AB14" s="18">
        <v>1684.32</v>
      </c>
      <c r="AC14" s="18">
        <v>0.0</v>
      </c>
      <c r="AD14" s="18">
        <v>0.0</v>
      </c>
      <c r="AE14" s="18" t="s">
        <v>52</v>
      </c>
    </row>
    <row r="15">
      <c r="A15" s="17">
        <v>43585.0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23">
        <v>0.0</v>
      </c>
      <c r="I15" s="23">
        <v>349.0</v>
      </c>
      <c r="J15" s="23">
        <v>209.08</v>
      </c>
      <c r="K15" s="23">
        <v>349.92</v>
      </c>
      <c r="L15" s="18">
        <v>0.0</v>
      </c>
      <c r="M15" s="18">
        <f t="shared" si="1"/>
        <v>0</v>
      </c>
      <c r="N15" s="24">
        <v>14.6</v>
      </c>
      <c r="O15" s="24">
        <v>14.6</v>
      </c>
      <c r="P15" s="23">
        <v>9079.0</v>
      </c>
      <c r="Q15" s="23">
        <v>101588.0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412.0</v>
      </c>
      <c r="W15" s="18">
        <v>2652.0</v>
      </c>
      <c r="X15" s="20">
        <v>0.446796</v>
      </c>
      <c r="Y15" s="20">
        <v>0.446795</v>
      </c>
      <c r="Z15" s="21">
        <v>77506.72</v>
      </c>
      <c r="AA15" s="19">
        <f t="shared" si="2"/>
        <v>110667</v>
      </c>
      <c r="AB15" s="18">
        <v>0.0</v>
      </c>
      <c r="AC15" s="18">
        <v>0.0</v>
      </c>
      <c r="AD15" s="18">
        <v>0.0</v>
      </c>
      <c r="AE15" s="18" t="s">
        <v>52</v>
      </c>
    </row>
    <row r="16">
      <c r="A16" s="17">
        <v>43555.0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23">
        <v>0.0</v>
      </c>
      <c r="I16" s="23">
        <v>349.0</v>
      </c>
      <c r="J16" s="23">
        <v>194.11</v>
      </c>
      <c r="K16" s="23">
        <v>337.53</v>
      </c>
      <c r="L16" s="18">
        <v>0.0</v>
      </c>
      <c r="M16" s="18">
        <f t="shared" si="1"/>
        <v>11.47</v>
      </c>
      <c r="N16" s="24">
        <v>14.6</v>
      </c>
      <c r="O16" s="24">
        <v>14.6</v>
      </c>
      <c r="P16" s="23">
        <v>8821.0</v>
      </c>
      <c r="Q16" s="23">
        <v>106322.0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434.0</v>
      </c>
      <c r="W16" s="18">
        <v>3121.0</v>
      </c>
      <c r="X16" s="20">
        <v>0.446774</v>
      </c>
      <c r="Y16" s="20">
        <v>0.446809</v>
      </c>
      <c r="Z16" s="21">
        <v>79496.36</v>
      </c>
      <c r="AA16" s="19">
        <f t="shared" si="2"/>
        <v>115143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17">
        <v>43524.0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23">
        <v>0.0</v>
      </c>
      <c r="I17" s="23">
        <v>349.0</v>
      </c>
      <c r="J17" s="23">
        <v>193.24</v>
      </c>
      <c r="K17" s="23">
        <v>354.81</v>
      </c>
      <c r="L17" s="18">
        <v>0.0</v>
      </c>
      <c r="M17" s="18">
        <f t="shared" si="1"/>
        <v>0</v>
      </c>
      <c r="N17" s="24">
        <v>14.6</v>
      </c>
      <c r="O17" s="24">
        <v>14.6</v>
      </c>
      <c r="P17" s="23">
        <v>7734.0</v>
      </c>
      <c r="Q17" s="23">
        <v>95516.0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628.0</v>
      </c>
      <c r="W17" s="18">
        <v>2671.0</v>
      </c>
      <c r="X17" s="20">
        <v>0.450287</v>
      </c>
      <c r="Y17" s="20">
        <v>0.450292</v>
      </c>
      <c r="Z17" s="21">
        <v>68829.58</v>
      </c>
      <c r="AA17" s="19">
        <f t="shared" si="2"/>
        <v>103250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17">
        <v>43496.0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23">
        <v>0.0</v>
      </c>
      <c r="I18" s="23">
        <v>349.0</v>
      </c>
      <c r="J18" s="23">
        <v>179.13</v>
      </c>
      <c r="K18" s="23">
        <v>339.84</v>
      </c>
      <c r="L18" s="18">
        <v>0.0</v>
      </c>
      <c r="M18" s="18">
        <f t="shared" si="1"/>
        <v>9.16</v>
      </c>
      <c r="N18" s="24">
        <v>14.6</v>
      </c>
      <c r="O18" s="24">
        <v>14.6</v>
      </c>
      <c r="P18" s="23">
        <v>7918.0</v>
      </c>
      <c r="Q18" s="23">
        <v>101608.0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968.0</v>
      </c>
      <c r="W18" s="18">
        <v>3838.0</v>
      </c>
      <c r="X18" s="20">
        <v>0.457428</v>
      </c>
      <c r="Y18" s="20">
        <v>0.457444</v>
      </c>
      <c r="Z18" s="21">
        <v>77340.74</v>
      </c>
      <c r="AA18" s="19">
        <f t="shared" si="2"/>
        <v>109526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17">
        <v>43465.0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23">
        <v>0.0</v>
      </c>
      <c r="I19" s="23">
        <v>349.0</v>
      </c>
      <c r="J19" s="23">
        <v>161.56</v>
      </c>
      <c r="K19" s="23">
        <v>378.72</v>
      </c>
      <c r="L19" s="18">
        <v>0.0</v>
      </c>
      <c r="M19" s="18">
        <f t="shared" si="1"/>
        <v>0</v>
      </c>
      <c r="N19" s="24">
        <v>14.6</v>
      </c>
      <c r="O19" s="24">
        <v>14.6</v>
      </c>
      <c r="P19" s="23">
        <v>7277.0</v>
      </c>
      <c r="Q19" s="23">
        <v>102861.0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765.0</v>
      </c>
      <c r="W19" s="18">
        <v>4173.0</v>
      </c>
      <c r="X19" s="20">
        <v>0.466693</v>
      </c>
      <c r="Y19" s="20">
        <v>0.4667</v>
      </c>
      <c r="Z19" s="21">
        <v>78750.61</v>
      </c>
      <c r="AA19" s="19">
        <f t="shared" si="2"/>
        <v>110138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17">
        <v>43434.0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23">
        <v>0.0</v>
      </c>
      <c r="I20" s="23">
        <v>349.0</v>
      </c>
      <c r="J20" s="23">
        <v>151.48</v>
      </c>
      <c r="K20" s="23">
        <v>337.82</v>
      </c>
      <c r="L20" s="18">
        <v>0.0</v>
      </c>
      <c r="M20" s="18">
        <f t="shared" si="1"/>
        <v>11.18</v>
      </c>
      <c r="N20" s="24">
        <v>14.6</v>
      </c>
      <c r="O20" s="24">
        <v>14.6</v>
      </c>
      <c r="P20" s="23">
        <v>7356.0</v>
      </c>
      <c r="Q20" s="23">
        <v>98180.0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370.0</v>
      </c>
      <c r="W20" s="18">
        <v>2195.0</v>
      </c>
      <c r="X20" s="20">
        <v>0.466703</v>
      </c>
      <c r="Y20" s="20">
        <v>0.466697</v>
      </c>
      <c r="Z20" s="21">
        <v>77283.0</v>
      </c>
      <c r="AA20" s="19">
        <f t="shared" si="2"/>
        <v>105536</v>
      </c>
      <c r="AB20" s="18">
        <v>1709.08</v>
      </c>
      <c r="AC20" s="18">
        <v>0.0</v>
      </c>
      <c r="AD20" s="18">
        <v>0.0</v>
      </c>
      <c r="AE20" s="18" t="s">
        <v>52</v>
      </c>
    </row>
    <row r="21">
      <c r="A21" s="17">
        <v>43404.0</v>
      </c>
      <c r="B21" s="18">
        <v>2018.0</v>
      </c>
      <c r="C21" s="18">
        <v>11.0</v>
      </c>
      <c r="D21" s="19">
        <v>31.0</v>
      </c>
      <c r="E21" s="18">
        <v>1.65</v>
      </c>
      <c r="F21" s="18">
        <v>7.6</v>
      </c>
      <c r="G21" s="18">
        <v>0.29</v>
      </c>
      <c r="H21" s="23">
        <v>0.0</v>
      </c>
      <c r="I21" s="23">
        <v>349.0</v>
      </c>
      <c r="J21" s="23">
        <v>203.04</v>
      </c>
      <c r="K21" s="23">
        <v>298.65</v>
      </c>
      <c r="L21" s="18">
        <v>0.0</v>
      </c>
      <c r="M21" s="18">
        <f t="shared" si="1"/>
        <v>50.35</v>
      </c>
      <c r="N21" s="24">
        <v>14.6</v>
      </c>
      <c r="O21" s="24">
        <v>14.6</v>
      </c>
      <c r="P21" s="23">
        <v>9588.0</v>
      </c>
      <c r="Q21" s="23">
        <v>108528.0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243.0</v>
      </c>
      <c r="W21" s="18">
        <v>1593.0</v>
      </c>
      <c r="X21" s="20">
        <v>0.466708</v>
      </c>
      <c r="Y21" s="20">
        <v>0.466698</v>
      </c>
      <c r="Z21" s="21">
        <v>93657.47</v>
      </c>
      <c r="AA21" s="19">
        <f t="shared" si="2"/>
        <v>118116</v>
      </c>
      <c r="AB21" s="18">
        <v>0.0</v>
      </c>
      <c r="AC21" s="18">
        <v>0.0</v>
      </c>
      <c r="AD21" s="18">
        <v>9564.04</v>
      </c>
      <c r="AE21" s="18" t="s">
        <v>52</v>
      </c>
    </row>
    <row r="22">
      <c r="A22" s="17">
        <v>43373.0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23">
        <v>0.0</v>
      </c>
      <c r="I22" s="23">
        <v>349.0</v>
      </c>
      <c r="J22" s="23">
        <v>209.08</v>
      </c>
      <c r="K22" s="23">
        <v>322.27</v>
      </c>
      <c r="L22" s="18">
        <v>0.0</v>
      </c>
      <c r="M22" s="18">
        <f t="shared" si="1"/>
        <v>26.73</v>
      </c>
      <c r="N22" s="24">
        <v>14.6</v>
      </c>
      <c r="O22" s="24">
        <v>14.6</v>
      </c>
      <c r="P22" s="23">
        <v>8322.0</v>
      </c>
      <c r="Q22" s="23">
        <v>103948.0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208.0</v>
      </c>
      <c r="W22" s="18">
        <v>2011.0</v>
      </c>
      <c r="X22" s="20">
        <v>0.44649</v>
      </c>
      <c r="Y22" s="20">
        <v>0.446529</v>
      </c>
      <c r="Z22" s="21">
        <v>82800.78</v>
      </c>
      <c r="AA22" s="19">
        <f t="shared" si="2"/>
        <v>112270</v>
      </c>
      <c r="AB22" s="18">
        <v>0.0</v>
      </c>
      <c r="AC22" s="18">
        <v>0.0</v>
      </c>
      <c r="AD22" s="18">
        <v>8697.7</v>
      </c>
      <c r="AE22" s="18" t="s">
        <v>52</v>
      </c>
    </row>
    <row r="23">
      <c r="A23" s="17">
        <v>43343.0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23">
        <v>0.0</v>
      </c>
      <c r="I23" s="23">
        <v>349.0</v>
      </c>
      <c r="J23" s="23">
        <v>197.28</v>
      </c>
      <c r="K23" s="23">
        <v>341.85</v>
      </c>
      <c r="L23" s="18">
        <v>0.0</v>
      </c>
      <c r="M23" s="18">
        <f t="shared" si="1"/>
        <v>7.15</v>
      </c>
      <c r="N23" s="24">
        <v>14.6</v>
      </c>
      <c r="O23" s="24">
        <v>14.6</v>
      </c>
      <c r="P23" s="23">
        <v>10251.0</v>
      </c>
      <c r="Q23" s="23">
        <v>113961.0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223.0</v>
      </c>
      <c r="W23" s="18">
        <v>1273.0</v>
      </c>
      <c r="X23" s="20">
        <v>0.43991</v>
      </c>
      <c r="Y23" s="20">
        <v>0.439984</v>
      </c>
      <c r="Z23" s="21">
        <v>92563.49</v>
      </c>
      <c r="AA23" s="19">
        <f t="shared" si="2"/>
        <v>124212</v>
      </c>
      <c r="AB23" s="18">
        <v>0.0</v>
      </c>
      <c r="AC23" s="18">
        <v>0.0</v>
      </c>
      <c r="AD23" s="18">
        <v>9481.83</v>
      </c>
      <c r="AE23" s="18" t="s">
        <v>52</v>
      </c>
    </row>
    <row r="24">
      <c r="A24" s="17">
        <v>43312.0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23">
        <v>0.0</v>
      </c>
      <c r="I24" s="23">
        <v>349.0</v>
      </c>
      <c r="J24" s="23">
        <v>199.58</v>
      </c>
      <c r="K24" s="23">
        <v>338.68</v>
      </c>
      <c r="L24" s="18">
        <v>0.0</v>
      </c>
      <c r="M24" s="18">
        <f t="shared" si="1"/>
        <v>10.32</v>
      </c>
      <c r="N24" s="24">
        <v>14.6</v>
      </c>
      <c r="O24" s="24">
        <v>14.6</v>
      </c>
      <c r="P24" s="23">
        <v>9816.0</v>
      </c>
      <c r="Q24" s="23">
        <v>111328.0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203.0</v>
      </c>
      <c r="W24" s="18">
        <v>1301.0</v>
      </c>
      <c r="X24" s="20">
        <v>0.436601</v>
      </c>
      <c r="Y24" s="20">
        <v>0.436649</v>
      </c>
      <c r="Z24" s="21">
        <v>89624.21</v>
      </c>
      <c r="AA24" s="19">
        <f t="shared" si="2"/>
        <v>121144</v>
      </c>
      <c r="AB24" s="18">
        <v>0.0</v>
      </c>
      <c r="AC24" s="18">
        <v>0.0</v>
      </c>
      <c r="AD24" s="18">
        <v>9177.56</v>
      </c>
      <c r="AE24" s="18" t="s">
        <v>52</v>
      </c>
    </row>
    <row r="25">
      <c r="A25" s="17">
        <v>43281.0</v>
      </c>
      <c r="B25" s="18">
        <v>2018.0</v>
      </c>
      <c r="C25" s="18">
        <v>7.0</v>
      </c>
      <c r="D25" s="23">
        <v>30.0</v>
      </c>
      <c r="E25" s="18">
        <v>0.89</v>
      </c>
      <c r="F25" s="18">
        <v>4.11</v>
      </c>
      <c r="G25" s="18">
        <v>0.29</v>
      </c>
      <c r="H25" s="23">
        <v>0.0</v>
      </c>
      <c r="I25" s="23">
        <v>349.0</v>
      </c>
      <c r="J25" s="23">
        <v>225.79</v>
      </c>
      <c r="K25" s="23">
        <v>356.25</v>
      </c>
      <c r="L25" s="18">
        <v>0.0</v>
      </c>
      <c r="M25" s="18">
        <f t="shared" si="1"/>
        <v>0</v>
      </c>
      <c r="N25" s="24">
        <v>14.6</v>
      </c>
      <c r="O25" s="24">
        <v>14.6</v>
      </c>
      <c r="P25" s="23">
        <v>10243.0</v>
      </c>
      <c r="Q25" s="23">
        <v>116681.0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148.0</v>
      </c>
      <c r="W25" s="18">
        <v>969.0</v>
      </c>
      <c r="X25" s="20">
        <v>0.391486</v>
      </c>
      <c r="Y25" s="20">
        <v>0.391486</v>
      </c>
      <c r="Z25" s="21">
        <v>85060.85</v>
      </c>
      <c r="AA25" s="19">
        <f t="shared" si="2"/>
        <v>126924</v>
      </c>
      <c r="AB25" s="18">
        <v>0.0</v>
      </c>
      <c r="AC25" s="18">
        <v>0.0</v>
      </c>
      <c r="AD25" s="18">
        <v>9615.44</v>
      </c>
      <c r="AE25" s="18" t="s">
        <v>52</v>
      </c>
    </row>
    <row r="26">
      <c r="A26" s="17">
        <v>43251.0</v>
      </c>
      <c r="B26" s="18">
        <v>2018.0</v>
      </c>
      <c r="C26" s="18">
        <v>6.0</v>
      </c>
      <c r="D26" s="19">
        <v>31.0</v>
      </c>
      <c r="E26" s="18">
        <v>0.89</v>
      </c>
      <c r="F26" s="18">
        <v>4.11</v>
      </c>
      <c r="G26" s="18">
        <v>0.29</v>
      </c>
      <c r="H26" s="23">
        <v>0.0</v>
      </c>
      <c r="I26" s="23">
        <v>349.0</v>
      </c>
      <c r="J26" s="18">
        <v>231.26</v>
      </c>
      <c r="K26" s="18">
        <v>347.61</v>
      </c>
      <c r="L26" s="18">
        <v>0.0</v>
      </c>
      <c r="M26" s="18">
        <f t="shared" si="1"/>
        <v>1.39</v>
      </c>
      <c r="N26" s="26">
        <v>14.6</v>
      </c>
      <c r="O26" s="26">
        <v>14.6</v>
      </c>
      <c r="P26" s="18">
        <v>10320.0</v>
      </c>
      <c r="Q26" s="18">
        <v>118307.0</v>
      </c>
      <c r="R26" s="27">
        <v>0.84218</v>
      </c>
      <c r="S26" s="27">
        <v>0.06039</v>
      </c>
      <c r="T26" s="27">
        <v>0.43634</v>
      </c>
      <c r="U26" s="27">
        <v>0.27472</v>
      </c>
      <c r="V26" s="27">
        <v>308.0</v>
      </c>
      <c r="W26" s="27">
        <v>1930.0</v>
      </c>
      <c r="X26" s="27">
        <v>0.391486</v>
      </c>
      <c r="Y26" s="27">
        <v>0.391486</v>
      </c>
      <c r="Z26" s="18">
        <v>75197.09</v>
      </c>
      <c r="AA26" s="19">
        <f t="shared" si="2"/>
        <v>128627</v>
      </c>
      <c r="AB26" s="27">
        <v>0.0</v>
      </c>
      <c r="AC26" s="27">
        <v>0.0</v>
      </c>
      <c r="AD26" s="27">
        <v>0.0</v>
      </c>
      <c r="AE26" s="18" t="s">
        <v>52</v>
      </c>
    </row>
    <row r="27">
      <c r="A27" s="17">
        <v>43220.0</v>
      </c>
      <c r="B27" s="18">
        <v>2018.0</v>
      </c>
      <c r="C27" s="18">
        <v>5.0</v>
      </c>
      <c r="D27" s="19">
        <v>30.0</v>
      </c>
      <c r="E27" s="18">
        <v>0.89</v>
      </c>
      <c r="F27" s="18">
        <v>4.11</v>
      </c>
      <c r="G27" s="18">
        <v>0.29</v>
      </c>
      <c r="H27" s="23">
        <v>0.0</v>
      </c>
      <c r="I27" s="23">
        <v>349.0</v>
      </c>
      <c r="J27" s="18">
        <v>232.41</v>
      </c>
      <c r="K27" s="18">
        <v>338.97</v>
      </c>
      <c r="L27" s="18">
        <v>0.0</v>
      </c>
      <c r="M27" s="18">
        <f t="shared" si="1"/>
        <v>10.03</v>
      </c>
      <c r="N27" s="26">
        <v>14.6</v>
      </c>
      <c r="O27" s="26">
        <v>14.6</v>
      </c>
      <c r="P27" s="18">
        <v>9837.0</v>
      </c>
      <c r="Q27" s="18">
        <v>111321.0</v>
      </c>
      <c r="R27" s="27">
        <v>0.84218</v>
      </c>
      <c r="S27" s="27">
        <v>0.06039</v>
      </c>
      <c r="T27" s="27">
        <v>0.43634</v>
      </c>
      <c r="U27" s="27">
        <v>0.27472</v>
      </c>
      <c r="V27" s="27">
        <v>308.0</v>
      </c>
      <c r="W27" s="27">
        <v>1930.0</v>
      </c>
      <c r="X27" s="27">
        <v>0.391486</v>
      </c>
      <c r="Y27" s="27">
        <v>0.391486</v>
      </c>
      <c r="Z27" s="18">
        <v>68539.37</v>
      </c>
      <c r="AA27" s="19">
        <f t="shared" si="2"/>
        <v>121158</v>
      </c>
      <c r="AB27" s="27">
        <v>0.0</v>
      </c>
      <c r="AC27" s="27">
        <v>0.0</v>
      </c>
      <c r="AD27" s="27">
        <v>0.0</v>
      </c>
      <c r="AE27" s="18" t="s">
        <v>52</v>
      </c>
    </row>
    <row r="28">
      <c r="A28" s="17">
        <v>43190.0</v>
      </c>
      <c r="B28" s="18">
        <v>2018.0</v>
      </c>
      <c r="C28" s="18">
        <v>4.0</v>
      </c>
      <c r="D28" s="19">
        <v>31.0</v>
      </c>
      <c r="E28" s="18">
        <v>0.89</v>
      </c>
      <c r="F28" s="18">
        <v>4.11</v>
      </c>
      <c r="G28" s="18">
        <v>0.29</v>
      </c>
      <c r="H28" s="23">
        <v>0.0</v>
      </c>
      <c r="I28" s="23">
        <v>349.0</v>
      </c>
      <c r="J28" s="18">
        <v>225.79</v>
      </c>
      <c r="K28" s="18">
        <v>399.74</v>
      </c>
      <c r="L28" s="18">
        <v>0.0</v>
      </c>
      <c r="M28" s="18">
        <f t="shared" si="1"/>
        <v>0</v>
      </c>
      <c r="N28" s="26">
        <v>14.6</v>
      </c>
      <c r="O28" s="26">
        <v>14.6</v>
      </c>
      <c r="P28" s="18">
        <v>10411.0</v>
      </c>
      <c r="Q28" s="18">
        <v>123096.0</v>
      </c>
      <c r="R28" s="27">
        <v>0.84218</v>
      </c>
      <c r="S28" s="27">
        <v>0.06039</v>
      </c>
      <c r="T28" s="27">
        <v>0.43634</v>
      </c>
      <c r="U28" s="27">
        <v>0.27472</v>
      </c>
      <c r="V28" s="27">
        <v>308.0</v>
      </c>
      <c r="W28" s="27">
        <v>1930.0</v>
      </c>
      <c r="X28" s="27">
        <v>0.391486</v>
      </c>
      <c r="Y28" s="27">
        <v>0.391486</v>
      </c>
      <c r="Z28" s="18">
        <v>78881.86</v>
      </c>
      <c r="AA28" s="19">
        <f t="shared" si="2"/>
        <v>133507</v>
      </c>
      <c r="AB28" s="27">
        <v>0.0</v>
      </c>
      <c r="AC28" s="27">
        <v>0.0</v>
      </c>
      <c r="AD28" s="27">
        <v>0.0</v>
      </c>
      <c r="AE28" s="18" t="s">
        <v>52</v>
      </c>
    </row>
    <row r="29">
      <c r="A29" s="18" t="s">
        <v>74</v>
      </c>
      <c r="B29" s="18">
        <v>2018.0</v>
      </c>
      <c r="C29" s="18">
        <v>3.0</v>
      </c>
      <c r="D29" s="19">
        <v>29.0</v>
      </c>
      <c r="E29" s="18">
        <v>0.89</v>
      </c>
      <c r="F29" s="18">
        <v>4.11</v>
      </c>
      <c r="G29" s="18">
        <v>0.29</v>
      </c>
      <c r="H29" s="23">
        <v>0.0</v>
      </c>
      <c r="I29" s="23">
        <v>349.0</v>
      </c>
      <c r="J29" s="18">
        <v>202.46</v>
      </c>
      <c r="K29" s="18">
        <v>329.47</v>
      </c>
      <c r="L29" s="18">
        <v>0.0</v>
      </c>
      <c r="M29" s="18">
        <f t="shared" si="1"/>
        <v>19.53</v>
      </c>
      <c r="N29" s="26">
        <v>14.6</v>
      </c>
      <c r="O29" s="26">
        <v>14.6</v>
      </c>
      <c r="P29" s="18">
        <v>7385.0</v>
      </c>
      <c r="Q29" s="18">
        <v>93553.0</v>
      </c>
      <c r="R29" s="27">
        <v>0.84218</v>
      </c>
      <c r="S29" s="27">
        <v>0.06039</v>
      </c>
      <c r="T29" s="27">
        <v>0.43634</v>
      </c>
      <c r="U29" s="27">
        <v>0.27472</v>
      </c>
      <c r="V29" s="27">
        <v>308.0</v>
      </c>
      <c r="W29" s="27">
        <v>1930.0</v>
      </c>
      <c r="X29" s="27">
        <v>0.391486</v>
      </c>
      <c r="Y29" s="27">
        <v>0.391486</v>
      </c>
      <c r="Z29" s="18">
        <v>60552.9</v>
      </c>
      <c r="AA29" s="19">
        <f t="shared" si="2"/>
        <v>100938</v>
      </c>
      <c r="AB29" s="27">
        <v>0.0</v>
      </c>
      <c r="AC29" s="27">
        <v>0.0</v>
      </c>
      <c r="AD29" s="27">
        <v>0.0</v>
      </c>
      <c r="AE29" s="18" t="s">
        <v>52</v>
      </c>
    </row>
    <row r="30">
      <c r="A30" s="17">
        <v>43131.0</v>
      </c>
      <c r="B30" s="18">
        <v>2018.0</v>
      </c>
      <c r="C30" s="18">
        <v>2.0</v>
      </c>
      <c r="D30" s="19">
        <v>31.0</v>
      </c>
      <c r="E30" s="18">
        <v>1.16</v>
      </c>
      <c r="F30" s="18">
        <v>5.34</v>
      </c>
      <c r="G30" s="18">
        <v>0.29</v>
      </c>
      <c r="H30" s="23">
        <v>0.0</v>
      </c>
      <c r="I30" s="23">
        <v>349.0</v>
      </c>
      <c r="J30" s="18">
        <v>152.92</v>
      </c>
      <c r="K30" s="18">
        <v>307.0</v>
      </c>
      <c r="L30" s="18">
        <v>0.0</v>
      </c>
      <c r="M30" s="18">
        <f t="shared" si="1"/>
        <v>42</v>
      </c>
      <c r="N30" s="26">
        <v>14.6</v>
      </c>
      <c r="O30" s="26">
        <v>14.6</v>
      </c>
      <c r="P30" s="18">
        <v>8036.0</v>
      </c>
      <c r="Q30" s="18">
        <v>101106.0</v>
      </c>
      <c r="R30" s="27">
        <v>0.84218</v>
      </c>
      <c r="S30" s="27">
        <v>0.06039</v>
      </c>
      <c r="T30" s="27">
        <v>0.43634</v>
      </c>
      <c r="U30" s="27">
        <v>0.27472</v>
      </c>
      <c r="V30" s="27">
        <v>308.0</v>
      </c>
      <c r="W30" s="27">
        <v>1930.0</v>
      </c>
      <c r="X30" s="27">
        <v>0.391486</v>
      </c>
      <c r="Y30" s="27">
        <v>0.391486</v>
      </c>
      <c r="Z30" s="18">
        <v>64814.52</v>
      </c>
      <c r="AA30" s="19">
        <f t="shared" si="2"/>
        <v>109142</v>
      </c>
      <c r="AB30" s="27">
        <v>0.0</v>
      </c>
      <c r="AC30" s="27">
        <v>0.0</v>
      </c>
      <c r="AD30" s="27">
        <v>0.0</v>
      </c>
      <c r="AE30" s="18" t="s">
        <v>52</v>
      </c>
    </row>
    <row r="31">
      <c r="A31" s="17">
        <v>43100.0</v>
      </c>
      <c r="B31" s="18">
        <v>2018.0</v>
      </c>
      <c r="C31" s="18">
        <v>1.0</v>
      </c>
      <c r="D31" s="19">
        <v>31.0</v>
      </c>
      <c r="E31" s="18">
        <v>1.49</v>
      </c>
      <c r="F31" s="18">
        <v>6.84</v>
      </c>
      <c r="G31" s="18">
        <v>0.29</v>
      </c>
      <c r="H31" s="23">
        <v>0.0</v>
      </c>
      <c r="I31" s="23">
        <v>349.0</v>
      </c>
      <c r="J31" s="18">
        <v>156.09</v>
      </c>
      <c r="K31" s="18">
        <v>336.09</v>
      </c>
      <c r="L31" s="18">
        <v>0.0</v>
      </c>
      <c r="M31" s="18">
        <f t="shared" si="1"/>
        <v>12.91</v>
      </c>
      <c r="N31" s="26">
        <v>14.6</v>
      </c>
      <c r="O31" s="26">
        <v>14.6</v>
      </c>
      <c r="P31" s="18">
        <v>6962.0</v>
      </c>
      <c r="Q31" s="18">
        <v>98252.0</v>
      </c>
      <c r="R31" s="27">
        <v>0.84218</v>
      </c>
      <c r="S31" s="27">
        <v>0.06039</v>
      </c>
      <c r="T31" s="27">
        <v>0.43634</v>
      </c>
      <c r="U31" s="27">
        <v>0.27472</v>
      </c>
      <c r="V31" s="27">
        <v>308.0</v>
      </c>
      <c r="W31" s="27">
        <v>1930.0</v>
      </c>
      <c r="X31" s="27">
        <v>0.391486</v>
      </c>
      <c r="Y31" s="27">
        <v>0.391486</v>
      </c>
      <c r="Z31" s="18">
        <v>69756.09</v>
      </c>
      <c r="AA31" s="19">
        <f t="shared" si="2"/>
        <v>105214</v>
      </c>
      <c r="AB31" s="27">
        <v>0.0</v>
      </c>
      <c r="AC31" s="27">
        <v>0.0</v>
      </c>
      <c r="AD31" s="27">
        <v>0.0</v>
      </c>
      <c r="AE31" s="18" t="s">
        <v>52</v>
      </c>
    </row>
    <row r="32">
      <c r="A32" s="17">
        <v>43069.0</v>
      </c>
      <c r="B32" s="18">
        <v>2017.0</v>
      </c>
      <c r="C32" s="18">
        <v>12.0</v>
      </c>
      <c r="D32" s="19">
        <v>30.0</v>
      </c>
      <c r="E32" s="18">
        <v>1.65</v>
      </c>
      <c r="F32" s="18">
        <v>7.6</v>
      </c>
      <c r="G32" s="18">
        <v>0.29</v>
      </c>
      <c r="H32" s="23">
        <v>0.0</v>
      </c>
      <c r="I32" s="23">
        <v>349.0</v>
      </c>
      <c r="J32" s="18">
        <v>167.61</v>
      </c>
      <c r="K32" s="18">
        <v>333.5</v>
      </c>
      <c r="L32" s="18">
        <v>0.0</v>
      </c>
      <c r="M32" s="18">
        <f t="shared" si="1"/>
        <v>15.5</v>
      </c>
      <c r="N32" s="26">
        <v>14.6</v>
      </c>
      <c r="O32" s="26">
        <v>14.6</v>
      </c>
      <c r="P32" s="18">
        <v>7882.0</v>
      </c>
      <c r="Q32" s="18">
        <v>106790.0</v>
      </c>
      <c r="R32" s="27">
        <v>0.84218</v>
      </c>
      <c r="S32" s="27">
        <v>0.06039</v>
      </c>
      <c r="T32" s="27">
        <v>0.43634</v>
      </c>
      <c r="U32" s="27">
        <v>0.27472</v>
      </c>
      <c r="V32" s="27">
        <v>308.0</v>
      </c>
      <c r="W32" s="27">
        <v>1930.0</v>
      </c>
      <c r="X32" s="27">
        <v>0.391486</v>
      </c>
      <c r="Y32" s="27">
        <v>0.391486</v>
      </c>
      <c r="Z32" s="18">
        <v>79240.55</v>
      </c>
      <c r="AA32" s="19">
        <f t="shared" si="2"/>
        <v>114672</v>
      </c>
      <c r="AB32" s="27">
        <v>0.0</v>
      </c>
      <c r="AC32" s="27">
        <v>0.0</v>
      </c>
      <c r="AD32" s="27">
        <v>0.0</v>
      </c>
      <c r="AE32" s="18" t="s">
        <v>52</v>
      </c>
    </row>
    <row r="33">
      <c r="A33" s="17">
        <v>43039.0</v>
      </c>
      <c r="B33" s="18">
        <v>2017.0</v>
      </c>
      <c r="C33" s="18">
        <v>11.0</v>
      </c>
      <c r="D33" s="19">
        <v>31.0</v>
      </c>
      <c r="E33" s="18">
        <v>1.65</v>
      </c>
      <c r="F33" s="18">
        <v>7.6</v>
      </c>
      <c r="G33" s="18">
        <v>0.29</v>
      </c>
      <c r="H33" s="23">
        <v>0.0</v>
      </c>
      <c r="I33" s="23">
        <v>349.0</v>
      </c>
      <c r="J33" s="18">
        <v>178.84</v>
      </c>
      <c r="K33" s="18">
        <v>333.5</v>
      </c>
      <c r="L33" s="18">
        <v>0.0</v>
      </c>
      <c r="M33" s="18">
        <f t="shared" si="1"/>
        <v>15.5</v>
      </c>
      <c r="N33" s="26">
        <v>14.6</v>
      </c>
      <c r="O33" s="26">
        <v>14.6</v>
      </c>
      <c r="P33" s="18">
        <v>8473.0</v>
      </c>
      <c r="Q33" s="18">
        <v>106515.0</v>
      </c>
      <c r="R33" s="27">
        <v>0.84218</v>
      </c>
      <c r="S33" s="27">
        <v>0.06039</v>
      </c>
      <c r="T33" s="27">
        <v>0.43634</v>
      </c>
      <c r="U33" s="27">
        <v>0.27472</v>
      </c>
      <c r="V33" s="27">
        <v>308.0</v>
      </c>
      <c r="W33" s="27">
        <v>1930.0</v>
      </c>
      <c r="X33" s="27">
        <v>0.391486</v>
      </c>
      <c r="Y33" s="27">
        <v>0.391486</v>
      </c>
      <c r="Z33" s="18">
        <v>76493.7</v>
      </c>
      <c r="AA33" s="19">
        <f t="shared" si="2"/>
        <v>114988</v>
      </c>
      <c r="AB33" s="27">
        <v>0.0</v>
      </c>
      <c r="AC33" s="27">
        <v>0.0</v>
      </c>
      <c r="AD33" s="27">
        <v>0.0</v>
      </c>
      <c r="AE33" s="18" t="s">
        <v>52</v>
      </c>
    </row>
    <row r="34">
      <c r="A34" s="17">
        <v>43008.0</v>
      </c>
      <c r="B34" s="18">
        <v>2017.0</v>
      </c>
      <c r="C34" s="18">
        <v>10.0</v>
      </c>
      <c r="D34" s="19">
        <v>30.0</v>
      </c>
      <c r="E34" s="18">
        <v>1.65</v>
      </c>
      <c r="F34" s="18">
        <v>7.6</v>
      </c>
      <c r="G34" s="18">
        <v>0.29</v>
      </c>
      <c r="H34" s="23">
        <v>0.0</v>
      </c>
      <c r="I34" s="23">
        <v>349.0</v>
      </c>
      <c r="J34" s="18">
        <v>200.44</v>
      </c>
      <c r="K34" s="18">
        <v>344.73</v>
      </c>
      <c r="L34" s="18">
        <v>0.0</v>
      </c>
      <c r="M34" s="18">
        <f t="shared" si="1"/>
        <v>4.27</v>
      </c>
      <c r="N34" s="26">
        <v>14.6</v>
      </c>
      <c r="O34" s="26">
        <v>14.6</v>
      </c>
      <c r="P34" s="18">
        <v>8853.0</v>
      </c>
      <c r="Q34" s="18">
        <v>107697.0</v>
      </c>
      <c r="R34" s="27">
        <v>0.84218</v>
      </c>
      <c r="S34" s="27">
        <v>0.06039</v>
      </c>
      <c r="T34" s="27">
        <v>0.43634</v>
      </c>
      <c r="U34" s="27">
        <v>0.27472</v>
      </c>
      <c r="V34" s="27">
        <v>308.0</v>
      </c>
      <c r="W34" s="27">
        <v>1930.0</v>
      </c>
      <c r="X34" s="27">
        <v>0.391486</v>
      </c>
      <c r="Y34" s="27">
        <v>0.391486</v>
      </c>
      <c r="Z34" s="18">
        <v>72389.6</v>
      </c>
      <c r="AA34" s="19">
        <f t="shared" si="2"/>
        <v>116550</v>
      </c>
      <c r="AB34" s="27">
        <v>0.0</v>
      </c>
      <c r="AC34" s="27">
        <v>0.0</v>
      </c>
      <c r="AD34" s="27">
        <v>0.0</v>
      </c>
      <c r="AE34" s="18" t="s">
        <v>52</v>
      </c>
    </row>
    <row r="35">
      <c r="A35" s="17">
        <v>42978.0</v>
      </c>
      <c r="B35" s="18">
        <v>2017.0</v>
      </c>
      <c r="C35" s="18">
        <v>9.0</v>
      </c>
      <c r="D35" s="19">
        <v>31.0</v>
      </c>
      <c r="E35" s="18">
        <v>1.52</v>
      </c>
      <c r="F35" s="18">
        <v>6.98</v>
      </c>
      <c r="G35" s="18">
        <v>0.29</v>
      </c>
      <c r="H35" s="23">
        <v>0.0</v>
      </c>
      <c r="I35" s="23">
        <v>349.0</v>
      </c>
      <c r="J35" s="18">
        <v>220.6</v>
      </c>
      <c r="K35" s="18">
        <v>352.51</v>
      </c>
      <c r="L35" s="18">
        <v>0.0</v>
      </c>
      <c r="M35" s="18">
        <f t="shared" si="1"/>
        <v>0</v>
      </c>
      <c r="N35" s="26">
        <v>14.6</v>
      </c>
      <c r="O35" s="26">
        <v>14.6</v>
      </c>
      <c r="P35" s="18">
        <v>10799.0</v>
      </c>
      <c r="Q35" s="18">
        <v>117232.0</v>
      </c>
      <c r="R35" s="27">
        <v>0.84218</v>
      </c>
      <c r="S35" s="27">
        <v>0.06039</v>
      </c>
      <c r="T35" s="27">
        <v>0.43634</v>
      </c>
      <c r="U35" s="27">
        <v>0.27472</v>
      </c>
      <c r="V35" s="27">
        <v>308.0</v>
      </c>
      <c r="W35" s="27">
        <v>1930.0</v>
      </c>
      <c r="X35" s="27">
        <v>0.391486</v>
      </c>
      <c r="Y35" s="27">
        <v>0.391486</v>
      </c>
      <c r="Z35" s="18">
        <v>81142.33</v>
      </c>
      <c r="AA35" s="19">
        <f t="shared" si="2"/>
        <v>128031</v>
      </c>
      <c r="AB35" s="27">
        <v>0.0</v>
      </c>
      <c r="AC35" s="27">
        <v>0.0</v>
      </c>
      <c r="AD35" s="27">
        <v>0.0</v>
      </c>
      <c r="AE35" s="18" t="s">
        <v>52</v>
      </c>
    </row>
    <row r="36">
      <c r="A36" s="17">
        <v>42947.0</v>
      </c>
      <c r="B36" s="18">
        <v>2017.0</v>
      </c>
      <c r="C36" s="18">
        <v>8.0</v>
      </c>
      <c r="D36" s="19">
        <v>31.0</v>
      </c>
      <c r="E36" s="18">
        <v>1.43</v>
      </c>
      <c r="F36" s="18">
        <v>6.55</v>
      </c>
      <c r="G36" s="18">
        <v>0.29</v>
      </c>
      <c r="H36" s="23">
        <v>0.0</v>
      </c>
      <c r="I36" s="23">
        <v>349.0</v>
      </c>
      <c r="J36" s="18">
        <v>216.28</v>
      </c>
      <c r="K36" s="18">
        <v>355.96</v>
      </c>
      <c r="L36" s="18">
        <v>0.0</v>
      </c>
      <c r="M36" s="18">
        <f t="shared" si="1"/>
        <v>0</v>
      </c>
      <c r="N36" s="26">
        <v>14.6</v>
      </c>
      <c r="O36" s="26">
        <v>14.6</v>
      </c>
      <c r="P36" s="18">
        <v>9710.0</v>
      </c>
      <c r="Q36" s="18">
        <v>110712.0</v>
      </c>
      <c r="R36" s="27">
        <v>0.84218</v>
      </c>
      <c r="S36" s="27">
        <v>0.06039</v>
      </c>
      <c r="T36" s="27">
        <v>0.43634</v>
      </c>
      <c r="U36" s="27">
        <v>0.27472</v>
      </c>
      <c r="V36" s="27">
        <v>308.0</v>
      </c>
      <c r="W36" s="27">
        <v>1930.0</v>
      </c>
      <c r="X36" s="27">
        <v>0.391486</v>
      </c>
      <c r="Y36" s="27">
        <v>0.391486</v>
      </c>
      <c r="Z36" s="18">
        <v>73646.83</v>
      </c>
      <c r="AA36" s="19">
        <f t="shared" si="2"/>
        <v>120422</v>
      </c>
      <c r="AB36" s="27">
        <v>0.0</v>
      </c>
      <c r="AC36" s="27">
        <v>0.0</v>
      </c>
      <c r="AD36" s="27">
        <v>0.0</v>
      </c>
      <c r="AE36" s="18" t="s">
        <v>52</v>
      </c>
    </row>
    <row r="37">
      <c r="A37" s="17">
        <v>42916.0</v>
      </c>
      <c r="B37" s="18">
        <v>2017.0</v>
      </c>
      <c r="C37" s="18">
        <v>7.0</v>
      </c>
      <c r="D37" s="19">
        <v>30.0</v>
      </c>
      <c r="E37" s="18">
        <v>1.3</v>
      </c>
      <c r="F37" s="18">
        <v>5.96</v>
      </c>
      <c r="G37" s="18">
        <v>0.29</v>
      </c>
      <c r="H37" s="23">
        <v>0.0</v>
      </c>
      <c r="I37" s="23">
        <v>349.0</v>
      </c>
      <c r="J37" s="18">
        <v>219.74</v>
      </c>
      <c r="K37" s="18">
        <v>381.02</v>
      </c>
      <c r="L37" s="18">
        <v>0.0</v>
      </c>
      <c r="M37" s="18">
        <f t="shared" si="1"/>
        <v>0</v>
      </c>
      <c r="N37" s="26">
        <v>14.6</v>
      </c>
      <c r="O37" s="26">
        <v>14.6</v>
      </c>
      <c r="P37" s="18">
        <v>9903.0</v>
      </c>
      <c r="Q37" s="18">
        <v>113149.0</v>
      </c>
      <c r="R37" s="27">
        <v>0.84218</v>
      </c>
      <c r="S37" s="27">
        <v>0.06039</v>
      </c>
      <c r="T37" s="27">
        <v>0.43634</v>
      </c>
      <c r="U37" s="27">
        <v>0.27472</v>
      </c>
      <c r="V37" s="27">
        <v>308.0</v>
      </c>
      <c r="W37" s="27">
        <v>1930.0</v>
      </c>
      <c r="X37" s="27">
        <v>0.391486</v>
      </c>
      <c r="Y37" s="27">
        <v>0.391486</v>
      </c>
      <c r="Z37" s="18">
        <v>68593.26</v>
      </c>
      <c r="AA37" s="19">
        <f t="shared" si="2"/>
        <v>123052</v>
      </c>
      <c r="AB37" s="27">
        <v>0.0</v>
      </c>
      <c r="AC37" s="27">
        <v>0.0</v>
      </c>
      <c r="AD37" s="27">
        <v>0.0</v>
      </c>
      <c r="AE37" s="18" t="s">
        <v>52</v>
      </c>
    </row>
    <row r="38">
      <c r="A38" s="17">
        <v>42886.0</v>
      </c>
      <c r="B38" s="18">
        <v>2017.0</v>
      </c>
      <c r="C38" s="18">
        <v>6.0</v>
      </c>
      <c r="D38" s="19">
        <v>31.0</v>
      </c>
      <c r="E38" s="18">
        <v>1.18</v>
      </c>
      <c r="F38" s="18">
        <v>5.42</v>
      </c>
      <c r="G38" s="18">
        <v>0.29</v>
      </c>
      <c r="H38" s="23">
        <v>0.0</v>
      </c>
      <c r="I38" s="23">
        <v>349.0</v>
      </c>
      <c r="J38" s="18">
        <v>216.0</v>
      </c>
      <c r="K38" s="18">
        <v>317.08</v>
      </c>
      <c r="L38" s="18">
        <v>0.0</v>
      </c>
      <c r="M38" s="18">
        <f t="shared" si="1"/>
        <v>31.92</v>
      </c>
      <c r="N38" s="26">
        <v>14.6</v>
      </c>
      <c r="O38" s="26">
        <v>14.6</v>
      </c>
      <c r="P38" s="18">
        <v>10636.0</v>
      </c>
      <c r="Q38" s="18">
        <v>117697.0</v>
      </c>
      <c r="R38" s="27">
        <v>0.84218</v>
      </c>
      <c r="S38" s="27">
        <v>0.06039</v>
      </c>
      <c r="T38" s="27">
        <v>0.43634</v>
      </c>
      <c r="U38" s="27">
        <v>0.27472</v>
      </c>
      <c r="V38" s="27">
        <v>308.0</v>
      </c>
      <c r="W38" s="27">
        <v>1930.0</v>
      </c>
      <c r="X38" s="27">
        <v>0.391486</v>
      </c>
      <c r="Y38" s="27">
        <v>0.391486</v>
      </c>
      <c r="Z38" s="18">
        <v>73666.22</v>
      </c>
      <c r="AA38" s="19">
        <f t="shared" si="2"/>
        <v>128333</v>
      </c>
      <c r="AB38" s="27">
        <v>0.0</v>
      </c>
      <c r="AC38" s="27">
        <v>0.0</v>
      </c>
      <c r="AD38" s="27">
        <v>0.0</v>
      </c>
      <c r="AE38" s="18" t="s">
        <v>52</v>
      </c>
    </row>
    <row r="39">
      <c r="A39" s="17">
        <v>42855.0</v>
      </c>
      <c r="B39" s="18">
        <v>2017.0</v>
      </c>
      <c r="C39" s="18">
        <v>5.0</v>
      </c>
      <c r="D39" s="19">
        <v>30.0</v>
      </c>
      <c r="E39" s="18">
        <v>1.07</v>
      </c>
      <c r="F39" s="18">
        <v>4.93</v>
      </c>
      <c r="G39" s="18">
        <v>0.29</v>
      </c>
      <c r="H39" s="23">
        <v>0.0</v>
      </c>
      <c r="I39" s="23">
        <v>349.0</v>
      </c>
      <c r="J39" s="18">
        <v>199.0</v>
      </c>
      <c r="K39" s="18">
        <v>332.64</v>
      </c>
      <c r="L39" s="18">
        <v>0.0</v>
      </c>
      <c r="M39" s="18">
        <f t="shared" si="1"/>
        <v>16.36</v>
      </c>
      <c r="N39" s="26">
        <v>14.6</v>
      </c>
      <c r="O39" s="26">
        <v>14.6</v>
      </c>
      <c r="P39" s="18">
        <v>8285.0</v>
      </c>
      <c r="Q39" s="18">
        <v>107019.0</v>
      </c>
      <c r="R39" s="27">
        <v>0.84218</v>
      </c>
      <c r="S39" s="27">
        <v>0.06039</v>
      </c>
      <c r="T39" s="27">
        <v>0.43634</v>
      </c>
      <c r="U39" s="27">
        <v>0.27472</v>
      </c>
      <c r="V39" s="27">
        <v>308.0</v>
      </c>
      <c r="W39" s="27">
        <v>1930.0</v>
      </c>
      <c r="X39" s="27">
        <v>0.391486</v>
      </c>
      <c r="Y39" s="27">
        <v>0.391486</v>
      </c>
      <c r="Z39" s="18">
        <v>56713.42</v>
      </c>
      <c r="AA39" s="19">
        <f t="shared" si="2"/>
        <v>115304</v>
      </c>
      <c r="AB39" s="27">
        <v>0.0</v>
      </c>
      <c r="AC39" s="27">
        <v>0.0</v>
      </c>
      <c r="AD39" s="27">
        <v>0.0</v>
      </c>
      <c r="AE39" s="18" t="s">
        <v>52</v>
      </c>
    </row>
    <row r="40">
      <c r="A40" s="17">
        <v>42825.0</v>
      </c>
      <c r="B40" s="18">
        <v>2017.0</v>
      </c>
      <c r="C40" s="18">
        <v>4.0</v>
      </c>
      <c r="D40" s="19">
        <v>31.0</v>
      </c>
      <c r="E40" s="18">
        <v>0.97</v>
      </c>
      <c r="F40" s="18">
        <v>4.48</v>
      </c>
      <c r="G40" s="18">
        <v>0.29</v>
      </c>
      <c r="H40" s="23">
        <v>0.0</v>
      </c>
      <c r="I40" s="23">
        <v>349.0</v>
      </c>
      <c r="J40" s="18">
        <v>197.28</v>
      </c>
      <c r="K40" s="18">
        <v>357.4</v>
      </c>
      <c r="L40" s="18">
        <v>0.0</v>
      </c>
      <c r="M40" s="18">
        <f t="shared" si="1"/>
        <v>0</v>
      </c>
      <c r="N40" s="26">
        <v>14.6</v>
      </c>
      <c r="O40" s="26">
        <v>14.6</v>
      </c>
      <c r="P40" s="18">
        <v>10141.0</v>
      </c>
      <c r="Q40" s="18">
        <v>115366.0</v>
      </c>
      <c r="R40" s="27">
        <v>0.84218</v>
      </c>
      <c r="S40" s="27">
        <v>0.06039</v>
      </c>
      <c r="T40" s="27">
        <v>0.43634</v>
      </c>
      <c r="U40" s="27">
        <v>0.27472</v>
      </c>
      <c r="V40" s="27">
        <v>308.0</v>
      </c>
      <c r="W40" s="27">
        <v>1930.0</v>
      </c>
      <c r="X40" s="27">
        <v>0.391486</v>
      </c>
      <c r="Y40" s="27">
        <v>0.391486</v>
      </c>
      <c r="Z40" s="18">
        <v>70488.47</v>
      </c>
      <c r="AA40" s="19">
        <f t="shared" si="2"/>
        <v>125507</v>
      </c>
      <c r="AB40" s="27">
        <v>0.0</v>
      </c>
      <c r="AC40" s="27">
        <v>0.0</v>
      </c>
      <c r="AD40" s="27">
        <v>0.0</v>
      </c>
      <c r="AE40" s="18" t="s">
        <v>52</v>
      </c>
    </row>
    <row r="41">
      <c r="A41" s="17">
        <v>42794.0</v>
      </c>
      <c r="B41" s="18">
        <v>2017.0</v>
      </c>
      <c r="C41" s="18">
        <v>3.0</v>
      </c>
      <c r="D41" s="19">
        <v>28.0</v>
      </c>
      <c r="E41" s="18">
        <v>0.89</v>
      </c>
      <c r="F41" s="18">
        <v>4.06</v>
      </c>
      <c r="G41" s="18">
        <v>0.29</v>
      </c>
      <c r="H41" s="23">
        <v>0.0</v>
      </c>
      <c r="I41" s="23">
        <v>349.0</v>
      </c>
      <c r="J41" s="18">
        <v>204.19</v>
      </c>
      <c r="K41" s="18">
        <v>394.56</v>
      </c>
      <c r="L41" s="18">
        <v>0.0</v>
      </c>
      <c r="M41" s="18">
        <f t="shared" si="1"/>
        <v>0</v>
      </c>
      <c r="N41" s="26">
        <v>14.6</v>
      </c>
      <c r="O41" s="26">
        <v>14.6</v>
      </c>
      <c r="P41" s="18">
        <v>7582.0</v>
      </c>
      <c r="Q41" s="18">
        <v>102606.0</v>
      </c>
      <c r="R41" s="27">
        <v>0.84218</v>
      </c>
      <c r="S41" s="27">
        <v>0.06039</v>
      </c>
      <c r="T41" s="27">
        <v>0.43634</v>
      </c>
      <c r="U41" s="27">
        <v>0.27472</v>
      </c>
      <c r="V41" s="27">
        <v>308.0</v>
      </c>
      <c r="W41" s="27">
        <v>1930.0</v>
      </c>
      <c r="X41" s="27">
        <v>0.391486</v>
      </c>
      <c r="Y41" s="27">
        <v>0.391486</v>
      </c>
      <c r="Z41" s="18">
        <v>59752.1</v>
      </c>
      <c r="AA41" s="19">
        <f t="shared" si="2"/>
        <v>110188</v>
      </c>
      <c r="AB41" s="27">
        <v>0.0</v>
      </c>
      <c r="AC41" s="27">
        <v>0.0</v>
      </c>
      <c r="AD41" s="27">
        <v>0.0</v>
      </c>
      <c r="AE41" s="18" t="s">
        <v>52</v>
      </c>
    </row>
    <row r="42">
      <c r="A42" s="17">
        <v>42766.0</v>
      </c>
      <c r="B42" s="18">
        <v>2017.0</v>
      </c>
      <c r="C42" s="18">
        <v>2.0</v>
      </c>
      <c r="D42" s="19">
        <v>31.0</v>
      </c>
      <c r="E42" s="18">
        <v>0.8</v>
      </c>
      <c r="F42" s="18">
        <v>3.7</v>
      </c>
      <c r="G42" s="18">
        <v>0.29</v>
      </c>
      <c r="H42" s="23">
        <v>0.0</v>
      </c>
      <c r="I42" s="23">
        <v>349.0</v>
      </c>
      <c r="J42" s="18">
        <v>139.96</v>
      </c>
      <c r="K42" s="18">
        <v>315.93</v>
      </c>
      <c r="L42" s="18">
        <v>0.0</v>
      </c>
      <c r="M42" s="18">
        <f t="shared" si="1"/>
        <v>33.07</v>
      </c>
      <c r="N42" s="26">
        <v>14.6</v>
      </c>
      <c r="O42" s="26">
        <v>14.6</v>
      </c>
      <c r="P42" s="18">
        <v>7941.0</v>
      </c>
      <c r="Q42" s="18">
        <v>102471.0</v>
      </c>
      <c r="R42" s="27">
        <v>0.84218</v>
      </c>
      <c r="S42" s="27">
        <v>0.06039</v>
      </c>
      <c r="T42" s="27">
        <v>0.43634</v>
      </c>
      <c r="U42" s="27">
        <v>0.27472</v>
      </c>
      <c r="V42" s="27">
        <v>308.0</v>
      </c>
      <c r="W42" s="27">
        <v>1930.0</v>
      </c>
      <c r="X42" s="27">
        <v>0.391486</v>
      </c>
      <c r="Y42" s="27">
        <v>0.391486</v>
      </c>
      <c r="Z42" s="18">
        <v>58945.23</v>
      </c>
      <c r="AA42" s="19">
        <f t="shared" si="2"/>
        <v>110412</v>
      </c>
      <c r="AB42" s="27">
        <v>0.0</v>
      </c>
      <c r="AC42" s="27">
        <v>0.0</v>
      </c>
      <c r="AD42" s="27">
        <v>0.0</v>
      </c>
      <c r="AE42" s="18" t="s">
        <v>52</v>
      </c>
    </row>
    <row r="43">
      <c r="A43" s="17">
        <v>42735.0</v>
      </c>
      <c r="B43" s="18">
        <v>2017.0</v>
      </c>
      <c r="C43" s="18">
        <v>1.0</v>
      </c>
      <c r="D43" s="19">
        <v>31.0</v>
      </c>
      <c r="E43" s="18">
        <v>0.73</v>
      </c>
      <c r="F43" s="18">
        <v>3.37</v>
      </c>
      <c r="G43" s="18">
        <v>0.29</v>
      </c>
      <c r="H43" s="23">
        <v>0.0</v>
      </c>
      <c r="I43" s="23">
        <v>349.0</v>
      </c>
      <c r="J43" s="18">
        <v>162.72</v>
      </c>
      <c r="K43" s="18">
        <v>332.35</v>
      </c>
      <c r="L43" s="18">
        <v>0.0</v>
      </c>
      <c r="M43" s="18">
        <f t="shared" si="1"/>
        <v>16.65</v>
      </c>
      <c r="N43" s="26">
        <v>14.6</v>
      </c>
      <c r="O43" s="26">
        <v>14.6</v>
      </c>
      <c r="P43" s="18">
        <v>8289.0</v>
      </c>
      <c r="Q43" s="18">
        <v>104059.0</v>
      </c>
      <c r="R43" s="27">
        <v>0.84218</v>
      </c>
      <c r="S43" s="27">
        <v>0.06039</v>
      </c>
      <c r="T43" s="27">
        <v>0.43634</v>
      </c>
      <c r="U43" s="27">
        <v>0.27472</v>
      </c>
      <c r="V43" s="27">
        <v>308.0</v>
      </c>
      <c r="W43" s="27">
        <v>1930.0</v>
      </c>
      <c r="X43" s="27">
        <v>0.391486</v>
      </c>
      <c r="Y43" s="27">
        <v>0.391486</v>
      </c>
      <c r="Z43" s="18">
        <v>60157.84</v>
      </c>
      <c r="AA43" s="19">
        <f t="shared" si="2"/>
        <v>112348</v>
      </c>
      <c r="AB43" s="27">
        <v>0.0</v>
      </c>
      <c r="AC43" s="27">
        <v>0.0</v>
      </c>
      <c r="AD43" s="27">
        <v>0.0</v>
      </c>
      <c r="AE43" s="18" t="s">
        <v>52</v>
      </c>
    </row>
  </sheetData>
  <autoFilter ref="$A$1:$FJ$4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17">
        <v>43997.0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18">
        <v>0.0</v>
      </c>
      <c r="I2" s="18">
        <v>500.0</v>
      </c>
      <c r="J2" s="23">
        <v>79.2</v>
      </c>
      <c r="K2" s="23">
        <v>123.84</v>
      </c>
      <c r="L2" s="18">
        <v>0.0</v>
      </c>
      <c r="M2" s="18">
        <f t="shared" ref="M2:M43" si="1">IF(K2&lt;I2,I2-K2,0)</f>
        <v>376.16</v>
      </c>
      <c r="N2" s="18">
        <v>13.75</v>
      </c>
      <c r="O2" s="18">
        <v>13.75</v>
      </c>
      <c r="P2" s="23">
        <v>3504.0</v>
      </c>
      <c r="Q2" s="23">
        <v>38150.0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825.0</v>
      </c>
      <c r="W2" s="18">
        <v>5024.0</v>
      </c>
      <c r="X2" s="20">
        <v>0.417358</v>
      </c>
      <c r="Y2" s="20">
        <v>0.417371</v>
      </c>
      <c r="Z2" s="21">
        <v>34760.05</v>
      </c>
      <c r="AA2" s="19">
        <f t="shared" ref="AA2:AA43" si="2">P2+Q2</f>
        <v>41654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17">
        <v>43966.0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18">
        <v>0.0</v>
      </c>
      <c r="I3" s="18">
        <v>500.0</v>
      </c>
      <c r="J3" s="23">
        <v>69.12</v>
      </c>
      <c r="K3" s="23">
        <v>77.76</v>
      </c>
      <c r="L3" s="18">
        <v>0.0</v>
      </c>
      <c r="M3" s="18">
        <f t="shared" si="1"/>
        <v>422.24</v>
      </c>
      <c r="N3" s="18">
        <v>13.75</v>
      </c>
      <c r="O3" s="18">
        <v>13.75</v>
      </c>
      <c r="P3" s="23">
        <v>3521.0</v>
      </c>
      <c r="Q3" s="23">
        <v>35836.0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1099.0</v>
      </c>
      <c r="W3" s="18">
        <v>7631.0</v>
      </c>
      <c r="X3" s="20">
        <v>0.418653</v>
      </c>
      <c r="Y3" s="20">
        <v>0.418661</v>
      </c>
      <c r="Z3" s="21">
        <v>34630.32</v>
      </c>
      <c r="AA3" s="19">
        <f t="shared" si="2"/>
        <v>39357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17">
        <v>43936.0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18">
        <v>0.0</v>
      </c>
      <c r="I4" s="18">
        <v>500.0</v>
      </c>
      <c r="J4" s="23">
        <v>105.12</v>
      </c>
      <c r="K4" s="23">
        <v>210.24</v>
      </c>
      <c r="L4" s="18">
        <v>0.0</v>
      </c>
      <c r="M4" s="18">
        <f t="shared" si="1"/>
        <v>289.76</v>
      </c>
      <c r="N4" s="18">
        <v>13.75</v>
      </c>
      <c r="O4" s="18">
        <v>13.75</v>
      </c>
      <c r="P4" s="23">
        <v>4131.0</v>
      </c>
      <c r="Q4" s="23">
        <v>43617.0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1170.0</v>
      </c>
      <c r="W4" s="18">
        <v>7854.0</v>
      </c>
      <c r="X4" s="20">
        <v>0.420094</v>
      </c>
      <c r="Y4" s="20">
        <v>0.420094</v>
      </c>
      <c r="Z4" s="21">
        <v>40583.53</v>
      </c>
      <c r="AA4" s="19">
        <f t="shared" si="2"/>
        <v>47748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17">
        <v>43905.0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18">
        <v>0.0</v>
      </c>
      <c r="I5" s="18">
        <v>500.0</v>
      </c>
      <c r="J5" s="23">
        <v>303.84</v>
      </c>
      <c r="K5" s="23">
        <v>447.84</v>
      </c>
      <c r="L5" s="18">
        <v>0.0</v>
      </c>
      <c r="M5" s="18">
        <f t="shared" si="1"/>
        <v>52.16</v>
      </c>
      <c r="N5" s="18">
        <v>13.75</v>
      </c>
      <c r="O5" s="18">
        <v>13.75</v>
      </c>
      <c r="P5" s="23">
        <v>11195.0</v>
      </c>
      <c r="Q5" s="23">
        <v>93004.0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139.0</v>
      </c>
      <c r="W5" s="18">
        <v>2770.0</v>
      </c>
      <c r="X5" s="20">
        <v>0.420935</v>
      </c>
      <c r="Y5" s="20">
        <v>0.421004</v>
      </c>
      <c r="Z5" s="21">
        <v>79678.81</v>
      </c>
      <c r="AA5" s="19">
        <f t="shared" si="2"/>
        <v>104199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17">
        <v>43876.0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18">
        <v>0.0</v>
      </c>
      <c r="I6" s="18">
        <v>500.0</v>
      </c>
      <c r="J6" s="23">
        <v>217.44</v>
      </c>
      <c r="K6" s="23">
        <v>334.08</v>
      </c>
      <c r="L6" s="18">
        <v>0.0</v>
      </c>
      <c r="M6" s="18">
        <f t="shared" si="1"/>
        <v>165.92</v>
      </c>
      <c r="N6" s="18">
        <v>13.75</v>
      </c>
      <c r="O6" s="18">
        <v>13.75</v>
      </c>
      <c r="P6" s="23">
        <v>7561.0</v>
      </c>
      <c r="Q6" s="23">
        <v>73991.0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681.0</v>
      </c>
      <c r="W6" s="18">
        <v>4040.0</v>
      </c>
      <c r="X6" s="20">
        <v>0.421997</v>
      </c>
      <c r="Y6" s="20">
        <v>0.422002</v>
      </c>
      <c r="Z6" s="21">
        <v>62217.51</v>
      </c>
      <c r="AA6" s="19">
        <f t="shared" si="2"/>
        <v>81552</v>
      </c>
      <c r="AB6" s="18">
        <v>782.86</v>
      </c>
      <c r="AC6" s="18">
        <v>0.0</v>
      </c>
      <c r="AD6" s="18">
        <v>0.0</v>
      </c>
      <c r="AE6" s="18" t="s">
        <v>52</v>
      </c>
    </row>
    <row r="7">
      <c r="A7" s="17">
        <v>43845.0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18">
        <v>0.0</v>
      </c>
      <c r="I7" s="18">
        <v>500.0</v>
      </c>
      <c r="J7" s="23">
        <v>162.72</v>
      </c>
      <c r="K7" s="23">
        <v>213.12</v>
      </c>
      <c r="L7" s="18">
        <v>0.0</v>
      </c>
      <c r="M7" s="18">
        <f t="shared" si="1"/>
        <v>286.88</v>
      </c>
      <c r="N7" s="18">
        <v>13.75</v>
      </c>
      <c r="O7" s="18">
        <v>13.75</v>
      </c>
      <c r="P7" s="23">
        <v>4809.0</v>
      </c>
      <c r="Q7" s="23">
        <v>54013.0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846.0</v>
      </c>
      <c r="W7" s="18">
        <v>5714.0</v>
      </c>
      <c r="X7" s="20">
        <v>0.420946</v>
      </c>
      <c r="Y7" s="20">
        <v>0.420956</v>
      </c>
      <c r="Z7" s="21">
        <v>47526.82</v>
      </c>
      <c r="AA7" s="19">
        <f t="shared" si="2"/>
        <v>58822</v>
      </c>
      <c r="AB7" s="18">
        <v>1214.06</v>
      </c>
      <c r="AC7" s="18">
        <v>0.0</v>
      </c>
      <c r="AD7" s="18">
        <v>0.0</v>
      </c>
      <c r="AE7" s="18" t="s">
        <v>52</v>
      </c>
    </row>
    <row r="8">
      <c r="A8" s="17">
        <v>43814.0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18">
        <v>0.0</v>
      </c>
      <c r="I8" s="18">
        <v>500.0</v>
      </c>
      <c r="J8" s="23">
        <v>276.48</v>
      </c>
      <c r="K8" s="23">
        <v>475.2</v>
      </c>
      <c r="L8" s="18">
        <v>0.0</v>
      </c>
      <c r="M8" s="18">
        <f t="shared" si="1"/>
        <v>24.8</v>
      </c>
      <c r="N8" s="18">
        <v>13.75</v>
      </c>
      <c r="O8" s="18">
        <v>13.75</v>
      </c>
      <c r="P8" s="23">
        <v>10892.0</v>
      </c>
      <c r="Q8" s="23">
        <v>95505.0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107.0</v>
      </c>
      <c r="W8" s="18">
        <v>2378.0</v>
      </c>
      <c r="X8" s="20">
        <v>0.418318</v>
      </c>
      <c r="Y8" s="20">
        <v>0.418331</v>
      </c>
      <c r="Z8" s="21">
        <v>84037.41</v>
      </c>
      <c r="AA8" s="19">
        <f t="shared" si="2"/>
        <v>106397</v>
      </c>
      <c r="AB8" s="18">
        <v>947.2</v>
      </c>
      <c r="AC8" s="18">
        <v>3835.69</v>
      </c>
      <c r="AD8" s="18">
        <v>0.0</v>
      </c>
      <c r="AE8" s="18" t="s">
        <v>52</v>
      </c>
    </row>
    <row r="9">
      <c r="A9" s="17">
        <v>43784.0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18">
        <v>0.0</v>
      </c>
      <c r="I9" s="18">
        <v>500.0</v>
      </c>
      <c r="J9" s="23">
        <v>322.56</v>
      </c>
      <c r="K9" s="23">
        <v>475.2</v>
      </c>
      <c r="L9" s="18">
        <v>0.0</v>
      </c>
      <c r="M9" s="18">
        <f t="shared" si="1"/>
        <v>24.8</v>
      </c>
      <c r="N9" s="18">
        <v>13.75</v>
      </c>
      <c r="O9" s="18">
        <v>13.75</v>
      </c>
      <c r="P9" s="23">
        <v>14099.0</v>
      </c>
      <c r="Q9" s="23">
        <v>112587.0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37.0</v>
      </c>
      <c r="W9" s="18">
        <v>1850.0</v>
      </c>
      <c r="X9" s="20">
        <v>0.419189</v>
      </c>
      <c r="Y9" s="20">
        <v>0.419254</v>
      </c>
      <c r="Z9" s="21">
        <v>98834.94</v>
      </c>
      <c r="AA9" s="19">
        <f t="shared" si="2"/>
        <v>126686</v>
      </c>
      <c r="AB9" s="18">
        <v>1614.19</v>
      </c>
      <c r="AC9" s="18">
        <v>3597.63</v>
      </c>
      <c r="AD9" s="18">
        <v>0.0</v>
      </c>
      <c r="AE9" s="18" t="s">
        <v>52</v>
      </c>
    </row>
    <row r="10">
      <c r="A10" s="17">
        <v>43753.0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18">
        <v>0.0</v>
      </c>
      <c r="I10" s="18">
        <v>500.0</v>
      </c>
      <c r="J10" s="23">
        <v>269.28</v>
      </c>
      <c r="K10" s="23">
        <v>443.52</v>
      </c>
      <c r="L10" s="18">
        <v>0.0</v>
      </c>
      <c r="M10" s="18">
        <f t="shared" si="1"/>
        <v>56.48</v>
      </c>
      <c r="N10" s="18">
        <v>13.75</v>
      </c>
      <c r="O10" s="18">
        <v>13.75</v>
      </c>
      <c r="P10" s="23">
        <v>11307.0</v>
      </c>
      <c r="Q10" s="23">
        <v>94781.0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25.0</v>
      </c>
      <c r="W10" s="18">
        <v>1697.0</v>
      </c>
      <c r="X10" s="20">
        <v>0.4204</v>
      </c>
      <c r="Y10" s="20">
        <v>0.420872</v>
      </c>
      <c r="Z10" s="21">
        <v>83226.09</v>
      </c>
      <c r="AA10" s="19">
        <f t="shared" si="2"/>
        <v>106088</v>
      </c>
      <c r="AB10" s="18">
        <v>1232.68</v>
      </c>
      <c r="AC10" s="18">
        <v>3233.25</v>
      </c>
      <c r="AD10" s="18">
        <v>0.0</v>
      </c>
      <c r="AE10" s="18" t="s">
        <v>52</v>
      </c>
    </row>
    <row r="11">
      <c r="A11" s="17">
        <v>43723.0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18">
        <v>0.0</v>
      </c>
      <c r="I11" s="18">
        <v>500.0</v>
      </c>
      <c r="J11" s="23">
        <v>247.68</v>
      </c>
      <c r="K11" s="23">
        <v>430.56</v>
      </c>
      <c r="L11" s="18">
        <v>0.0</v>
      </c>
      <c r="M11" s="18">
        <f t="shared" si="1"/>
        <v>69.44</v>
      </c>
      <c r="N11" s="18">
        <v>13.75</v>
      </c>
      <c r="O11" s="18">
        <v>13.75</v>
      </c>
      <c r="P11" s="23">
        <v>9718.0</v>
      </c>
      <c r="Q11" s="23">
        <v>77797.0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7.0</v>
      </c>
      <c r="W11" s="18">
        <v>1621.0</v>
      </c>
      <c r="X11" s="20">
        <v>0.418571</v>
      </c>
      <c r="Y11" s="20">
        <v>0.420469</v>
      </c>
      <c r="Z11" s="21">
        <v>72459.19</v>
      </c>
      <c r="AA11" s="19">
        <f t="shared" si="2"/>
        <v>87515</v>
      </c>
      <c r="AB11" s="18">
        <v>0.0</v>
      </c>
      <c r="AC11" s="18">
        <v>5373.79</v>
      </c>
      <c r="AD11" s="18">
        <v>0.0</v>
      </c>
      <c r="AE11" s="18" t="s">
        <v>52</v>
      </c>
    </row>
    <row r="12">
      <c r="A12" s="17">
        <v>43692.0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18">
        <v>0.0</v>
      </c>
      <c r="I12" s="18">
        <v>500.0</v>
      </c>
      <c r="J12" s="23">
        <v>197.28</v>
      </c>
      <c r="K12" s="23">
        <v>269.28</v>
      </c>
      <c r="L12" s="18">
        <v>0.0</v>
      </c>
      <c r="M12" s="18">
        <f t="shared" si="1"/>
        <v>230.72</v>
      </c>
      <c r="N12" s="18">
        <v>13.75</v>
      </c>
      <c r="O12" s="18">
        <v>13.75</v>
      </c>
      <c r="P12" s="23">
        <v>5910.0</v>
      </c>
      <c r="Q12" s="23">
        <v>54131.0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423.0</v>
      </c>
      <c r="W12" s="18">
        <v>2637.0</v>
      </c>
      <c r="X12" s="20">
        <v>0.419929</v>
      </c>
      <c r="Y12" s="20">
        <v>0.419939</v>
      </c>
      <c r="Z12" s="21">
        <v>51239.93</v>
      </c>
      <c r="AA12" s="19">
        <f t="shared" si="2"/>
        <v>60041</v>
      </c>
      <c r="AB12" s="18">
        <v>660.27</v>
      </c>
      <c r="AC12" s="18">
        <v>1921.2</v>
      </c>
      <c r="AD12" s="18">
        <v>0.0</v>
      </c>
      <c r="AE12" s="18" t="s">
        <v>52</v>
      </c>
    </row>
    <row r="13">
      <c r="A13" s="17">
        <v>43661.0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18">
        <v>0.0</v>
      </c>
      <c r="I13" s="18">
        <v>500.0</v>
      </c>
      <c r="J13" s="23">
        <v>180.0</v>
      </c>
      <c r="K13" s="23">
        <v>253.44</v>
      </c>
      <c r="L13" s="18">
        <v>0.0</v>
      </c>
      <c r="M13" s="18">
        <f t="shared" si="1"/>
        <v>246.56</v>
      </c>
      <c r="N13" s="18">
        <v>13.75</v>
      </c>
      <c r="O13" s="18">
        <v>13.75</v>
      </c>
      <c r="P13" s="23">
        <v>6663.0</v>
      </c>
      <c r="Q13" s="23">
        <v>66976.0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130.0</v>
      </c>
      <c r="W13" s="18">
        <v>2391.0</v>
      </c>
      <c r="X13" s="20">
        <v>0.427</v>
      </c>
      <c r="Y13" s="20">
        <v>0.427093</v>
      </c>
      <c r="Z13" s="21">
        <v>55600.69</v>
      </c>
      <c r="AA13" s="19">
        <f t="shared" si="2"/>
        <v>73639</v>
      </c>
      <c r="AB13" s="18">
        <v>738.14</v>
      </c>
      <c r="AC13" s="18">
        <v>0.0</v>
      </c>
      <c r="AD13" s="18">
        <v>0.0</v>
      </c>
      <c r="AE13" s="18" t="s">
        <v>52</v>
      </c>
    </row>
    <row r="14">
      <c r="A14" s="17">
        <v>43631.0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23">
        <v>0.0</v>
      </c>
      <c r="I14" s="23">
        <v>500.0</v>
      </c>
      <c r="J14" s="23">
        <v>184.32</v>
      </c>
      <c r="K14" s="23">
        <v>312.48</v>
      </c>
      <c r="L14" s="18">
        <v>0.0</v>
      </c>
      <c r="M14" s="18">
        <f t="shared" si="1"/>
        <v>187.52</v>
      </c>
      <c r="N14" s="24">
        <v>14.6</v>
      </c>
      <c r="O14" s="24">
        <v>14.6</v>
      </c>
      <c r="P14" s="23">
        <v>9306.0</v>
      </c>
      <c r="Q14" s="23">
        <v>71616.0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71.0</v>
      </c>
      <c r="W14" s="18">
        <v>2341.0</v>
      </c>
      <c r="X14" s="20">
        <v>0.445775</v>
      </c>
      <c r="Y14" s="20">
        <v>0.445801</v>
      </c>
      <c r="Z14" s="21">
        <v>63473.06</v>
      </c>
      <c r="AA14" s="19">
        <f t="shared" si="2"/>
        <v>80922</v>
      </c>
      <c r="AB14" s="18">
        <v>705.0</v>
      </c>
      <c r="AC14" s="18">
        <v>0.0</v>
      </c>
      <c r="AD14" s="18">
        <v>0.0</v>
      </c>
      <c r="AE14" s="18" t="s">
        <v>52</v>
      </c>
    </row>
    <row r="15">
      <c r="A15" s="17">
        <v>43600.0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23">
        <v>0.0</v>
      </c>
      <c r="I15" s="23">
        <v>500.0</v>
      </c>
      <c r="J15" s="23">
        <v>252.0</v>
      </c>
      <c r="K15" s="23">
        <v>394.56</v>
      </c>
      <c r="L15" s="18">
        <v>0.0</v>
      </c>
      <c r="M15" s="18">
        <f t="shared" si="1"/>
        <v>105.44</v>
      </c>
      <c r="N15" s="24">
        <v>14.6</v>
      </c>
      <c r="O15" s="24">
        <v>14.6</v>
      </c>
      <c r="P15" s="23">
        <v>9923.0</v>
      </c>
      <c r="Q15" s="23">
        <v>80870.0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90.0</v>
      </c>
      <c r="W15" s="18">
        <v>3264.0</v>
      </c>
      <c r="X15" s="20">
        <v>0.446778</v>
      </c>
      <c r="Y15" s="20">
        <v>0.446808</v>
      </c>
      <c r="Z15" s="21">
        <v>70132.4</v>
      </c>
      <c r="AA15" s="19">
        <f t="shared" si="2"/>
        <v>90793</v>
      </c>
      <c r="AB15" s="18">
        <v>602.18</v>
      </c>
      <c r="AC15" s="18">
        <v>0.0</v>
      </c>
      <c r="AD15" s="18">
        <v>0.0</v>
      </c>
      <c r="AE15" s="18" t="s">
        <v>52</v>
      </c>
    </row>
    <row r="16">
      <c r="A16" s="17">
        <v>43570.0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23">
        <v>0.0</v>
      </c>
      <c r="I16" s="23">
        <v>500.0</v>
      </c>
      <c r="J16" s="23">
        <v>273.6</v>
      </c>
      <c r="K16" s="23">
        <v>417.6</v>
      </c>
      <c r="L16" s="18">
        <v>0.0</v>
      </c>
      <c r="M16" s="18">
        <f t="shared" si="1"/>
        <v>82.4</v>
      </c>
      <c r="N16" s="24">
        <v>14.6</v>
      </c>
      <c r="O16" s="24">
        <v>14.6</v>
      </c>
      <c r="P16" s="23">
        <v>11988.0</v>
      </c>
      <c r="Q16" s="23">
        <v>97696.0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51.0</v>
      </c>
      <c r="W16" s="18">
        <v>2289.0</v>
      </c>
      <c r="X16" s="20">
        <v>0.446471</v>
      </c>
      <c r="Y16" s="20">
        <v>0.446798</v>
      </c>
      <c r="Z16" s="21">
        <v>83044.22</v>
      </c>
      <c r="AA16" s="19">
        <f t="shared" si="2"/>
        <v>109684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17">
        <v>43539.0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23">
        <v>0.0</v>
      </c>
      <c r="I17" s="23">
        <v>500.0</v>
      </c>
      <c r="J17" s="23">
        <v>260.64</v>
      </c>
      <c r="K17" s="23">
        <v>453.6</v>
      </c>
      <c r="L17" s="18">
        <v>0.0</v>
      </c>
      <c r="M17" s="18">
        <f t="shared" si="1"/>
        <v>46.4</v>
      </c>
      <c r="N17" s="24">
        <v>14.6</v>
      </c>
      <c r="O17" s="24">
        <v>14.6</v>
      </c>
      <c r="P17" s="23">
        <v>9882.0</v>
      </c>
      <c r="Q17" s="23">
        <v>89599.0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146.0</v>
      </c>
      <c r="W17" s="18">
        <v>2421.0</v>
      </c>
      <c r="X17" s="20">
        <v>0.448356</v>
      </c>
      <c r="Y17" s="20">
        <v>0.448418</v>
      </c>
      <c r="Z17" s="21">
        <v>75500.27</v>
      </c>
      <c r="AA17" s="19">
        <f t="shared" si="2"/>
        <v>99481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17">
        <v>43511.0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23">
        <v>0.0</v>
      </c>
      <c r="I18" s="23">
        <v>500.0</v>
      </c>
      <c r="J18" s="23">
        <v>152.64</v>
      </c>
      <c r="K18" s="23">
        <v>313.92</v>
      </c>
      <c r="L18" s="18">
        <v>0.0</v>
      </c>
      <c r="M18" s="18">
        <f t="shared" si="1"/>
        <v>186.08</v>
      </c>
      <c r="N18" s="24">
        <v>14.6</v>
      </c>
      <c r="O18" s="24">
        <v>14.6</v>
      </c>
      <c r="P18" s="23">
        <v>6574.0</v>
      </c>
      <c r="Q18" s="23">
        <v>82698.0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974.0</v>
      </c>
      <c r="W18" s="18">
        <v>4253.0</v>
      </c>
      <c r="X18" s="20">
        <v>0.453943</v>
      </c>
      <c r="Y18" s="20">
        <v>0.453955</v>
      </c>
      <c r="Z18" s="21">
        <v>64194.95</v>
      </c>
      <c r="AA18" s="19">
        <f t="shared" si="2"/>
        <v>89272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17">
        <v>43480.0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23">
        <v>0.0</v>
      </c>
      <c r="I19" s="23">
        <v>500.0</v>
      </c>
      <c r="J19" s="23">
        <v>194.4</v>
      </c>
      <c r="K19" s="23">
        <v>354.24</v>
      </c>
      <c r="L19" s="18">
        <v>0.0</v>
      </c>
      <c r="M19" s="18">
        <f t="shared" si="1"/>
        <v>145.76</v>
      </c>
      <c r="N19" s="24">
        <v>14.6</v>
      </c>
      <c r="O19" s="24">
        <v>14.6</v>
      </c>
      <c r="P19" s="23">
        <v>4621.0</v>
      </c>
      <c r="Q19" s="23">
        <v>62789.0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854.0</v>
      </c>
      <c r="W19" s="18">
        <v>6495.0</v>
      </c>
      <c r="X19" s="20">
        <v>0.462166</v>
      </c>
      <c r="Y19" s="20">
        <v>0.462176</v>
      </c>
      <c r="Z19" s="21">
        <v>54009.92</v>
      </c>
      <c r="AA19" s="19">
        <f t="shared" si="2"/>
        <v>67410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17">
        <v>43449.0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23">
        <v>0.0</v>
      </c>
      <c r="I20" s="23">
        <v>500.0</v>
      </c>
      <c r="J20" s="23">
        <v>252.0</v>
      </c>
      <c r="K20" s="23">
        <v>410.4</v>
      </c>
      <c r="L20" s="18">
        <v>0.0</v>
      </c>
      <c r="M20" s="18">
        <f t="shared" si="1"/>
        <v>89.6</v>
      </c>
      <c r="N20" s="24">
        <v>14.6</v>
      </c>
      <c r="O20" s="24">
        <v>14.6</v>
      </c>
      <c r="P20" s="23">
        <v>10154.0</v>
      </c>
      <c r="Q20" s="23">
        <v>98737.0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215.0</v>
      </c>
      <c r="W20" s="18">
        <v>2357.0</v>
      </c>
      <c r="X20" s="20">
        <v>0.466744</v>
      </c>
      <c r="Y20" s="20">
        <v>0.466699</v>
      </c>
      <c r="Z20" s="21">
        <v>82888.59</v>
      </c>
      <c r="AA20" s="19">
        <f t="shared" si="2"/>
        <v>108891</v>
      </c>
      <c r="AB20" s="18">
        <v>960.32</v>
      </c>
      <c r="AC20" s="18">
        <v>0.0</v>
      </c>
      <c r="AD20" s="18">
        <v>0.0</v>
      </c>
      <c r="AE20" s="18" t="s">
        <v>52</v>
      </c>
    </row>
    <row r="21">
      <c r="A21" s="17">
        <v>43419.0</v>
      </c>
      <c r="B21" s="18">
        <v>2018.0</v>
      </c>
      <c r="C21" s="18">
        <v>11.0</v>
      </c>
      <c r="D21" s="19">
        <v>31.0</v>
      </c>
      <c r="E21" s="18">
        <v>1.65</v>
      </c>
      <c r="F21" s="18">
        <v>7.6</v>
      </c>
      <c r="G21" s="18">
        <v>0.29</v>
      </c>
      <c r="H21" s="23">
        <v>0.0</v>
      </c>
      <c r="I21" s="23">
        <v>500.0</v>
      </c>
      <c r="J21" s="23">
        <v>302.4</v>
      </c>
      <c r="K21" s="23">
        <v>466.56</v>
      </c>
      <c r="L21" s="18">
        <v>0.0</v>
      </c>
      <c r="M21" s="18">
        <f t="shared" si="1"/>
        <v>33.44</v>
      </c>
      <c r="N21" s="24">
        <v>14.6</v>
      </c>
      <c r="O21" s="24">
        <v>14.6</v>
      </c>
      <c r="P21" s="23">
        <v>11806.0</v>
      </c>
      <c r="Q21" s="23">
        <v>102152.0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45.0</v>
      </c>
      <c r="W21" s="18">
        <v>1496.0</v>
      </c>
      <c r="X21" s="20">
        <v>0.466222</v>
      </c>
      <c r="Y21" s="20">
        <v>0.466698</v>
      </c>
      <c r="Z21" s="21">
        <v>94421.34</v>
      </c>
      <c r="AA21" s="19">
        <f t="shared" si="2"/>
        <v>113958</v>
      </c>
      <c r="AB21" s="18">
        <v>867.04</v>
      </c>
      <c r="AC21" s="18">
        <v>0.0</v>
      </c>
      <c r="AD21" s="18">
        <v>4892.14</v>
      </c>
      <c r="AE21" s="18" t="s">
        <v>52</v>
      </c>
    </row>
    <row r="22">
      <c r="A22" s="17">
        <v>43388.0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23">
        <v>0.0</v>
      </c>
      <c r="I22" s="23">
        <v>500.0</v>
      </c>
      <c r="J22" s="23">
        <v>240.48</v>
      </c>
      <c r="K22" s="23">
        <v>489.6</v>
      </c>
      <c r="L22" s="18">
        <v>0.0</v>
      </c>
      <c r="M22" s="18">
        <f t="shared" si="1"/>
        <v>10.4</v>
      </c>
      <c r="N22" s="24">
        <v>14.6</v>
      </c>
      <c r="O22" s="24">
        <v>14.6</v>
      </c>
      <c r="P22" s="23">
        <v>9501.0</v>
      </c>
      <c r="Q22" s="23">
        <v>90762.0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19.0</v>
      </c>
      <c r="W22" s="18">
        <v>1517.0</v>
      </c>
      <c r="X22" s="20">
        <v>0.455789</v>
      </c>
      <c r="Y22" s="20">
        <v>0.456388</v>
      </c>
      <c r="Z22" s="21">
        <v>84307.03</v>
      </c>
      <c r="AA22" s="19">
        <f t="shared" si="2"/>
        <v>100263</v>
      </c>
      <c r="AB22" s="18">
        <v>0.0</v>
      </c>
      <c r="AC22" s="18">
        <v>0.0</v>
      </c>
      <c r="AD22" s="18">
        <v>7939.04</v>
      </c>
      <c r="AE22" s="18" t="s">
        <v>52</v>
      </c>
    </row>
    <row r="23">
      <c r="A23" s="17">
        <v>43358.0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23">
        <v>0.0</v>
      </c>
      <c r="I23" s="23">
        <v>500.0</v>
      </c>
      <c r="J23" s="23">
        <v>234.72</v>
      </c>
      <c r="K23" s="23">
        <v>347.04</v>
      </c>
      <c r="L23" s="18">
        <v>0.0</v>
      </c>
      <c r="M23" s="18">
        <f t="shared" si="1"/>
        <v>152.96</v>
      </c>
      <c r="N23" s="24">
        <v>14.6</v>
      </c>
      <c r="O23" s="24">
        <v>14.6</v>
      </c>
      <c r="P23" s="23">
        <v>11347.0</v>
      </c>
      <c r="Q23" s="23">
        <v>94542.0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0.0</v>
      </c>
      <c r="W23" s="18">
        <v>620.0</v>
      </c>
      <c r="X23" s="20">
        <v>0.0</v>
      </c>
      <c r="Y23" s="20">
        <v>0.443113</v>
      </c>
      <c r="Z23" s="21">
        <v>84480.07</v>
      </c>
      <c r="AA23" s="19">
        <f t="shared" si="2"/>
        <v>105889</v>
      </c>
      <c r="AB23" s="18">
        <v>0.0</v>
      </c>
      <c r="AC23" s="18">
        <v>0.0</v>
      </c>
      <c r="AD23" s="18">
        <v>8140.79</v>
      </c>
      <c r="AE23" s="18" t="s">
        <v>52</v>
      </c>
    </row>
    <row r="24">
      <c r="A24" s="17">
        <v>43327.0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23">
        <v>0.0</v>
      </c>
      <c r="I24" s="23">
        <v>500.0</v>
      </c>
      <c r="J24" s="23">
        <v>187.2</v>
      </c>
      <c r="K24" s="23">
        <v>260.64</v>
      </c>
      <c r="L24" s="18">
        <v>0.0</v>
      </c>
      <c r="M24" s="18">
        <f t="shared" si="1"/>
        <v>239.36</v>
      </c>
      <c r="N24" s="24">
        <v>14.6</v>
      </c>
      <c r="O24" s="24">
        <v>14.6</v>
      </c>
      <c r="P24" s="23">
        <v>8911.0</v>
      </c>
      <c r="Q24" s="23">
        <v>80285.0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144.0</v>
      </c>
      <c r="W24" s="18">
        <v>1285.0</v>
      </c>
      <c r="X24" s="20">
        <v>0.438194</v>
      </c>
      <c r="Y24" s="20">
        <v>0.438249</v>
      </c>
      <c r="Z24" s="21">
        <v>72818.58</v>
      </c>
      <c r="AA24" s="19">
        <f t="shared" si="2"/>
        <v>89196</v>
      </c>
      <c r="AB24" s="18">
        <v>0.0</v>
      </c>
      <c r="AC24" s="18">
        <v>0.0</v>
      </c>
      <c r="AD24" s="18">
        <v>6782.14</v>
      </c>
      <c r="AE24" s="18" t="s">
        <v>52</v>
      </c>
    </row>
    <row r="25">
      <c r="A25" s="17">
        <v>43296.0</v>
      </c>
      <c r="B25" s="18">
        <v>2018.0</v>
      </c>
      <c r="C25" s="18">
        <v>7.0</v>
      </c>
      <c r="D25" s="23">
        <v>30.0</v>
      </c>
      <c r="E25" s="18">
        <v>0.89</v>
      </c>
      <c r="F25" s="18">
        <v>4.11</v>
      </c>
      <c r="G25" s="18">
        <v>0.29</v>
      </c>
      <c r="H25" s="23">
        <v>0.0</v>
      </c>
      <c r="I25" s="23">
        <v>500.0</v>
      </c>
      <c r="J25" s="23">
        <v>227.52</v>
      </c>
      <c r="K25" s="23">
        <v>267.84</v>
      </c>
      <c r="L25" s="18">
        <v>0.0</v>
      </c>
      <c r="M25" s="18">
        <f t="shared" si="1"/>
        <v>232.16</v>
      </c>
      <c r="N25" s="24">
        <v>14.6</v>
      </c>
      <c r="O25" s="24">
        <v>14.6</v>
      </c>
      <c r="P25" s="23">
        <v>10095.0</v>
      </c>
      <c r="Q25" s="23">
        <v>89261.0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19.0</v>
      </c>
      <c r="W25" s="18">
        <v>642.0</v>
      </c>
      <c r="X25" s="20">
        <v>0.42</v>
      </c>
      <c r="Y25" s="20">
        <v>0.42095</v>
      </c>
      <c r="Z25" s="21">
        <v>77253.98</v>
      </c>
      <c r="AA25" s="19">
        <f t="shared" si="2"/>
        <v>99356</v>
      </c>
      <c r="AB25" s="18">
        <v>0.0</v>
      </c>
      <c r="AC25" s="18">
        <v>0.0</v>
      </c>
      <c r="AD25" s="18">
        <v>7526.81</v>
      </c>
      <c r="AE25" s="18" t="s">
        <v>52</v>
      </c>
    </row>
    <row r="26">
      <c r="A26" s="17">
        <v>43266.0</v>
      </c>
      <c r="B26" s="18">
        <v>2018.0</v>
      </c>
      <c r="C26" s="18">
        <v>6.0</v>
      </c>
      <c r="D26" s="19">
        <v>31.0</v>
      </c>
      <c r="E26" s="18">
        <v>0.89</v>
      </c>
      <c r="F26" s="18">
        <v>4.11</v>
      </c>
      <c r="G26" s="18">
        <v>0.29</v>
      </c>
      <c r="H26" s="23">
        <v>0.0</v>
      </c>
      <c r="I26" s="23">
        <v>500.0</v>
      </c>
      <c r="J26" s="18">
        <v>252.0</v>
      </c>
      <c r="K26" s="18">
        <v>368.64</v>
      </c>
      <c r="L26" s="18">
        <v>0.0</v>
      </c>
      <c r="M26" s="18">
        <f t="shared" si="1"/>
        <v>131.36</v>
      </c>
      <c r="N26" s="26">
        <v>14.6</v>
      </c>
      <c r="O26" s="26">
        <v>14.6</v>
      </c>
      <c r="P26" s="18">
        <v>12459.0</v>
      </c>
      <c r="Q26" s="18">
        <v>104696.0</v>
      </c>
      <c r="R26" s="27">
        <v>0.84218</v>
      </c>
      <c r="S26" s="27">
        <v>0.06039</v>
      </c>
      <c r="T26" s="27">
        <v>0.43634</v>
      </c>
      <c r="U26" s="27">
        <v>0.27472</v>
      </c>
      <c r="V26" s="27">
        <v>45.0</v>
      </c>
      <c r="W26" s="27">
        <v>1112.0</v>
      </c>
      <c r="X26" s="27">
        <v>0.438194</v>
      </c>
      <c r="Y26" s="27">
        <v>0.438249</v>
      </c>
      <c r="Z26" s="18">
        <v>81007.5</v>
      </c>
      <c r="AA26" s="19">
        <f t="shared" si="2"/>
        <v>117155</v>
      </c>
      <c r="AB26" s="27">
        <v>0.0</v>
      </c>
      <c r="AC26" s="27">
        <v>0.0</v>
      </c>
      <c r="AD26" s="27">
        <v>0.0</v>
      </c>
      <c r="AE26" s="18" t="s">
        <v>52</v>
      </c>
    </row>
    <row r="27">
      <c r="A27" s="17">
        <v>43235.0</v>
      </c>
      <c r="B27" s="18">
        <v>2018.0</v>
      </c>
      <c r="C27" s="18">
        <v>5.0</v>
      </c>
      <c r="D27" s="19">
        <v>30.0</v>
      </c>
      <c r="E27" s="18">
        <v>0.89</v>
      </c>
      <c r="F27" s="18">
        <v>4.11</v>
      </c>
      <c r="G27" s="18">
        <v>0.29</v>
      </c>
      <c r="H27" s="23">
        <v>0.0</v>
      </c>
      <c r="I27" s="23">
        <v>500.0</v>
      </c>
      <c r="J27" s="18">
        <v>283.68</v>
      </c>
      <c r="K27" s="18">
        <v>453.6</v>
      </c>
      <c r="L27" s="18">
        <v>0.0</v>
      </c>
      <c r="M27" s="18">
        <f t="shared" si="1"/>
        <v>46.4</v>
      </c>
      <c r="N27" s="26">
        <v>14.6</v>
      </c>
      <c r="O27" s="26">
        <v>14.6</v>
      </c>
      <c r="P27" s="18">
        <v>12704.0</v>
      </c>
      <c r="Q27" s="18">
        <v>109776.0</v>
      </c>
      <c r="R27" s="27">
        <v>0.84218</v>
      </c>
      <c r="S27" s="27">
        <v>0.06039</v>
      </c>
      <c r="T27" s="27">
        <v>0.43634</v>
      </c>
      <c r="U27" s="27">
        <v>0.27472</v>
      </c>
      <c r="V27" s="27">
        <v>45.0</v>
      </c>
      <c r="W27" s="27">
        <v>1112.0</v>
      </c>
      <c r="X27" s="27">
        <v>0.438194</v>
      </c>
      <c r="Y27" s="27">
        <v>0.438249</v>
      </c>
      <c r="Z27" s="18">
        <v>76132.96</v>
      </c>
      <c r="AA27" s="19">
        <f t="shared" si="2"/>
        <v>122480</v>
      </c>
      <c r="AB27" s="27">
        <v>0.0</v>
      </c>
      <c r="AC27" s="27">
        <v>0.0</v>
      </c>
      <c r="AD27" s="27">
        <v>0.0</v>
      </c>
      <c r="AE27" s="18" t="s">
        <v>52</v>
      </c>
    </row>
    <row r="28">
      <c r="A28" s="17">
        <v>43205.0</v>
      </c>
      <c r="B28" s="18">
        <v>2018.0</v>
      </c>
      <c r="C28" s="18">
        <v>4.0</v>
      </c>
      <c r="D28" s="19">
        <v>31.0</v>
      </c>
      <c r="E28" s="18">
        <v>0.89</v>
      </c>
      <c r="F28" s="18">
        <v>4.11</v>
      </c>
      <c r="G28" s="18">
        <v>0.29</v>
      </c>
      <c r="H28" s="23">
        <v>0.0</v>
      </c>
      <c r="I28" s="23">
        <v>500.0</v>
      </c>
      <c r="J28" s="18">
        <v>332.64</v>
      </c>
      <c r="K28" s="18">
        <v>495.36</v>
      </c>
      <c r="L28" s="18">
        <v>0.0</v>
      </c>
      <c r="M28" s="18">
        <f t="shared" si="1"/>
        <v>4.64</v>
      </c>
      <c r="N28" s="26">
        <v>14.6</v>
      </c>
      <c r="O28" s="26">
        <v>14.6</v>
      </c>
      <c r="P28" s="18">
        <v>14499.0</v>
      </c>
      <c r="Q28" s="18">
        <v>122622.0</v>
      </c>
      <c r="R28" s="27">
        <v>0.84218</v>
      </c>
      <c r="S28" s="27">
        <v>0.06039</v>
      </c>
      <c r="T28" s="27">
        <v>0.43634</v>
      </c>
      <c r="U28" s="27">
        <v>0.27472</v>
      </c>
      <c r="V28" s="27">
        <v>45.0</v>
      </c>
      <c r="W28" s="27">
        <v>1112.0</v>
      </c>
      <c r="X28" s="27">
        <v>0.438194</v>
      </c>
      <c r="Y28" s="27">
        <v>0.438249</v>
      </c>
      <c r="Z28" s="18">
        <v>83923.7</v>
      </c>
      <c r="AA28" s="19">
        <f t="shared" si="2"/>
        <v>137121</v>
      </c>
      <c r="AB28" s="27">
        <v>0.0</v>
      </c>
      <c r="AC28" s="27">
        <v>0.0</v>
      </c>
      <c r="AD28" s="27">
        <v>0.0</v>
      </c>
      <c r="AE28" s="18" t="s">
        <v>52</v>
      </c>
    </row>
    <row r="29">
      <c r="A29" s="17">
        <v>43174.0</v>
      </c>
      <c r="B29" s="18">
        <v>2018.0</v>
      </c>
      <c r="C29" s="18">
        <v>3.0</v>
      </c>
      <c r="D29" s="19">
        <v>29.0</v>
      </c>
      <c r="E29" s="18">
        <v>0.89</v>
      </c>
      <c r="F29" s="18">
        <v>4.11</v>
      </c>
      <c r="G29" s="18">
        <v>0.29</v>
      </c>
      <c r="H29" s="23">
        <v>0.0</v>
      </c>
      <c r="I29" s="23">
        <v>500.0</v>
      </c>
      <c r="J29" s="18">
        <v>331.2</v>
      </c>
      <c r="K29" s="18">
        <v>522.72</v>
      </c>
      <c r="L29" s="18">
        <v>0.0</v>
      </c>
      <c r="M29" s="18">
        <f t="shared" si="1"/>
        <v>0</v>
      </c>
      <c r="N29" s="26">
        <v>14.6</v>
      </c>
      <c r="O29" s="26">
        <v>14.6</v>
      </c>
      <c r="P29" s="18">
        <v>12434.0</v>
      </c>
      <c r="Q29" s="18">
        <v>112456.0</v>
      </c>
      <c r="R29" s="27">
        <v>0.84218</v>
      </c>
      <c r="S29" s="27">
        <v>0.06039</v>
      </c>
      <c r="T29" s="27">
        <v>0.43634</v>
      </c>
      <c r="U29" s="27">
        <v>0.27472</v>
      </c>
      <c r="V29" s="27">
        <v>45.0</v>
      </c>
      <c r="W29" s="27">
        <v>1112.0</v>
      </c>
      <c r="X29" s="27">
        <v>0.438194</v>
      </c>
      <c r="Y29" s="27">
        <v>0.438249</v>
      </c>
      <c r="Z29" s="18">
        <v>79008.03</v>
      </c>
      <c r="AA29" s="19">
        <f t="shared" si="2"/>
        <v>124890</v>
      </c>
      <c r="AB29" s="27">
        <v>0.0</v>
      </c>
      <c r="AC29" s="27">
        <v>0.0</v>
      </c>
      <c r="AD29" s="27">
        <v>0.0</v>
      </c>
      <c r="AE29" s="18" t="s">
        <v>52</v>
      </c>
    </row>
    <row r="30">
      <c r="A30" s="17">
        <v>43146.0</v>
      </c>
      <c r="B30" s="18">
        <v>2018.0</v>
      </c>
      <c r="C30" s="18">
        <v>2.0</v>
      </c>
      <c r="D30" s="19">
        <v>31.0</v>
      </c>
      <c r="E30" s="18">
        <v>1.16</v>
      </c>
      <c r="F30" s="18">
        <v>5.34</v>
      </c>
      <c r="G30" s="18">
        <v>0.29</v>
      </c>
      <c r="H30" s="23">
        <v>0.0</v>
      </c>
      <c r="I30" s="23">
        <v>500.0</v>
      </c>
      <c r="J30" s="18">
        <v>123.84</v>
      </c>
      <c r="K30" s="18">
        <v>296.64</v>
      </c>
      <c r="L30" s="18">
        <v>0.0</v>
      </c>
      <c r="M30" s="18">
        <f t="shared" si="1"/>
        <v>203.36</v>
      </c>
      <c r="N30" s="26">
        <v>14.6</v>
      </c>
      <c r="O30" s="26">
        <v>14.6</v>
      </c>
      <c r="P30" s="18">
        <v>6114.0</v>
      </c>
      <c r="Q30" s="18">
        <v>79590.0</v>
      </c>
      <c r="R30" s="27">
        <v>0.84218</v>
      </c>
      <c r="S30" s="27">
        <v>0.06039</v>
      </c>
      <c r="T30" s="27">
        <v>0.43634</v>
      </c>
      <c r="U30" s="27">
        <v>0.27472</v>
      </c>
      <c r="V30" s="27">
        <v>45.0</v>
      </c>
      <c r="W30" s="27">
        <v>1112.0</v>
      </c>
      <c r="X30" s="27">
        <v>0.438194</v>
      </c>
      <c r="Y30" s="27">
        <v>0.438249</v>
      </c>
      <c r="Z30" s="18">
        <v>56688.22</v>
      </c>
      <c r="AA30" s="19">
        <f t="shared" si="2"/>
        <v>85704</v>
      </c>
      <c r="AB30" s="27">
        <v>0.0</v>
      </c>
      <c r="AC30" s="27">
        <v>0.0</v>
      </c>
      <c r="AD30" s="27">
        <v>0.0</v>
      </c>
      <c r="AE30" s="18" t="s">
        <v>52</v>
      </c>
    </row>
    <row r="31">
      <c r="A31" s="17">
        <v>43115.0</v>
      </c>
      <c r="B31" s="18">
        <v>2018.0</v>
      </c>
      <c r="C31" s="18">
        <v>1.0</v>
      </c>
      <c r="D31" s="19">
        <v>31.0</v>
      </c>
      <c r="E31" s="18">
        <v>1.49</v>
      </c>
      <c r="F31" s="18">
        <v>6.84</v>
      </c>
      <c r="G31" s="18">
        <v>0.29</v>
      </c>
      <c r="H31" s="23">
        <v>0.0</v>
      </c>
      <c r="I31" s="23">
        <v>500.0</v>
      </c>
      <c r="J31" s="18">
        <v>216.0</v>
      </c>
      <c r="K31" s="18">
        <v>414.72</v>
      </c>
      <c r="L31" s="18">
        <v>0.0</v>
      </c>
      <c r="M31" s="18">
        <f t="shared" si="1"/>
        <v>85.28</v>
      </c>
      <c r="N31" s="26">
        <v>14.6</v>
      </c>
      <c r="O31" s="26">
        <v>14.6</v>
      </c>
      <c r="P31" s="18">
        <v>5321.0</v>
      </c>
      <c r="Q31" s="18">
        <v>72328.0</v>
      </c>
      <c r="R31" s="27">
        <v>0.84218</v>
      </c>
      <c r="S31" s="27">
        <v>0.06039</v>
      </c>
      <c r="T31" s="27">
        <v>0.43634</v>
      </c>
      <c r="U31" s="27">
        <v>0.27472</v>
      </c>
      <c r="V31" s="27">
        <v>45.0</v>
      </c>
      <c r="W31" s="27">
        <v>1112.0</v>
      </c>
      <c r="X31" s="27">
        <v>0.438194</v>
      </c>
      <c r="Y31" s="27">
        <v>0.438249</v>
      </c>
      <c r="Z31" s="18">
        <v>54410.35</v>
      </c>
      <c r="AA31" s="19">
        <f t="shared" si="2"/>
        <v>77649</v>
      </c>
      <c r="AB31" s="27">
        <v>0.0</v>
      </c>
      <c r="AC31" s="27">
        <v>0.0</v>
      </c>
      <c r="AD31" s="27">
        <v>0.0</v>
      </c>
      <c r="AE31" s="18" t="s">
        <v>52</v>
      </c>
    </row>
    <row r="32">
      <c r="A32" s="17">
        <v>43084.0</v>
      </c>
      <c r="B32" s="18">
        <v>2017.0</v>
      </c>
      <c r="C32" s="18">
        <v>12.0</v>
      </c>
      <c r="D32" s="19">
        <v>30.0</v>
      </c>
      <c r="E32" s="18">
        <v>1.65</v>
      </c>
      <c r="F32" s="18">
        <v>7.6</v>
      </c>
      <c r="G32" s="18">
        <v>0.29</v>
      </c>
      <c r="H32" s="23">
        <v>0.0</v>
      </c>
      <c r="I32" s="23">
        <v>500.0</v>
      </c>
      <c r="J32" s="18">
        <v>279.36</v>
      </c>
      <c r="K32" s="18">
        <v>488.16</v>
      </c>
      <c r="L32" s="18">
        <v>0.0</v>
      </c>
      <c r="M32" s="18">
        <f t="shared" si="1"/>
        <v>11.84</v>
      </c>
      <c r="N32" s="26">
        <v>14.6</v>
      </c>
      <c r="O32" s="26">
        <v>14.6</v>
      </c>
      <c r="P32" s="18">
        <v>11579.0</v>
      </c>
      <c r="Q32" s="18">
        <v>116236.0</v>
      </c>
      <c r="R32" s="27">
        <v>0.84218</v>
      </c>
      <c r="S32" s="27">
        <v>0.06039</v>
      </c>
      <c r="T32" s="27">
        <v>0.43634</v>
      </c>
      <c r="U32" s="27">
        <v>0.27472</v>
      </c>
      <c r="V32" s="27">
        <v>45.0</v>
      </c>
      <c r="W32" s="27">
        <v>1112.0</v>
      </c>
      <c r="X32" s="27">
        <v>0.438194</v>
      </c>
      <c r="Y32" s="27">
        <v>0.438249</v>
      </c>
      <c r="Z32" s="18">
        <v>94338.84</v>
      </c>
      <c r="AA32" s="19">
        <f t="shared" si="2"/>
        <v>127815</v>
      </c>
      <c r="AB32" s="27">
        <v>0.0</v>
      </c>
      <c r="AC32" s="27">
        <v>0.0</v>
      </c>
      <c r="AD32" s="27">
        <v>0.0</v>
      </c>
      <c r="AE32" s="18" t="s">
        <v>52</v>
      </c>
    </row>
    <row r="33">
      <c r="A33" s="17">
        <v>43054.0</v>
      </c>
      <c r="B33" s="18">
        <v>2017.0</v>
      </c>
      <c r="C33" s="18">
        <v>11.0</v>
      </c>
      <c r="D33" s="19">
        <v>31.0</v>
      </c>
      <c r="E33" s="18">
        <v>1.65</v>
      </c>
      <c r="F33" s="18">
        <v>7.6</v>
      </c>
      <c r="G33" s="18">
        <v>0.29</v>
      </c>
      <c r="H33" s="23">
        <v>0.0</v>
      </c>
      <c r="I33" s="23">
        <v>500.0</v>
      </c>
      <c r="J33" s="18">
        <v>318.24</v>
      </c>
      <c r="K33" s="18">
        <v>509.76</v>
      </c>
      <c r="L33" s="18">
        <v>0.0</v>
      </c>
      <c r="M33" s="18">
        <f t="shared" si="1"/>
        <v>0</v>
      </c>
      <c r="N33" s="26">
        <v>14.6</v>
      </c>
      <c r="O33" s="26">
        <v>14.6</v>
      </c>
      <c r="P33" s="18">
        <v>12056.0</v>
      </c>
      <c r="Q33" s="18">
        <v>111898.0</v>
      </c>
      <c r="R33" s="27">
        <v>0.84218</v>
      </c>
      <c r="S33" s="27">
        <v>0.06039</v>
      </c>
      <c r="T33" s="27">
        <v>0.43634</v>
      </c>
      <c r="U33" s="27">
        <v>0.27472</v>
      </c>
      <c r="V33" s="27">
        <v>45.0</v>
      </c>
      <c r="W33" s="27">
        <v>1112.0</v>
      </c>
      <c r="X33" s="27">
        <v>0.438194</v>
      </c>
      <c r="Y33" s="27">
        <v>0.438249</v>
      </c>
      <c r="Z33" s="18">
        <v>88739.99</v>
      </c>
      <c r="AA33" s="19">
        <f t="shared" si="2"/>
        <v>123954</v>
      </c>
      <c r="AB33" s="27">
        <v>0.0</v>
      </c>
      <c r="AC33" s="27">
        <v>0.0</v>
      </c>
      <c r="AD33" s="27">
        <v>0.0</v>
      </c>
      <c r="AE33" s="18" t="s">
        <v>52</v>
      </c>
    </row>
    <row r="34">
      <c r="A34" s="17">
        <v>43023.0</v>
      </c>
      <c r="B34" s="18">
        <v>2017.0</v>
      </c>
      <c r="C34" s="18">
        <v>10.0</v>
      </c>
      <c r="D34" s="19">
        <v>30.0</v>
      </c>
      <c r="E34" s="18">
        <v>1.65</v>
      </c>
      <c r="F34" s="18">
        <v>7.6</v>
      </c>
      <c r="G34" s="18">
        <v>0.29</v>
      </c>
      <c r="H34" s="23">
        <v>0.0</v>
      </c>
      <c r="I34" s="23">
        <v>500.0</v>
      </c>
      <c r="J34" s="18">
        <v>328.32</v>
      </c>
      <c r="K34" s="18">
        <v>482.4</v>
      </c>
      <c r="L34" s="18">
        <v>0.0</v>
      </c>
      <c r="M34" s="18">
        <f t="shared" si="1"/>
        <v>17.6</v>
      </c>
      <c r="N34" s="26">
        <v>14.6</v>
      </c>
      <c r="O34" s="26">
        <v>14.6</v>
      </c>
      <c r="P34" s="18">
        <v>12350.0</v>
      </c>
      <c r="Q34" s="18">
        <v>107387.0</v>
      </c>
      <c r="R34" s="27">
        <v>0.84218</v>
      </c>
      <c r="S34" s="27">
        <v>0.06039</v>
      </c>
      <c r="T34" s="27">
        <v>0.43634</v>
      </c>
      <c r="U34" s="27">
        <v>0.27472</v>
      </c>
      <c r="V34" s="27">
        <v>45.0</v>
      </c>
      <c r="W34" s="27">
        <v>1112.0</v>
      </c>
      <c r="X34" s="27">
        <v>0.438194</v>
      </c>
      <c r="Y34" s="27">
        <v>0.438249</v>
      </c>
      <c r="Z34" s="18">
        <v>84920.54</v>
      </c>
      <c r="AA34" s="19">
        <f t="shared" si="2"/>
        <v>119737</v>
      </c>
      <c r="AB34" s="27">
        <v>0.0</v>
      </c>
      <c r="AC34" s="27">
        <v>0.0</v>
      </c>
      <c r="AD34" s="27">
        <v>0.0</v>
      </c>
      <c r="AE34" s="18" t="s">
        <v>52</v>
      </c>
    </row>
    <row r="35">
      <c r="A35" s="17">
        <v>42993.0</v>
      </c>
      <c r="B35" s="18">
        <v>2017.0</v>
      </c>
      <c r="C35" s="18">
        <v>9.0</v>
      </c>
      <c r="D35" s="19">
        <v>31.0</v>
      </c>
      <c r="E35" s="18">
        <v>1.52</v>
      </c>
      <c r="F35" s="18">
        <v>6.98</v>
      </c>
      <c r="G35" s="18">
        <v>0.29</v>
      </c>
      <c r="H35" s="23">
        <v>0.0</v>
      </c>
      <c r="I35" s="23">
        <v>500.0</v>
      </c>
      <c r="J35" s="18">
        <v>313.92</v>
      </c>
      <c r="K35" s="18">
        <v>476.64</v>
      </c>
      <c r="L35" s="18">
        <v>0.0</v>
      </c>
      <c r="M35" s="18">
        <f t="shared" si="1"/>
        <v>23.36</v>
      </c>
      <c r="N35" s="26">
        <v>14.6</v>
      </c>
      <c r="O35" s="26">
        <v>14.6</v>
      </c>
      <c r="P35" s="18">
        <v>13458.0</v>
      </c>
      <c r="Q35" s="18">
        <v>112853.0</v>
      </c>
      <c r="R35" s="27">
        <v>0.84218</v>
      </c>
      <c r="S35" s="27">
        <v>0.06039</v>
      </c>
      <c r="T35" s="27">
        <v>0.43634</v>
      </c>
      <c r="U35" s="27">
        <v>0.27472</v>
      </c>
      <c r="V35" s="27">
        <v>45.0</v>
      </c>
      <c r="W35" s="27">
        <v>1112.0</v>
      </c>
      <c r="X35" s="27">
        <v>0.438194</v>
      </c>
      <c r="Y35" s="27">
        <v>0.438249</v>
      </c>
      <c r="Z35" s="18">
        <v>86422.0</v>
      </c>
      <c r="AA35" s="19">
        <f t="shared" si="2"/>
        <v>126311</v>
      </c>
      <c r="AB35" s="27">
        <v>0.0</v>
      </c>
      <c r="AC35" s="27">
        <v>0.0</v>
      </c>
      <c r="AD35" s="27">
        <v>0.0</v>
      </c>
      <c r="AE35" s="18" t="s">
        <v>52</v>
      </c>
    </row>
    <row r="36">
      <c r="A36" s="17">
        <v>42962.0</v>
      </c>
      <c r="B36" s="18">
        <v>2017.0</v>
      </c>
      <c r="C36" s="18">
        <v>8.0</v>
      </c>
      <c r="D36" s="19">
        <v>31.0</v>
      </c>
      <c r="E36" s="18">
        <v>1.43</v>
      </c>
      <c r="F36" s="18">
        <v>6.55</v>
      </c>
      <c r="G36" s="18">
        <v>0.29</v>
      </c>
      <c r="H36" s="23">
        <v>0.0</v>
      </c>
      <c r="I36" s="23">
        <v>500.0</v>
      </c>
      <c r="J36" s="18">
        <v>236.16</v>
      </c>
      <c r="K36" s="18">
        <v>408.96</v>
      </c>
      <c r="L36" s="18">
        <v>0.0</v>
      </c>
      <c r="M36" s="18">
        <f t="shared" si="1"/>
        <v>91.04</v>
      </c>
      <c r="N36" s="26">
        <v>14.6</v>
      </c>
      <c r="O36" s="26">
        <v>14.6</v>
      </c>
      <c r="P36" s="18">
        <v>9043.0</v>
      </c>
      <c r="Q36" s="18">
        <v>83411.0</v>
      </c>
      <c r="R36" s="27">
        <v>0.84218</v>
      </c>
      <c r="S36" s="27">
        <v>0.06039</v>
      </c>
      <c r="T36" s="27">
        <v>0.43634</v>
      </c>
      <c r="U36" s="27">
        <v>0.27472</v>
      </c>
      <c r="V36" s="27">
        <v>45.0</v>
      </c>
      <c r="W36" s="27">
        <v>1112.0</v>
      </c>
      <c r="X36" s="27">
        <v>0.438194</v>
      </c>
      <c r="Y36" s="27">
        <v>0.438249</v>
      </c>
      <c r="Z36" s="18">
        <v>64191.36</v>
      </c>
      <c r="AA36" s="19">
        <f t="shared" si="2"/>
        <v>92454</v>
      </c>
      <c r="AB36" s="27">
        <v>0.0</v>
      </c>
      <c r="AC36" s="27">
        <v>0.0</v>
      </c>
      <c r="AD36" s="27">
        <v>0.0</v>
      </c>
      <c r="AE36" s="18" t="s">
        <v>52</v>
      </c>
    </row>
    <row r="37">
      <c r="A37" s="17">
        <v>42931.0</v>
      </c>
      <c r="B37" s="18">
        <v>2017.0</v>
      </c>
      <c r="C37" s="18">
        <v>7.0</v>
      </c>
      <c r="D37" s="19">
        <v>30.0</v>
      </c>
      <c r="E37" s="18">
        <v>1.3</v>
      </c>
      <c r="F37" s="18">
        <v>5.96</v>
      </c>
      <c r="G37" s="18">
        <v>0.29</v>
      </c>
      <c r="H37" s="23">
        <v>0.0</v>
      </c>
      <c r="I37" s="23">
        <v>500.0</v>
      </c>
      <c r="J37" s="18">
        <v>190.08</v>
      </c>
      <c r="K37" s="18">
        <v>236.16</v>
      </c>
      <c r="L37" s="18">
        <v>0.0</v>
      </c>
      <c r="M37" s="18">
        <f t="shared" si="1"/>
        <v>263.84</v>
      </c>
      <c r="N37" s="26">
        <v>14.6</v>
      </c>
      <c r="O37" s="26">
        <v>14.6</v>
      </c>
      <c r="P37" s="18">
        <v>8928.0</v>
      </c>
      <c r="Q37" s="18">
        <v>78364.0</v>
      </c>
      <c r="R37" s="27">
        <v>0.84218</v>
      </c>
      <c r="S37" s="27">
        <v>0.06039</v>
      </c>
      <c r="T37" s="27">
        <v>0.43634</v>
      </c>
      <c r="U37" s="27">
        <v>0.27472</v>
      </c>
      <c r="V37" s="27">
        <v>45.0</v>
      </c>
      <c r="W37" s="27">
        <v>1112.0</v>
      </c>
      <c r="X37" s="27">
        <v>0.438194</v>
      </c>
      <c r="Y37" s="27">
        <v>0.438249</v>
      </c>
      <c r="Z37" s="18">
        <v>56660.54</v>
      </c>
      <c r="AA37" s="19">
        <f t="shared" si="2"/>
        <v>87292</v>
      </c>
      <c r="AB37" s="27">
        <v>0.0</v>
      </c>
      <c r="AC37" s="27">
        <v>0.0</v>
      </c>
      <c r="AD37" s="27">
        <v>0.0</v>
      </c>
      <c r="AE37" s="18" t="s">
        <v>52</v>
      </c>
    </row>
    <row r="38">
      <c r="A38" s="17">
        <v>42901.0</v>
      </c>
      <c r="B38" s="18">
        <v>2017.0</v>
      </c>
      <c r="C38" s="18">
        <v>6.0</v>
      </c>
      <c r="D38" s="19">
        <v>31.0</v>
      </c>
      <c r="E38" s="18">
        <v>1.18</v>
      </c>
      <c r="F38" s="18">
        <v>5.42</v>
      </c>
      <c r="G38" s="18">
        <v>0.29</v>
      </c>
      <c r="H38" s="23">
        <v>0.0</v>
      </c>
      <c r="I38" s="23">
        <v>500.0</v>
      </c>
      <c r="J38" s="18">
        <v>269.28</v>
      </c>
      <c r="K38" s="18">
        <v>406.08</v>
      </c>
      <c r="L38" s="18">
        <v>0.0</v>
      </c>
      <c r="M38" s="18">
        <f t="shared" si="1"/>
        <v>93.92</v>
      </c>
      <c r="N38" s="26">
        <v>14.6</v>
      </c>
      <c r="O38" s="26">
        <v>14.6</v>
      </c>
      <c r="P38" s="18">
        <v>11932.0</v>
      </c>
      <c r="Q38" s="18">
        <v>91171.0</v>
      </c>
      <c r="R38" s="27">
        <v>0.84218</v>
      </c>
      <c r="S38" s="27">
        <v>0.06039</v>
      </c>
      <c r="T38" s="27">
        <v>0.43634</v>
      </c>
      <c r="U38" s="27">
        <v>0.27472</v>
      </c>
      <c r="V38" s="27">
        <v>45.0</v>
      </c>
      <c r="W38" s="27">
        <v>1112.0</v>
      </c>
      <c r="X38" s="27">
        <v>0.438194</v>
      </c>
      <c r="Y38" s="27">
        <v>0.438249</v>
      </c>
      <c r="Z38" s="18">
        <v>64233.54</v>
      </c>
      <c r="AA38" s="19">
        <f t="shared" si="2"/>
        <v>103103</v>
      </c>
      <c r="AB38" s="27">
        <v>0.0</v>
      </c>
      <c r="AC38" s="27">
        <v>0.0</v>
      </c>
      <c r="AD38" s="27">
        <v>0.0</v>
      </c>
      <c r="AE38" s="18" t="s">
        <v>52</v>
      </c>
    </row>
    <row r="39">
      <c r="A39" s="17">
        <v>42870.0</v>
      </c>
      <c r="B39" s="18">
        <v>2017.0</v>
      </c>
      <c r="C39" s="18">
        <v>5.0</v>
      </c>
      <c r="D39" s="19">
        <v>30.0</v>
      </c>
      <c r="E39" s="18">
        <v>1.07</v>
      </c>
      <c r="F39" s="18">
        <v>4.93</v>
      </c>
      <c r="G39" s="18">
        <v>0.29</v>
      </c>
      <c r="H39" s="23">
        <v>0.0</v>
      </c>
      <c r="I39" s="23">
        <v>500.0</v>
      </c>
      <c r="J39" s="18">
        <v>275.04</v>
      </c>
      <c r="K39" s="18">
        <v>360.0</v>
      </c>
      <c r="L39" s="18">
        <v>0.0</v>
      </c>
      <c r="M39" s="18">
        <f t="shared" si="1"/>
        <v>140</v>
      </c>
      <c r="N39" s="26">
        <v>14.6</v>
      </c>
      <c r="O39" s="26">
        <v>14.6</v>
      </c>
      <c r="P39" s="18">
        <v>10652.0</v>
      </c>
      <c r="Q39" s="18">
        <v>93604.0</v>
      </c>
      <c r="R39" s="27">
        <v>0.84218</v>
      </c>
      <c r="S39" s="27">
        <v>0.06039</v>
      </c>
      <c r="T39" s="27">
        <v>0.43634</v>
      </c>
      <c r="U39" s="27">
        <v>0.27472</v>
      </c>
      <c r="V39" s="27">
        <v>45.0</v>
      </c>
      <c r="W39" s="27">
        <v>1112.0</v>
      </c>
      <c r="X39" s="27">
        <v>0.438194</v>
      </c>
      <c r="Y39" s="27">
        <v>0.438249</v>
      </c>
      <c r="Z39" s="18">
        <v>60908.39</v>
      </c>
      <c r="AA39" s="19">
        <f t="shared" si="2"/>
        <v>104256</v>
      </c>
      <c r="AB39" s="27">
        <v>0.0</v>
      </c>
      <c r="AC39" s="27">
        <v>0.0</v>
      </c>
      <c r="AD39" s="27">
        <v>0.0</v>
      </c>
      <c r="AE39" s="18" t="s">
        <v>52</v>
      </c>
    </row>
    <row r="40">
      <c r="A40" s="17">
        <v>42840.0</v>
      </c>
      <c r="B40" s="18">
        <v>2017.0</v>
      </c>
      <c r="C40" s="18">
        <v>4.0</v>
      </c>
      <c r="D40" s="19">
        <v>31.0</v>
      </c>
      <c r="E40" s="18">
        <v>0.97</v>
      </c>
      <c r="F40" s="18">
        <v>4.48</v>
      </c>
      <c r="G40" s="18">
        <v>0.29</v>
      </c>
      <c r="H40" s="23">
        <v>0.0</v>
      </c>
      <c r="I40" s="23">
        <v>500.0</v>
      </c>
      <c r="J40" s="18">
        <v>348.48</v>
      </c>
      <c r="K40" s="18">
        <v>571.68</v>
      </c>
      <c r="L40" s="18">
        <v>0.0</v>
      </c>
      <c r="M40" s="18">
        <f t="shared" si="1"/>
        <v>0</v>
      </c>
      <c r="N40" s="26">
        <v>14.6</v>
      </c>
      <c r="O40" s="26">
        <v>14.6</v>
      </c>
      <c r="P40" s="18">
        <v>15657.0</v>
      </c>
      <c r="Q40" s="18">
        <v>122330.0</v>
      </c>
      <c r="R40" s="27">
        <v>0.84218</v>
      </c>
      <c r="S40" s="27">
        <v>0.06039</v>
      </c>
      <c r="T40" s="27">
        <v>0.43634</v>
      </c>
      <c r="U40" s="27">
        <v>0.27472</v>
      </c>
      <c r="V40" s="27">
        <v>45.0</v>
      </c>
      <c r="W40" s="27">
        <v>1112.0</v>
      </c>
      <c r="X40" s="27">
        <v>0.438194</v>
      </c>
      <c r="Y40" s="27">
        <v>0.438249</v>
      </c>
      <c r="Z40" s="18">
        <v>83055.17</v>
      </c>
      <c r="AA40" s="19">
        <f t="shared" si="2"/>
        <v>137987</v>
      </c>
      <c r="AB40" s="27">
        <v>0.0</v>
      </c>
      <c r="AC40" s="27">
        <v>0.0</v>
      </c>
      <c r="AD40" s="27">
        <v>0.0</v>
      </c>
      <c r="AE40" s="18" t="s">
        <v>52</v>
      </c>
    </row>
    <row r="41">
      <c r="A41" s="17">
        <v>42809.0</v>
      </c>
      <c r="B41" s="18">
        <v>2017.0</v>
      </c>
      <c r="C41" s="18">
        <v>3.0</v>
      </c>
      <c r="D41" s="19">
        <v>28.0</v>
      </c>
      <c r="E41" s="18">
        <v>0.89</v>
      </c>
      <c r="F41" s="18">
        <v>4.06</v>
      </c>
      <c r="G41" s="18">
        <v>0.29</v>
      </c>
      <c r="H41" s="23">
        <v>0.0</v>
      </c>
      <c r="I41" s="23">
        <v>500.0</v>
      </c>
      <c r="J41" s="18">
        <v>331.2</v>
      </c>
      <c r="K41" s="18">
        <v>560.16</v>
      </c>
      <c r="L41" s="18">
        <v>0.0</v>
      </c>
      <c r="M41" s="18">
        <f t="shared" si="1"/>
        <v>0</v>
      </c>
      <c r="N41" s="26">
        <v>14.6</v>
      </c>
      <c r="O41" s="26">
        <v>14.6</v>
      </c>
      <c r="P41" s="18">
        <v>11987.0</v>
      </c>
      <c r="Q41" s="18">
        <v>114211.0</v>
      </c>
      <c r="R41" s="27">
        <v>0.84218</v>
      </c>
      <c r="S41" s="27">
        <v>0.06039</v>
      </c>
      <c r="T41" s="27">
        <v>0.43634</v>
      </c>
      <c r="U41" s="27">
        <v>0.27472</v>
      </c>
      <c r="V41" s="27">
        <v>45.0</v>
      </c>
      <c r="W41" s="27">
        <v>1112.0</v>
      </c>
      <c r="X41" s="27">
        <v>0.438194</v>
      </c>
      <c r="Y41" s="27">
        <v>0.438249</v>
      </c>
      <c r="Z41" s="18">
        <v>75809.26</v>
      </c>
      <c r="AA41" s="19">
        <f t="shared" si="2"/>
        <v>126198</v>
      </c>
      <c r="AB41" s="27">
        <v>0.0</v>
      </c>
      <c r="AC41" s="27">
        <v>0.0</v>
      </c>
      <c r="AD41" s="27">
        <v>0.0</v>
      </c>
      <c r="AE41" s="18" t="s">
        <v>52</v>
      </c>
    </row>
    <row r="42">
      <c r="A42" s="17">
        <v>42781.0</v>
      </c>
      <c r="B42" s="18">
        <v>2017.0</v>
      </c>
      <c r="C42" s="18">
        <v>2.0</v>
      </c>
      <c r="D42" s="19">
        <v>31.0</v>
      </c>
      <c r="E42" s="18">
        <v>0.8</v>
      </c>
      <c r="F42" s="18">
        <v>3.7</v>
      </c>
      <c r="G42" s="18">
        <v>0.29</v>
      </c>
      <c r="H42" s="23">
        <v>0.0</v>
      </c>
      <c r="I42" s="23">
        <v>500.0</v>
      </c>
      <c r="J42" s="18">
        <v>177.12</v>
      </c>
      <c r="K42" s="18">
        <v>357.12</v>
      </c>
      <c r="L42" s="18">
        <v>0.0</v>
      </c>
      <c r="M42" s="18">
        <f t="shared" si="1"/>
        <v>142.88</v>
      </c>
      <c r="N42" s="26">
        <v>14.6</v>
      </c>
      <c r="O42" s="26">
        <v>14.6</v>
      </c>
      <c r="P42" s="18">
        <v>6955.0</v>
      </c>
      <c r="Q42" s="18">
        <v>88158.0</v>
      </c>
      <c r="R42" s="27">
        <v>0.84218</v>
      </c>
      <c r="S42" s="27">
        <v>0.06039</v>
      </c>
      <c r="T42" s="27">
        <v>0.43634</v>
      </c>
      <c r="U42" s="27">
        <v>0.27472</v>
      </c>
      <c r="V42" s="27">
        <v>45.0</v>
      </c>
      <c r="W42" s="27">
        <v>1112.0</v>
      </c>
      <c r="X42" s="27">
        <v>0.438194</v>
      </c>
      <c r="Y42" s="27">
        <v>0.438249</v>
      </c>
      <c r="Z42" s="18">
        <v>54259.38</v>
      </c>
      <c r="AA42" s="19">
        <f t="shared" si="2"/>
        <v>95113</v>
      </c>
      <c r="AB42" s="27">
        <v>0.0</v>
      </c>
      <c r="AC42" s="27">
        <v>0.0</v>
      </c>
      <c r="AD42" s="27">
        <v>0.0</v>
      </c>
      <c r="AE42" s="18" t="s">
        <v>52</v>
      </c>
    </row>
    <row r="43">
      <c r="A43" s="17">
        <v>42750.0</v>
      </c>
      <c r="B43" s="18">
        <v>2017.0</v>
      </c>
      <c r="C43" s="18">
        <v>1.0</v>
      </c>
      <c r="D43" s="19">
        <v>31.0</v>
      </c>
      <c r="E43" s="18">
        <v>0.73</v>
      </c>
      <c r="F43" s="18">
        <v>3.37</v>
      </c>
      <c r="G43" s="18">
        <v>0.29</v>
      </c>
      <c r="H43" s="23">
        <v>0.0</v>
      </c>
      <c r="I43" s="23">
        <v>500.0</v>
      </c>
      <c r="J43" s="18">
        <v>201.6</v>
      </c>
      <c r="K43" s="18">
        <v>370.08</v>
      </c>
      <c r="L43" s="18">
        <v>0.0</v>
      </c>
      <c r="M43" s="18">
        <f t="shared" si="1"/>
        <v>129.92</v>
      </c>
      <c r="N43" s="26">
        <v>14.6</v>
      </c>
      <c r="O43" s="26">
        <v>14.6</v>
      </c>
      <c r="P43" s="18">
        <v>5975.0</v>
      </c>
      <c r="Q43" s="18">
        <v>66528.0</v>
      </c>
      <c r="R43" s="27">
        <v>0.84218</v>
      </c>
      <c r="S43" s="27">
        <v>0.06039</v>
      </c>
      <c r="T43" s="27">
        <v>0.43634</v>
      </c>
      <c r="U43" s="27">
        <v>0.27472</v>
      </c>
      <c r="V43" s="27">
        <v>45.0</v>
      </c>
      <c r="W43" s="27">
        <v>1112.0</v>
      </c>
      <c r="X43" s="27">
        <v>0.438194</v>
      </c>
      <c r="Y43" s="27">
        <v>0.438249</v>
      </c>
      <c r="Z43" s="18">
        <v>43507.53</v>
      </c>
      <c r="AA43" s="19">
        <f t="shared" si="2"/>
        <v>72503</v>
      </c>
      <c r="AB43" s="27">
        <v>0.0</v>
      </c>
      <c r="AC43" s="27">
        <v>0.0</v>
      </c>
      <c r="AD43" s="27">
        <v>0.0</v>
      </c>
      <c r="AE43" s="18" t="s">
        <v>52</v>
      </c>
    </row>
  </sheetData>
  <autoFilter ref="$A$1:$FJ$4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2.86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17">
        <v>43991.0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23">
        <v>0.0</v>
      </c>
      <c r="I2" s="23">
        <v>130.0</v>
      </c>
      <c r="J2" s="23">
        <v>60.22</v>
      </c>
      <c r="K2" s="23">
        <v>74.58</v>
      </c>
      <c r="L2" s="18">
        <v>0.0</v>
      </c>
      <c r="M2" s="18">
        <f t="shared" ref="M2:M43" si="1">IF(K2&lt;I2,I2-K2,0)</f>
        <v>55.42</v>
      </c>
      <c r="N2" s="18">
        <v>13.75</v>
      </c>
      <c r="O2" s="18">
        <v>13.75</v>
      </c>
      <c r="P2" s="23">
        <v>2791.0</v>
      </c>
      <c r="Q2" s="23">
        <v>28510.0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0.0</v>
      </c>
      <c r="W2" s="18">
        <v>0.0</v>
      </c>
      <c r="X2" s="18">
        <v>0.0</v>
      </c>
      <c r="Y2" s="18">
        <v>0.0</v>
      </c>
      <c r="Z2" s="21">
        <v>21286.62</v>
      </c>
      <c r="AA2" s="19">
        <f t="shared" ref="AA2:AA43" si="2">P2+Q2</f>
        <v>31301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17">
        <v>43960.0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23">
        <v>0.0</v>
      </c>
      <c r="I3" s="23">
        <v>130.0</v>
      </c>
      <c r="J3" s="23">
        <v>67.69</v>
      </c>
      <c r="K3" s="23">
        <v>82.45</v>
      </c>
      <c r="L3" s="18">
        <v>0.0</v>
      </c>
      <c r="M3" s="18">
        <f t="shared" si="1"/>
        <v>47.55</v>
      </c>
      <c r="N3" s="18">
        <v>13.75</v>
      </c>
      <c r="O3" s="18">
        <v>13.75</v>
      </c>
      <c r="P3" s="23">
        <v>2658.0</v>
      </c>
      <c r="Q3" s="23">
        <v>30225.0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0.0</v>
      </c>
      <c r="W3" s="18">
        <v>0.0</v>
      </c>
      <c r="X3" s="18">
        <v>0.0</v>
      </c>
      <c r="Y3" s="18">
        <v>0.0</v>
      </c>
      <c r="Z3" s="21">
        <v>21992.51</v>
      </c>
      <c r="AA3" s="19">
        <f t="shared" si="2"/>
        <v>32883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17">
        <v>43930.0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23">
        <v>0.0</v>
      </c>
      <c r="I4" s="23">
        <v>130.0</v>
      </c>
      <c r="J4" s="23">
        <v>78.52</v>
      </c>
      <c r="K4" s="23">
        <v>115.12</v>
      </c>
      <c r="L4" s="18">
        <v>0.0</v>
      </c>
      <c r="M4" s="18">
        <f t="shared" si="1"/>
        <v>14.88</v>
      </c>
      <c r="N4" s="18">
        <v>13.75</v>
      </c>
      <c r="O4" s="18">
        <v>13.75</v>
      </c>
      <c r="P4" s="23">
        <v>3843.0</v>
      </c>
      <c r="Q4" s="23">
        <v>38597.0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0.0</v>
      </c>
      <c r="W4" s="18">
        <v>0.0</v>
      </c>
      <c r="X4" s="18">
        <v>0.0</v>
      </c>
      <c r="Y4" s="18">
        <v>0.0</v>
      </c>
      <c r="Z4" s="21">
        <v>28565.19</v>
      </c>
      <c r="AA4" s="19">
        <f t="shared" si="2"/>
        <v>42440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17">
        <v>43899.0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23">
        <v>0.0</v>
      </c>
      <c r="I5" s="23">
        <v>130.0</v>
      </c>
      <c r="J5" s="23">
        <v>88.16</v>
      </c>
      <c r="K5" s="23">
        <v>122.8</v>
      </c>
      <c r="L5" s="18">
        <v>0.0</v>
      </c>
      <c r="M5" s="18">
        <f t="shared" si="1"/>
        <v>7.2</v>
      </c>
      <c r="N5" s="18">
        <v>13.75</v>
      </c>
      <c r="O5" s="18">
        <v>13.75</v>
      </c>
      <c r="P5" s="23">
        <v>3223.0</v>
      </c>
      <c r="Q5" s="23">
        <v>36183.0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0.0</v>
      </c>
      <c r="W5" s="18">
        <v>0.0</v>
      </c>
      <c r="X5" s="18">
        <v>0.0</v>
      </c>
      <c r="Y5" s="18">
        <v>0.0</v>
      </c>
      <c r="Z5" s="21">
        <v>27230.83</v>
      </c>
      <c r="AA5" s="19">
        <f t="shared" si="2"/>
        <v>39406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17">
        <v>43870.0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23">
        <v>0.0</v>
      </c>
      <c r="I6" s="23">
        <v>130.0</v>
      </c>
      <c r="J6" s="23">
        <v>70.45</v>
      </c>
      <c r="K6" s="23">
        <v>118.67</v>
      </c>
      <c r="L6" s="18">
        <v>0.0</v>
      </c>
      <c r="M6" s="18">
        <f t="shared" si="1"/>
        <v>11.33</v>
      </c>
      <c r="N6" s="18">
        <v>13.75</v>
      </c>
      <c r="O6" s="18">
        <v>13.75</v>
      </c>
      <c r="P6" s="23">
        <v>3470.0</v>
      </c>
      <c r="Q6" s="23">
        <v>39008.0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0.0</v>
      </c>
      <c r="W6" s="18">
        <v>0.0</v>
      </c>
      <c r="X6" s="18">
        <v>0.0</v>
      </c>
      <c r="Y6" s="18">
        <v>0.0</v>
      </c>
      <c r="Z6" s="21">
        <v>28934.94</v>
      </c>
      <c r="AA6" s="19">
        <f t="shared" si="2"/>
        <v>42478</v>
      </c>
      <c r="AB6" s="18">
        <v>654.76</v>
      </c>
      <c r="AC6" s="18">
        <v>0.0</v>
      </c>
      <c r="AD6" s="18">
        <v>0.0</v>
      </c>
      <c r="AE6" s="18" t="s">
        <v>52</v>
      </c>
    </row>
    <row r="7">
      <c r="A7" s="17">
        <v>43839.0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23">
        <v>0.0</v>
      </c>
      <c r="I7" s="23">
        <v>130.0</v>
      </c>
      <c r="J7" s="23">
        <v>80.88</v>
      </c>
      <c r="K7" s="23">
        <v>106.86</v>
      </c>
      <c r="L7" s="18">
        <v>0.0</v>
      </c>
      <c r="M7" s="18">
        <f t="shared" si="1"/>
        <v>23.14</v>
      </c>
      <c r="N7" s="18">
        <v>13.75</v>
      </c>
      <c r="O7" s="18">
        <v>13.75</v>
      </c>
      <c r="P7" s="23">
        <v>3370.0</v>
      </c>
      <c r="Q7" s="23">
        <v>37734.0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0.0</v>
      </c>
      <c r="W7" s="18">
        <v>0.0</v>
      </c>
      <c r="X7" s="18">
        <v>0.0</v>
      </c>
      <c r="Y7" s="18">
        <v>0.0</v>
      </c>
      <c r="Z7" s="21">
        <v>28101.4</v>
      </c>
      <c r="AA7" s="19">
        <f t="shared" si="2"/>
        <v>41104</v>
      </c>
      <c r="AB7" s="18">
        <v>847.02</v>
      </c>
      <c r="AC7" s="18">
        <v>0.0</v>
      </c>
      <c r="AD7" s="18">
        <v>0.0</v>
      </c>
      <c r="AE7" s="18" t="s">
        <v>52</v>
      </c>
    </row>
    <row r="8">
      <c r="A8" s="17">
        <v>43808.0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23">
        <v>0.0</v>
      </c>
      <c r="I8" s="23">
        <v>130.0</v>
      </c>
      <c r="J8" s="23">
        <v>87.57</v>
      </c>
      <c r="K8" s="23">
        <v>115.12</v>
      </c>
      <c r="L8" s="18">
        <v>0.0</v>
      </c>
      <c r="M8" s="18">
        <f t="shared" si="1"/>
        <v>14.88</v>
      </c>
      <c r="N8" s="18">
        <v>13.75</v>
      </c>
      <c r="O8" s="18">
        <v>13.75</v>
      </c>
      <c r="P8" s="23">
        <v>3142.0</v>
      </c>
      <c r="Q8" s="23">
        <v>36673.0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0.0</v>
      </c>
      <c r="W8" s="18">
        <v>0.0</v>
      </c>
      <c r="X8" s="18">
        <v>0.0</v>
      </c>
      <c r="Y8" s="18">
        <v>0.0</v>
      </c>
      <c r="Z8" s="21">
        <v>29735.28</v>
      </c>
      <c r="AA8" s="19">
        <f t="shared" si="2"/>
        <v>39815</v>
      </c>
      <c r="AB8" s="18">
        <v>211.04</v>
      </c>
      <c r="AC8" s="18">
        <v>1878.24</v>
      </c>
      <c r="AD8" s="18">
        <v>0.0</v>
      </c>
      <c r="AE8" s="18" t="s">
        <v>52</v>
      </c>
    </row>
    <row r="9">
      <c r="A9" s="17">
        <v>43778.0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23">
        <v>0.0</v>
      </c>
      <c r="I9" s="23">
        <v>130.0</v>
      </c>
      <c r="J9" s="23">
        <v>99.97</v>
      </c>
      <c r="K9" s="23">
        <v>132.24</v>
      </c>
      <c r="L9" s="18">
        <v>0.0</v>
      </c>
      <c r="M9" s="18">
        <f t="shared" si="1"/>
        <v>0</v>
      </c>
      <c r="N9" s="18">
        <v>13.75</v>
      </c>
      <c r="O9" s="18">
        <v>13.75</v>
      </c>
      <c r="P9" s="23">
        <v>4139.0</v>
      </c>
      <c r="Q9" s="23">
        <v>41477.0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0.0</v>
      </c>
      <c r="W9" s="18">
        <v>0.0</v>
      </c>
      <c r="X9" s="18">
        <v>0.0</v>
      </c>
      <c r="Y9" s="18">
        <v>0.0</v>
      </c>
      <c r="Z9" s="21">
        <v>32180.36</v>
      </c>
      <c r="AA9" s="19">
        <f t="shared" si="2"/>
        <v>45616</v>
      </c>
      <c r="AB9" s="18">
        <v>768.73</v>
      </c>
      <c r="AC9" s="18">
        <v>778.68</v>
      </c>
      <c r="AD9" s="18">
        <v>0.0</v>
      </c>
      <c r="AE9" s="18" t="s">
        <v>52</v>
      </c>
    </row>
    <row r="10">
      <c r="A10" s="17">
        <v>43747.0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23">
        <v>0.0</v>
      </c>
      <c r="I10" s="23">
        <v>130.0</v>
      </c>
      <c r="J10" s="23">
        <v>102.33</v>
      </c>
      <c r="K10" s="23">
        <v>135.0</v>
      </c>
      <c r="L10" s="18">
        <v>0.0</v>
      </c>
      <c r="M10" s="18">
        <f t="shared" si="1"/>
        <v>0</v>
      </c>
      <c r="N10" s="18">
        <v>13.75</v>
      </c>
      <c r="O10" s="18">
        <v>13.75</v>
      </c>
      <c r="P10" s="23">
        <v>3814.0</v>
      </c>
      <c r="Q10" s="23">
        <v>37913.0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0.0</v>
      </c>
      <c r="W10" s="18">
        <v>0.0</v>
      </c>
      <c r="X10" s="18">
        <v>0.0</v>
      </c>
      <c r="Y10" s="18">
        <v>0.0</v>
      </c>
      <c r="Z10" s="21">
        <v>31042.04</v>
      </c>
      <c r="AA10" s="19">
        <f t="shared" si="2"/>
        <v>41727</v>
      </c>
      <c r="AB10" s="18">
        <v>262.58</v>
      </c>
      <c r="AC10" s="18">
        <v>1864.4</v>
      </c>
      <c r="AD10" s="18">
        <v>0.0</v>
      </c>
      <c r="AE10" s="18" t="s">
        <v>52</v>
      </c>
    </row>
    <row r="11">
      <c r="A11" s="17">
        <v>43717.0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23">
        <v>0.0</v>
      </c>
      <c r="I11" s="23">
        <v>130.0</v>
      </c>
      <c r="J11" s="23">
        <v>73.6</v>
      </c>
      <c r="K11" s="23">
        <v>104.5</v>
      </c>
      <c r="L11" s="18">
        <v>0.0</v>
      </c>
      <c r="M11" s="18">
        <f t="shared" si="1"/>
        <v>25.5</v>
      </c>
      <c r="N11" s="18">
        <v>13.75</v>
      </c>
      <c r="O11" s="18">
        <v>13.75</v>
      </c>
      <c r="P11" s="23">
        <v>3041.0</v>
      </c>
      <c r="Q11" s="23">
        <v>33166.0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0.0</v>
      </c>
      <c r="W11" s="18">
        <v>0.0</v>
      </c>
      <c r="X11" s="18">
        <v>0.0</v>
      </c>
      <c r="Y11" s="18">
        <v>0.0</v>
      </c>
      <c r="Z11" s="21">
        <v>27021.0</v>
      </c>
      <c r="AA11" s="19">
        <f t="shared" si="2"/>
        <v>36207</v>
      </c>
      <c r="AB11" s="18">
        <v>0.0</v>
      </c>
      <c r="AC11" s="18">
        <v>2222.35</v>
      </c>
      <c r="AD11" s="18">
        <v>0.0</v>
      </c>
      <c r="AE11" s="18" t="s">
        <v>52</v>
      </c>
    </row>
    <row r="12">
      <c r="A12" s="17">
        <v>43686.0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23">
        <v>0.0</v>
      </c>
      <c r="I12" s="23">
        <v>130.0</v>
      </c>
      <c r="J12" s="23">
        <v>72.61</v>
      </c>
      <c r="K12" s="23">
        <v>98.99</v>
      </c>
      <c r="L12" s="18">
        <v>0.0</v>
      </c>
      <c r="M12" s="18">
        <f t="shared" si="1"/>
        <v>31.01</v>
      </c>
      <c r="N12" s="18">
        <v>13.75</v>
      </c>
      <c r="O12" s="18">
        <v>13.75</v>
      </c>
      <c r="P12" s="23">
        <v>3275.0</v>
      </c>
      <c r="Q12" s="23">
        <v>33203.0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0.0</v>
      </c>
      <c r="W12" s="18">
        <v>0.0</v>
      </c>
      <c r="X12" s="18">
        <v>0.0</v>
      </c>
      <c r="Y12" s="18">
        <v>0.0</v>
      </c>
      <c r="Z12" s="21">
        <v>26619.04</v>
      </c>
      <c r="AA12" s="19">
        <f t="shared" si="2"/>
        <v>36478</v>
      </c>
      <c r="AB12" s="18">
        <v>605.28</v>
      </c>
      <c r="AC12" s="18">
        <v>622.6</v>
      </c>
      <c r="AD12" s="18">
        <v>0.0</v>
      </c>
      <c r="AE12" s="18" t="s">
        <v>52</v>
      </c>
    </row>
    <row r="13">
      <c r="A13" s="17">
        <v>43655.0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23">
        <v>0.0</v>
      </c>
      <c r="I13" s="23">
        <v>130.0</v>
      </c>
      <c r="J13" s="23">
        <v>70.65</v>
      </c>
      <c r="K13" s="23">
        <v>101.74</v>
      </c>
      <c r="L13" s="18">
        <v>0.0</v>
      </c>
      <c r="M13" s="18">
        <f t="shared" si="1"/>
        <v>28.26</v>
      </c>
      <c r="N13" s="18">
        <v>13.75</v>
      </c>
      <c r="O13" s="18">
        <v>13.75</v>
      </c>
      <c r="P13" s="23">
        <v>2913.0</v>
      </c>
      <c r="Q13" s="23">
        <v>32250.0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0.0</v>
      </c>
      <c r="W13" s="18">
        <v>0.0</v>
      </c>
      <c r="X13" s="18">
        <v>0.0</v>
      </c>
      <c r="Y13" s="18">
        <v>0.0</v>
      </c>
      <c r="Z13" s="21">
        <v>23976.29</v>
      </c>
      <c r="AA13" s="19">
        <f t="shared" si="2"/>
        <v>35163</v>
      </c>
      <c r="AB13" s="18">
        <v>209.19</v>
      </c>
      <c r="AC13" s="18">
        <v>0.0</v>
      </c>
      <c r="AD13" s="18">
        <v>0.0</v>
      </c>
      <c r="AE13" s="18" t="s">
        <v>52</v>
      </c>
    </row>
    <row r="14">
      <c r="A14" s="17">
        <v>43625.0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23">
        <v>0.0</v>
      </c>
      <c r="I14" s="23">
        <v>130.0</v>
      </c>
      <c r="J14" s="23">
        <v>86.98</v>
      </c>
      <c r="K14" s="23">
        <v>96.82</v>
      </c>
      <c r="L14" s="18">
        <v>0.0</v>
      </c>
      <c r="M14" s="18">
        <f t="shared" si="1"/>
        <v>33.18</v>
      </c>
      <c r="N14" s="24">
        <v>14.6</v>
      </c>
      <c r="O14" s="24">
        <v>14.6</v>
      </c>
      <c r="P14" s="23">
        <v>3518.0</v>
      </c>
      <c r="Q14" s="23">
        <v>34907.0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0.0</v>
      </c>
      <c r="W14" s="18">
        <v>0.0</v>
      </c>
      <c r="X14" s="18">
        <v>0.0</v>
      </c>
      <c r="Y14" s="18">
        <v>0.0</v>
      </c>
      <c r="Z14" s="21">
        <v>26682.4</v>
      </c>
      <c r="AA14" s="19">
        <f t="shared" si="2"/>
        <v>38425</v>
      </c>
      <c r="AB14" s="18">
        <v>453.55</v>
      </c>
      <c r="AC14" s="18">
        <v>0.0</v>
      </c>
      <c r="AD14" s="18">
        <v>0.0</v>
      </c>
      <c r="AE14" s="18" t="s">
        <v>52</v>
      </c>
    </row>
    <row r="15">
      <c r="A15" s="17">
        <v>43594.0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23">
        <v>0.0</v>
      </c>
      <c r="I15" s="23">
        <v>130.0</v>
      </c>
      <c r="J15" s="23">
        <v>82.45</v>
      </c>
      <c r="K15" s="23">
        <v>118.47</v>
      </c>
      <c r="L15" s="18">
        <v>0.0</v>
      </c>
      <c r="M15" s="18">
        <f t="shared" si="1"/>
        <v>11.53</v>
      </c>
      <c r="N15" s="24">
        <v>14.6</v>
      </c>
      <c r="O15" s="24">
        <v>14.6</v>
      </c>
      <c r="P15" s="23">
        <v>3547.0</v>
      </c>
      <c r="Q15" s="23">
        <v>38870.0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0.0</v>
      </c>
      <c r="W15" s="18">
        <v>0.0</v>
      </c>
      <c r="X15" s="18">
        <v>0.0</v>
      </c>
      <c r="Y15" s="18">
        <v>0.0</v>
      </c>
      <c r="Z15" s="21">
        <v>28594.39</v>
      </c>
      <c r="AA15" s="19">
        <f t="shared" si="2"/>
        <v>42417</v>
      </c>
      <c r="AB15" s="18">
        <v>178.61</v>
      </c>
      <c r="AC15" s="18">
        <v>0.0</v>
      </c>
      <c r="AD15" s="18">
        <v>0.0</v>
      </c>
      <c r="AE15" s="18" t="s">
        <v>52</v>
      </c>
    </row>
    <row r="16">
      <c r="A16" s="17">
        <v>43564.0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23">
        <v>0.0</v>
      </c>
      <c r="I16" s="23">
        <v>130.0</v>
      </c>
      <c r="J16" s="23">
        <v>83.24</v>
      </c>
      <c r="K16" s="23">
        <v>133.23</v>
      </c>
      <c r="L16" s="18">
        <v>0.0</v>
      </c>
      <c r="M16" s="18">
        <f t="shared" si="1"/>
        <v>0</v>
      </c>
      <c r="N16" s="24">
        <v>14.6</v>
      </c>
      <c r="O16" s="24">
        <v>14.6</v>
      </c>
      <c r="P16" s="23">
        <v>3840.0</v>
      </c>
      <c r="Q16" s="23">
        <v>41474.0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0.0</v>
      </c>
      <c r="W16" s="18">
        <v>0.0</v>
      </c>
      <c r="X16" s="18">
        <v>0.0</v>
      </c>
      <c r="Y16" s="18">
        <v>0.0</v>
      </c>
      <c r="Z16" s="21">
        <v>32078.24</v>
      </c>
      <c r="AA16" s="19">
        <f t="shared" si="2"/>
        <v>45314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17">
        <v>43533.0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23">
        <v>0.0</v>
      </c>
      <c r="I17" s="23">
        <v>130.0</v>
      </c>
      <c r="J17" s="23">
        <v>74.19</v>
      </c>
      <c r="K17" s="23">
        <v>128.11</v>
      </c>
      <c r="L17" s="18">
        <v>0.0</v>
      </c>
      <c r="M17" s="18">
        <f t="shared" si="1"/>
        <v>1.89</v>
      </c>
      <c r="N17" s="24">
        <v>14.6</v>
      </c>
      <c r="O17" s="24">
        <v>14.6</v>
      </c>
      <c r="P17" s="23">
        <v>3126.0</v>
      </c>
      <c r="Q17" s="23">
        <v>37122.0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0.0</v>
      </c>
      <c r="W17" s="18">
        <v>0.0</v>
      </c>
      <c r="X17" s="18">
        <v>0.0</v>
      </c>
      <c r="Y17" s="18">
        <v>0.0</v>
      </c>
      <c r="Z17" s="21">
        <v>26990.63</v>
      </c>
      <c r="AA17" s="19">
        <f t="shared" si="2"/>
        <v>40248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17">
        <v>43505.0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23">
        <v>0.0</v>
      </c>
      <c r="I18" s="23">
        <v>130.0</v>
      </c>
      <c r="J18" s="23">
        <v>66.71</v>
      </c>
      <c r="K18" s="23">
        <v>132.05</v>
      </c>
      <c r="L18" s="18">
        <v>0.0</v>
      </c>
      <c r="M18" s="18">
        <f t="shared" si="1"/>
        <v>0</v>
      </c>
      <c r="N18" s="24">
        <v>14.6</v>
      </c>
      <c r="O18" s="24">
        <v>14.6</v>
      </c>
      <c r="P18" s="23">
        <v>3690.0</v>
      </c>
      <c r="Q18" s="23">
        <v>44114.0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0.0</v>
      </c>
      <c r="W18" s="18">
        <v>0.0</v>
      </c>
      <c r="X18" s="18">
        <v>0.0</v>
      </c>
      <c r="Y18" s="18">
        <v>0.0</v>
      </c>
      <c r="Z18" s="21">
        <v>32590.12</v>
      </c>
      <c r="AA18" s="19">
        <f t="shared" si="2"/>
        <v>47804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17">
        <v>43474.0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23">
        <v>0.0</v>
      </c>
      <c r="I19" s="23">
        <v>130.0</v>
      </c>
      <c r="J19" s="23">
        <v>74.58</v>
      </c>
      <c r="K19" s="23">
        <v>142.68</v>
      </c>
      <c r="L19" s="18">
        <v>0.0</v>
      </c>
      <c r="M19" s="18">
        <f t="shared" si="1"/>
        <v>0</v>
      </c>
      <c r="N19" s="24">
        <v>14.6</v>
      </c>
      <c r="O19" s="24">
        <v>14.6</v>
      </c>
      <c r="P19" s="23">
        <v>3319.0</v>
      </c>
      <c r="Q19" s="23">
        <v>42155.0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1.0</v>
      </c>
      <c r="W19" s="18">
        <v>0.0</v>
      </c>
      <c r="X19" s="18">
        <v>0.45</v>
      </c>
      <c r="Y19" s="18">
        <v>0.0</v>
      </c>
      <c r="Z19" s="21">
        <v>31663.09</v>
      </c>
      <c r="AA19" s="19">
        <f t="shared" si="2"/>
        <v>45474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17">
        <v>43443.0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23">
        <v>0.0</v>
      </c>
      <c r="I20" s="23">
        <v>130.0</v>
      </c>
      <c r="J20" s="23">
        <v>67.89</v>
      </c>
      <c r="K20" s="23">
        <v>123.39</v>
      </c>
      <c r="L20" s="18">
        <v>0.0</v>
      </c>
      <c r="M20" s="18">
        <f t="shared" si="1"/>
        <v>6.61</v>
      </c>
      <c r="N20" s="24">
        <v>14.6</v>
      </c>
      <c r="O20" s="24">
        <v>14.6</v>
      </c>
      <c r="P20" s="23">
        <v>3020.0</v>
      </c>
      <c r="Q20" s="23">
        <v>38185.0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0.0</v>
      </c>
      <c r="W20" s="18">
        <v>0.0</v>
      </c>
      <c r="X20" s="18">
        <v>0.0</v>
      </c>
      <c r="Y20" s="18">
        <v>0.0</v>
      </c>
      <c r="Z20" s="21">
        <v>28795.08</v>
      </c>
      <c r="AA20" s="19">
        <f t="shared" si="2"/>
        <v>41205</v>
      </c>
      <c r="AB20" s="18">
        <v>493.98</v>
      </c>
      <c r="AC20" s="18">
        <v>0.0</v>
      </c>
      <c r="AD20" s="18">
        <v>0.0</v>
      </c>
      <c r="AE20" s="18" t="s">
        <v>52</v>
      </c>
    </row>
    <row r="21">
      <c r="A21" s="17">
        <v>43413.0</v>
      </c>
      <c r="B21" s="18">
        <v>2018.0</v>
      </c>
      <c r="C21" s="18">
        <v>11.0</v>
      </c>
      <c r="D21" s="19">
        <v>31.0</v>
      </c>
      <c r="E21" s="18">
        <v>1.65</v>
      </c>
      <c r="F21" s="18">
        <v>7.6</v>
      </c>
      <c r="G21" s="18">
        <v>0.29</v>
      </c>
      <c r="H21" s="23">
        <v>0.0</v>
      </c>
      <c r="I21" s="23">
        <v>130.0</v>
      </c>
      <c r="J21" s="23">
        <v>78.12</v>
      </c>
      <c r="K21" s="23">
        <v>114.53</v>
      </c>
      <c r="L21" s="18">
        <v>0.0</v>
      </c>
      <c r="M21" s="18">
        <f t="shared" si="1"/>
        <v>15.47</v>
      </c>
      <c r="N21" s="24">
        <v>14.6</v>
      </c>
      <c r="O21" s="24">
        <v>14.6</v>
      </c>
      <c r="P21" s="23">
        <v>3312.0</v>
      </c>
      <c r="Q21" s="23">
        <v>35816.0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0.0</v>
      </c>
      <c r="W21" s="18">
        <v>0.0</v>
      </c>
      <c r="X21" s="18">
        <v>0.0</v>
      </c>
      <c r="Y21" s="18">
        <v>0.0</v>
      </c>
      <c r="Z21" s="21">
        <v>30693.22</v>
      </c>
      <c r="AA21" s="19">
        <f t="shared" si="2"/>
        <v>39128</v>
      </c>
      <c r="AB21" s="18">
        <v>157.8</v>
      </c>
      <c r="AC21" s="18">
        <v>0.0</v>
      </c>
      <c r="AD21" s="18">
        <v>2379.11</v>
      </c>
      <c r="AE21" s="18" t="s">
        <v>52</v>
      </c>
    </row>
    <row r="22">
      <c r="A22" s="17">
        <v>43382.0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23">
        <v>0.0</v>
      </c>
      <c r="I22" s="23">
        <v>130.0</v>
      </c>
      <c r="J22" s="23">
        <v>76.94</v>
      </c>
      <c r="K22" s="23">
        <v>111.38</v>
      </c>
      <c r="L22" s="18">
        <v>0.0</v>
      </c>
      <c r="M22" s="18">
        <f t="shared" si="1"/>
        <v>18.62</v>
      </c>
      <c r="N22" s="24">
        <v>14.6</v>
      </c>
      <c r="O22" s="24">
        <v>14.6</v>
      </c>
      <c r="P22" s="23">
        <v>3354.0</v>
      </c>
      <c r="Q22" s="23">
        <v>35240.0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0.0</v>
      </c>
      <c r="W22" s="18">
        <v>0.0</v>
      </c>
      <c r="X22" s="18">
        <v>0.0</v>
      </c>
      <c r="Y22" s="18">
        <v>0.0</v>
      </c>
      <c r="Z22" s="21">
        <v>30091.31</v>
      </c>
      <c r="AA22" s="19">
        <f t="shared" si="2"/>
        <v>38594</v>
      </c>
      <c r="AB22" s="18">
        <v>0.0</v>
      </c>
      <c r="AC22" s="18">
        <v>0.0</v>
      </c>
      <c r="AD22" s="18">
        <v>3029.06</v>
      </c>
      <c r="AE22" s="18" t="s">
        <v>52</v>
      </c>
    </row>
    <row r="23">
      <c r="A23" s="17">
        <v>43352.0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23">
        <v>0.0</v>
      </c>
      <c r="I23" s="23">
        <v>130.0</v>
      </c>
      <c r="J23" s="23">
        <v>81.47</v>
      </c>
      <c r="K23" s="23">
        <v>112.76</v>
      </c>
      <c r="L23" s="18">
        <v>0.0</v>
      </c>
      <c r="M23" s="18">
        <f t="shared" si="1"/>
        <v>17.24</v>
      </c>
      <c r="N23" s="24">
        <v>14.6</v>
      </c>
      <c r="O23" s="24">
        <v>14.6</v>
      </c>
      <c r="P23" s="23">
        <v>3225.0</v>
      </c>
      <c r="Q23" s="23">
        <v>33018.0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0.0</v>
      </c>
      <c r="W23" s="18">
        <v>0.0</v>
      </c>
      <c r="X23" s="18">
        <v>0.0</v>
      </c>
      <c r="Y23" s="18">
        <v>0.0</v>
      </c>
      <c r="Z23" s="21">
        <v>27254.22</v>
      </c>
      <c r="AA23" s="19">
        <f t="shared" si="2"/>
        <v>36243</v>
      </c>
      <c r="AB23" s="18">
        <v>0.0</v>
      </c>
      <c r="AC23" s="18">
        <v>0.0</v>
      </c>
      <c r="AD23" s="18">
        <v>2778.46</v>
      </c>
      <c r="AE23" s="18" t="s">
        <v>52</v>
      </c>
    </row>
    <row r="24">
      <c r="A24" s="17">
        <v>43321.0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23">
        <v>0.0</v>
      </c>
      <c r="I24" s="23">
        <v>130.0</v>
      </c>
      <c r="J24" s="23">
        <v>69.47</v>
      </c>
      <c r="K24" s="23">
        <v>109.61</v>
      </c>
      <c r="L24" s="18">
        <v>0.0</v>
      </c>
      <c r="M24" s="18">
        <f t="shared" si="1"/>
        <v>20.39</v>
      </c>
      <c r="N24" s="24">
        <v>14.6</v>
      </c>
      <c r="O24" s="24">
        <v>14.6</v>
      </c>
      <c r="P24" s="23">
        <v>3379.0</v>
      </c>
      <c r="Q24" s="23">
        <v>32881.0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0.0</v>
      </c>
      <c r="W24" s="18">
        <v>0.0</v>
      </c>
      <c r="X24" s="18">
        <v>0.0</v>
      </c>
      <c r="Y24" s="18">
        <v>0.0</v>
      </c>
      <c r="Z24" s="21">
        <v>27801.03</v>
      </c>
      <c r="AA24" s="19">
        <f t="shared" si="2"/>
        <v>36260</v>
      </c>
      <c r="AB24" s="18">
        <v>0.0</v>
      </c>
      <c r="AC24" s="18">
        <v>0.0</v>
      </c>
      <c r="AD24" s="18">
        <v>2752.96</v>
      </c>
      <c r="AE24" s="18" t="s">
        <v>52</v>
      </c>
    </row>
    <row r="25">
      <c r="A25" s="17">
        <v>43290.0</v>
      </c>
      <c r="B25" s="18">
        <v>2018.0</v>
      </c>
      <c r="C25" s="18">
        <v>7.0</v>
      </c>
      <c r="D25" s="23">
        <v>30.0</v>
      </c>
      <c r="E25" s="18">
        <v>0.89</v>
      </c>
      <c r="F25" s="18">
        <v>4.11</v>
      </c>
      <c r="G25" s="18">
        <v>0.29</v>
      </c>
      <c r="H25" s="23">
        <v>0.0</v>
      </c>
      <c r="I25" s="23">
        <v>130.0</v>
      </c>
      <c r="J25" s="23">
        <v>72.02</v>
      </c>
      <c r="K25" s="23">
        <v>105.28</v>
      </c>
      <c r="L25" s="18">
        <v>0.0</v>
      </c>
      <c r="M25" s="18">
        <f t="shared" si="1"/>
        <v>24.72</v>
      </c>
      <c r="N25" s="24">
        <v>14.6</v>
      </c>
      <c r="O25" s="24">
        <v>14.6</v>
      </c>
      <c r="P25" s="23">
        <v>3114.0</v>
      </c>
      <c r="Q25" s="23">
        <v>33367.0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0.0</v>
      </c>
      <c r="W25" s="18">
        <v>0.0</v>
      </c>
      <c r="X25" s="18">
        <v>0.0</v>
      </c>
      <c r="Y25" s="18">
        <v>0.0</v>
      </c>
      <c r="Z25" s="21">
        <v>26064.2</v>
      </c>
      <c r="AA25" s="19">
        <f t="shared" si="2"/>
        <v>36481</v>
      </c>
      <c r="AB25" s="18">
        <v>0.0</v>
      </c>
      <c r="AC25" s="18">
        <v>0.0</v>
      </c>
      <c r="AD25" s="18">
        <v>2763.64</v>
      </c>
      <c r="AE25" s="18" t="s">
        <v>52</v>
      </c>
    </row>
    <row r="26">
      <c r="A26" s="28">
        <v>43260.0</v>
      </c>
      <c r="B26" s="18">
        <v>2018.0</v>
      </c>
      <c r="C26" s="18">
        <v>6.0</v>
      </c>
      <c r="D26" s="19">
        <v>31.0</v>
      </c>
      <c r="E26" s="18">
        <v>0.89</v>
      </c>
      <c r="F26" s="18">
        <v>4.11</v>
      </c>
      <c r="G26" s="18">
        <v>0.29</v>
      </c>
      <c r="H26" s="23">
        <v>0.0</v>
      </c>
      <c r="I26" s="23">
        <v>130.0</v>
      </c>
      <c r="J26" s="18">
        <v>76.35</v>
      </c>
      <c r="K26" s="18">
        <v>110.99</v>
      </c>
      <c r="L26" s="18">
        <v>0.0</v>
      </c>
      <c r="M26" s="18">
        <f t="shared" si="1"/>
        <v>19.01</v>
      </c>
      <c r="N26" s="26">
        <v>14.6</v>
      </c>
      <c r="O26" s="26">
        <v>14.6</v>
      </c>
      <c r="P26" s="18">
        <v>3455.0</v>
      </c>
      <c r="Q26" s="18">
        <v>34783.0</v>
      </c>
      <c r="R26" s="27">
        <v>0.84218</v>
      </c>
      <c r="S26" s="27">
        <v>0.06039</v>
      </c>
      <c r="T26" s="27">
        <v>0.43634</v>
      </c>
      <c r="U26" s="27">
        <v>0.27472</v>
      </c>
      <c r="V26" s="27">
        <v>0.0</v>
      </c>
      <c r="W26" s="27">
        <v>0.0</v>
      </c>
      <c r="X26" s="27">
        <v>0.0</v>
      </c>
      <c r="Y26" s="27">
        <v>0.0</v>
      </c>
      <c r="Z26" s="18">
        <v>24611.93</v>
      </c>
      <c r="AA26" s="19">
        <f t="shared" si="2"/>
        <v>38238</v>
      </c>
      <c r="AB26" s="27">
        <v>0.0</v>
      </c>
      <c r="AC26" s="27">
        <v>0.0</v>
      </c>
      <c r="AD26" s="27">
        <v>0.0</v>
      </c>
      <c r="AE26" s="18" t="s">
        <v>52</v>
      </c>
    </row>
    <row r="27">
      <c r="A27" s="28">
        <v>43229.0</v>
      </c>
      <c r="B27" s="18">
        <v>2018.0</v>
      </c>
      <c r="C27" s="18">
        <v>5.0</v>
      </c>
      <c r="D27" s="19">
        <v>30.0</v>
      </c>
      <c r="E27" s="18">
        <v>0.89</v>
      </c>
      <c r="F27" s="18">
        <v>4.11</v>
      </c>
      <c r="G27" s="18">
        <v>0.29</v>
      </c>
      <c r="H27" s="23">
        <v>0.0</v>
      </c>
      <c r="I27" s="23">
        <v>130.0</v>
      </c>
      <c r="J27" s="18">
        <v>85.8</v>
      </c>
      <c r="K27" s="18">
        <v>127.13</v>
      </c>
      <c r="L27" s="18">
        <v>0.0</v>
      </c>
      <c r="M27" s="18">
        <f t="shared" si="1"/>
        <v>2.87</v>
      </c>
      <c r="N27" s="26">
        <v>14.6</v>
      </c>
      <c r="O27" s="26">
        <v>14.6</v>
      </c>
      <c r="P27" s="18">
        <v>3828.0</v>
      </c>
      <c r="Q27" s="18">
        <v>39379.0</v>
      </c>
      <c r="R27" s="27">
        <v>0.84218</v>
      </c>
      <c r="S27" s="27">
        <v>0.06039</v>
      </c>
      <c r="T27" s="27">
        <v>0.43634</v>
      </c>
      <c r="U27" s="27">
        <v>0.27472</v>
      </c>
      <c r="V27" s="27">
        <v>0.0</v>
      </c>
      <c r="W27" s="27">
        <v>0.0</v>
      </c>
      <c r="X27" s="27">
        <v>0.0</v>
      </c>
      <c r="Y27" s="27">
        <v>0.0</v>
      </c>
      <c r="Z27" s="18">
        <v>24906.53</v>
      </c>
      <c r="AA27" s="19">
        <f t="shared" si="2"/>
        <v>43207</v>
      </c>
      <c r="AB27" s="27">
        <v>0.0</v>
      </c>
      <c r="AC27" s="27">
        <v>0.0</v>
      </c>
      <c r="AD27" s="27">
        <v>0.0</v>
      </c>
      <c r="AE27" s="18" t="s">
        <v>52</v>
      </c>
    </row>
    <row r="28">
      <c r="A28" s="28">
        <v>43199.0</v>
      </c>
      <c r="B28" s="18">
        <v>2018.0</v>
      </c>
      <c r="C28" s="18">
        <v>4.0</v>
      </c>
      <c r="D28" s="19">
        <v>31.0</v>
      </c>
      <c r="E28" s="18">
        <v>0.89</v>
      </c>
      <c r="F28" s="18">
        <v>4.11</v>
      </c>
      <c r="G28" s="18">
        <v>0.29</v>
      </c>
      <c r="H28" s="23">
        <v>0.0</v>
      </c>
      <c r="I28" s="23">
        <v>130.0</v>
      </c>
      <c r="J28" s="18">
        <v>89.34</v>
      </c>
      <c r="K28" s="18">
        <v>131.85</v>
      </c>
      <c r="L28" s="18">
        <v>0.0</v>
      </c>
      <c r="M28" s="18">
        <f t="shared" si="1"/>
        <v>0</v>
      </c>
      <c r="N28" s="26">
        <v>14.6</v>
      </c>
      <c r="O28" s="26">
        <v>14.6</v>
      </c>
      <c r="P28" s="18">
        <v>3667.0</v>
      </c>
      <c r="Q28" s="18">
        <v>41632.0</v>
      </c>
      <c r="R28" s="27">
        <v>0.84218</v>
      </c>
      <c r="S28" s="27">
        <v>0.06039</v>
      </c>
      <c r="T28" s="27">
        <v>0.43634</v>
      </c>
      <c r="U28" s="27">
        <v>0.27472</v>
      </c>
      <c r="V28" s="27">
        <v>0.0</v>
      </c>
      <c r="W28" s="27">
        <v>0.0</v>
      </c>
      <c r="X28" s="27">
        <v>0.0</v>
      </c>
      <c r="Y28" s="27">
        <v>0.0</v>
      </c>
      <c r="Z28" s="18">
        <v>25419.64</v>
      </c>
      <c r="AA28" s="19">
        <f t="shared" si="2"/>
        <v>45299</v>
      </c>
      <c r="AB28" s="27">
        <v>0.0</v>
      </c>
      <c r="AC28" s="27">
        <v>0.0</v>
      </c>
      <c r="AD28" s="27">
        <v>0.0</v>
      </c>
      <c r="AE28" s="18" t="s">
        <v>52</v>
      </c>
    </row>
    <row r="29">
      <c r="A29" s="28">
        <v>43168.0</v>
      </c>
      <c r="B29" s="18">
        <v>2018.0</v>
      </c>
      <c r="C29" s="18">
        <v>3.0</v>
      </c>
      <c r="D29" s="19">
        <v>29.0</v>
      </c>
      <c r="E29" s="18">
        <v>0.89</v>
      </c>
      <c r="F29" s="18">
        <v>4.11</v>
      </c>
      <c r="G29" s="18">
        <v>0.29</v>
      </c>
      <c r="H29" s="23">
        <v>0.0</v>
      </c>
      <c r="I29" s="23">
        <v>130.0</v>
      </c>
      <c r="J29" s="18">
        <v>91.11</v>
      </c>
      <c r="K29" s="18">
        <v>155.86</v>
      </c>
      <c r="L29" s="18">
        <v>0.0</v>
      </c>
      <c r="M29" s="18">
        <f t="shared" si="1"/>
        <v>0</v>
      </c>
      <c r="N29" s="26">
        <v>14.6</v>
      </c>
      <c r="O29" s="26">
        <v>14.6</v>
      </c>
      <c r="P29" s="18">
        <v>3309.0</v>
      </c>
      <c r="Q29" s="18">
        <v>37120.0</v>
      </c>
      <c r="R29" s="27">
        <v>0.84218</v>
      </c>
      <c r="S29" s="27">
        <v>0.06039</v>
      </c>
      <c r="T29" s="27">
        <v>0.43634</v>
      </c>
      <c r="U29" s="27">
        <v>0.27472</v>
      </c>
      <c r="V29" s="27">
        <v>0.0</v>
      </c>
      <c r="W29" s="27">
        <v>0.0</v>
      </c>
      <c r="X29" s="27">
        <v>0.0</v>
      </c>
      <c r="Y29" s="27">
        <v>0.0</v>
      </c>
      <c r="Z29" s="18">
        <v>25553.32</v>
      </c>
      <c r="AA29" s="19">
        <f t="shared" si="2"/>
        <v>40429</v>
      </c>
      <c r="AB29" s="27">
        <v>0.0</v>
      </c>
      <c r="AC29" s="27">
        <v>0.0</v>
      </c>
      <c r="AD29" s="27">
        <v>0.0</v>
      </c>
      <c r="AE29" s="18" t="s">
        <v>52</v>
      </c>
    </row>
    <row r="30">
      <c r="A30" s="28">
        <v>43140.0</v>
      </c>
      <c r="B30" s="18">
        <v>2018.0</v>
      </c>
      <c r="C30" s="18">
        <v>2.0</v>
      </c>
      <c r="D30" s="19">
        <v>31.0</v>
      </c>
      <c r="E30" s="18">
        <v>1.16</v>
      </c>
      <c r="F30" s="18">
        <v>5.34</v>
      </c>
      <c r="G30" s="18">
        <v>0.29</v>
      </c>
      <c r="H30" s="23">
        <v>0.0</v>
      </c>
      <c r="I30" s="23">
        <v>130.0</v>
      </c>
      <c r="J30" s="18">
        <v>71.83</v>
      </c>
      <c r="K30" s="18">
        <v>128.31</v>
      </c>
      <c r="L30" s="18">
        <v>0.0</v>
      </c>
      <c r="M30" s="18">
        <f t="shared" si="1"/>
        <v>1.69</v>
      </c>
      <c r="N30" s="26">
        <v>14.6</v>
      </c>
      <c r="O30" s="26">
        <v>14.6</v>
      </c>
      <c r="P30" s="18">
        <v>3262.0</v>
      </c>
      <c r="Q30" s="18">
        <v>76984.0</v>
      </c>
      <c r="R30" s="27">
        <v>0.84218</v>
      </c>
      <c r="S30" s="27">
        <v>0.06039</v>
      </c>
      <c r="T30" s="27">
        <v>0.43634</v>
      </c>
      <c r="U30" s="27">
        <v>0.27472</v>
      </c>
      <c r="V30" s="27">
        <v>0.0</v>
      </c>
      <c r="W30" s="27">
        <v>0.0</v>
      </c>
      <c r="X30" s="27">
        <v>0.0</v>
      </c>
      <c r="Y30" s="27">
        <v>0.0</v>
      </c>
      <c r="Z30" s="18">
        <v>25705.95</v>
      </c>
      <c r="AA30" s="19">
        <f t="shared" si="2"/>
        <v>80246</v>
      </c>
      <c r="AB30" s="27">
        <v>0.0</v>
      </c>
      <c r="AC30" s="27">
        <v>0.0</v>
      </c>
      <c r="AD30" s="27">
        <v>0.0</v>
      </c>
      <c r="AE30" s="18" t="s">
        <v>52</v>
      </c>
    </row>
    <row r="31">
      <c r="A31" s="28">
        <v>43109.0</v>
      </c>
      <c r="B31" s="18">
        <v>2018.0</v>
      </c>
      <c r="C31" s="18">
        <v>1.0</v>
      </c>
      <c r="D31" s="19">
        <v>31.0</v>
      </c>
      <c r="E31" s="18">
        <v>1.49</v>
      </c>
      <c r="F31" s="18">
        <v>6.84</v>
      </c>
      <c r="G31" s="18">
        <v>0.29</v>
      </c>
      <c r="H31" s="23">
        <v>0.0</v>
      </c>
      <c r="I31" s="23">
        <v>130.0</v>
      </c>
      <c r="J31" s="18">
        <v>71.43</v>
      </c>
      <c r="K31" s="18">
        <v>129.88</v>
      </c>
      <c r="L31" s="18">
        <v>0.0</v>
      </c>
      <c r="M31" s="18">
        <f t="shared" si="1"/>
        <v>0.12</v>
      </c>
      <c r="N31" s="26">
        <v>14.6</v>
      </c>
      <c r="O31" s="26">
        <v>14.6</v>
      </c>
      <c r="P31" s="18">
        <v>3032.0</v>
      </c>
      <c r="Q31" s="18">
        <v>77134.0</v>
      </c>
      <c r="R31" s="27">
        <v>0.84218</v>
      </c>
      <c r="S31" s="27">
        <v>0.06039</v>
      </c>
      <c r="T31" s="27">
        <v>0.43634</v>
      </c>
      <c r="U31" s="27">
        <v>0.27472</v>
      </c>
      <c r="V31" s="27">
        <v>0.0</v>
      </c>
      <c r="W31" s="27">
        <v>0.0</v>
      </c>
      <c r="X31" s="27">
        <v>0.0</v>
      </c>
      <c r="Y31" s="27">
        <v>0.0</v>
      </c>
      <c r="Z31" s="18">
        <v>27392.28</v>
      </c>
      <c r="AA31" s="19">
        <f t="shared" si="2"/>
        <v>80166</v>
      </c>
      <c r="AB31" s="27">
        <v>0.0</v>
      </c>
      <c r="AC31" s="27">
        <v>0.0</v>
      </c>
      <c r="AD31" s="27">
        <v>0.0</v>
      </c>
      <c r="AE31" s="18" t="s">
        <v>52</v>
      </c>
    </row>
    <row r="32">
      <c r="A32" s="28">
        <v>43078.0</v>
      </c>
      <c r="B32" s="18">
        <v>2017.0</v>
      </c>
      <c r="C32" s="18">
        <v>12.0</v>
      </c>
      <c r="D32" s="19">
        <v>30.0</v>
      </c>
      <c r="E32" s="18">
        <v>1.65</v>
      </c>
      <c r="F32" s="18">
        <v>7.6</v>
      </c>
      <c r="G32" s="18">
        <v>0.29</v>
      </c>
      <c r="H32" s="23">
        <v>0.0</v>
      </c>
      <c r="I32" s="23">
        <v>130.0</v>
      </c>
      <c r="J32" s="18">
        <v>71.04</v>
      </c>
      <c r="K32" s="18">
        <v>147.99</v>
      </c>
      <c r="L32" s="18">
        <v>0.0</v>
      </c>
      <c r="M32" s="18">
        <f t="shared" si="1"/>
        <v>0</v>
      </c>
      <c r="N32" s="26">
        <v>14.6</v>
      </c>
      <c r="O32" s="26">
        <v>14.6</v>
      </c>
      <c r="P32" s="18">
        <v>2960.0</v>
      </c>
      <c r="Q32" s="18">
        <v>38038.0</v>
      </c>
      <c r="R32" s="27">
        <v>0.84218</v>
      </c>
      <c r="S32" s="27">
        <v>0.06039</v>
      </c>
      <c r="T32" s="27">
        <v>0.43634</v>
      </c>
      <c r="U32" s="27">
        <v>0.27472</v>
      </c>
      <c r="V32" s="27">
        <v>0.0</v>
      </c>
      <c r="W32" s="27">
        <v>0.0</v>
      </c>
      <c r="X32" s="27">
        <v>0.0</v>
      </c>
      <c r="Y32" s="27">
        <v>0.0</v>
      </c>
      <c r="Z32" s="18">
        <v>29105.98</v>
      </c>
      <c r="AA32" s="19">
        <f t="shared" si="2"/>
        <v>40998</v>
      </c>
      <c r="AB32" s="27">
        <v>0.0</v>
      </c>
      <c r="AC32" s="27">
        <v>0.0</v>
      </c>
      <c r="AD32" s="27">
        <v>0.0</v>
      </c>
      <c r="AE32" s="18" t="s">
        <v>52</v>
      </c>
    </row>
    <row r="33">
      <c r="A33" s="28">
        <v>43048.0</v>
      </c>
      <c r="B33" s="18">
        <v>2017.0</v>
      </c>
      <c r="C33" s="18">
        <v>11.0</v>
      </c>
      <c r="D33" s="19">
        <v>31.0</v>
      </c>
      <c r="E33" s="18">
        <v>1.65</v>
      </c>
      <c r="F33" s="18">
        <v>7.6</v>
      </c>
      <c r="G33" s="18">
        <v>0.29</v>
      </c>
      <c r="H33" s="23">
        <v>0.0</v>
      </c>
      <c r="I33" s="23">
        <v>130.0</v>
      </c>
      <c r="J33" s="18">
        <v>76.35</v>
      </c>
      <c r="K33" s="18">
        <v>124.57</v>
      </c>
      <c r="L33" s="18">
        <v>0.0</v>
      </c>
      <c r="M33" s="18">
        <f t="shared" si="1"/>
        <v>5.43</v>
      </c>
      <c r="N33" s="26">
        <v>14.6</v>
      </c>
      <c r="O33" s="26">
        <v>14.6</v>
      </c>
      <c r="P33" s="18">
        <v>3086.0</v>
      </c>
      <c r="Q33" s="18">
        <v>75226.0</v>
      </c>
      <c r="R33" s="27">
        <v>0.84218</v>
      </c>
      <c r="S33" s="27">
        <v>0.06039</v>
      </c>
      <c r="T33" s="27">
        <v>0.43634</v>
      </c>
      <c r="U33" s="27">
        <v>0.27472</v>
      </c>
      <c r="V33" s="27">
        <v>0.0</v>
      </c>
      <c r="W33" s="27">
        <v>0.0</v>
      </c>
      <c r="X33" s="27">
        <v>0.0</v>
      </c>
      <c r="Y33" s="27">
        <v>0.0</v>
      </c>
      <c r="Z33" s="18">
        <v>26572.18</v>
      </c>
      <c r="AA33" s="19">
        <f t="shared" si="2"/>
        <v>78312</v>
      </c>
      <c r="AB33" s="27">
        <v>0.0</v>
      </c>
      <c r="AC33" s="27">
        <v>0.0</v>
      </c>
      <c r="AD33" s="27">
        <v>0.0</v>
      </c>
      <c r="AE33" s="18" t="s">
        <v>52</v>
      </c>
    </row>
    <row r="34">
      <c r="A34" s="28">
        <v>43017.0</v>
      </c>
      <c r="B34" s="18">
        <v>2017.0</v>
      </c>
      <c r="C34" s="18">
        <v>10.0</v>
      </c>
      <c r="D34" s="19">
        <v>30.0</v>
      </c>
      <c r="E34" s="18">
        <v>1.65</v>
      </c>
      <c r="F34" s="18">
        <v>7.6</v>
      </c>
      <c r="G34" s="18">
        <v>0.29</v>
      </c>
      <c r="H34" s="23">
        <v>0.0</v>
      </c>
      <c r="I34" s="23">
        <v>130.0</v>
      </c>
      <c r="J34" s="18">
        <v>101.35</v>
      </c>
      <c r="K34" s="18">
        <v>141.49</v>
      </c>
      <c r="L34" s="18">
        <v>0.0</v>
      </c>
      <c r="M34" s="18">
        <f t="shared" si="1"/>
        <v>0</v>
      </c>
      <c r="N34" s="26">
        <v>14.6</v>
      </c>
      <c r="O34" s="26">
        <v>14.6</v>
      </c>
      <c r="P34" s="18">
        <v>3859.0</v>
      </c>
      <c r="Q34" s="18">
        <v>39472.0</v>
      </c>
      <c r="R34" s="27">
        <v>0.84218</v>
      </c>
      <c r="S34" s="27">
        <v>0.06039</v>
      </c>
      <c r="T34" s="27">
        <v>0.43634</v>
      </c>
      <c r="U34" s="27">
        <v>0.27472</v>
      </c>
      <c r="V34" s="27">
        <v>0.0</v>
      </c>
      <c r="W34" s="27">
        <v>0.0</v>
      </c>
      <c r="X34" s="27">
        <v>0.0</v>
      </c>
      <c r="Y34" s="27">
        <v>0.0</v>
      </c>
      <c r="Z34" s="18">
        <v>29182.25</v>
      </c>
      <c r="AA34" s="19">
        <f t="shared" si="2"/>
        <v>43331</v>
      </c>
      <c r="AB34" s="27">
        <v>0.0</v>
      </c>
      <c r="AC34" s="27">
        <v>0.0</v>
      </c>
      <c r="AD34" s="27">
        <v>0.0</v>
      </c>
      <c r="AE34" s="18" t="s">
        <v>52</v>
      </c>
    </row>
    <row r="35">
      <c r="A35" s="28">
        <v>42987.0</v>
      </c>
      <c r="B35" s="18">
        <v>2017.0</v>
      </c>
      <c r="C35" s="18">
        <v>9.0</v>
      </c>
      <c r="D35" s="19">
        <v>31.0</v>
      </c>
      <c r="E35" s="18">
        <v>1.52</v>
      </c>
      <c r="F35" s="18">
        <v>6.98</v>
      </c>
      <c r="G35" s="18">
        <v>0.29</v>
      </c>
      <c r="H35" s="23">
        <v>0.0</v>
      </c>
      <c r="I35" s="23">
        <v>130.0</v>
      </c>
      <c r="J35" s="18">
        <v>92.49</v>
      </c>
      <c r="K35" s="18">
        <v>120.24</v>
      </c>
      <c r="L35" s="18">
        <v>0.0</v>
      </c>
      <c r="M35" s="18">
        <f t="shared" si="1"/>
        <v>9.76</v>
      </c>
      <c r="N35" s="26">
        <v>14.6</v>
      </c>
      <c r="O35" s="26">
        <v>14.6</v>
      </c>
      <c r="P35" s="18">
        <v>3503.0</v>
      </c>
      <c r="Q35" s="18">
        <v>34813.0</v>
      </c>
      <c r="R35" s="27">
        <v>0.84218</v>
      </c>
      <c r="S35" s="27">
        <v>0.06039</v>
      </c>
      <c r="T35" s="27">
        <v>0.43634</v>
      </c>
      <c r="U35" s="27">
        <v>0.27472</v>
      </c>
      <c r="V35" s="27">
        <v>0.0</v>
      </c>
      <c r="W35" s="27">
        <v>0.0</v>
      </c>
      <c r="X35" s="27">
        <v>0.0</v>
      </c>
      <c r="Y35" s="27">
        <v>0.0</v>
      </c>
      <c r="Z35" s="18">
        <v>24996.18</v>
      </c>
      <c r="AA35" s="19">
        <f t="shared" si="2"/>
        <v>38316</v>
      </c>
      <c r="AB35" s="27">
        <v>0.0</v>
      </c>
      <c r="AC35" s="27">
        <v>0.0</v>
      </c>
      <c r="AD35" s="27">
        <v>0.0</v>
      </c>
      <c r="AE35" s="18" t="s">
        <v>52</v>
      </c>
    </row>
    <row r="36">
      <c r="A36" s="28">
        <v>42956.0</v>
      </c>
      <c r="B36" s="18">
        <v>2017.0</v>
      </c>
      <c r="C36" s="18">
        <v>8.0</v>
      </c>
      <c r="D36" s="19">
        <v>31.0</v>
      </c>
      <c r="E36" s="18">
        <v>1.43</v>
      </c>
      <c r="F36" s="18">
        <v>6.55</v>
      </c>
      <c r="G36" s="18">
        <v>0.29</v>
      </c>
      <c r="H36" s="23">
        <v>0.0</v>
      </c>
      <c r="I36" s="23">
        <v>130.0</v>
      </c>
      <c r="J36" s="18">
        <v>80.29</v>
      </c>
      <c r="K36" s="18">
        <v>95.25</v>
      </c>
      <c r="L36" s="18">
        <v>0.0</v>
      </c>
      <c r="M36" s="18">
        <f t="shared" si="1"/>
        <v>34.75</v>
      </c>
      <c r="N36" s="26">
        <v>14.6</v>
      </c>
      <c r="O36" s="26">
        <v>14.6</v>
      </c>
      <c r="P36" s="18">
        <v>3355.0</v>
      </c>
      <c r="Q36" s="18">
        <v>32312.0</v>
      </c>
      <c r="R36" s="27">
        <v>0.84218</v>
      </c>
      <c r="S36" s="27">
        <v>0.06039</v>
      </c>
      <c r="T36" s="27">
        <v>0.43634</v>
      </c>
      <c r="U36" s="27">
        <v>0.27472</v>
      </c>
      <c r="V36" s="27">
        <v>0.0</v>
      </c>
      <c r="W36" s="27">
        <v>0.0</v>
      </c>
      <c r="X36" s="27">
        <v>0.0</v>
      </c>
      <c r="Y36" s="27">
        <v>0.0</v>
      </c>
      <c r="Z36" s="18">
        <v>22955.5</v>
      </c>
      <c r="AA36" s="19">
        <f t="shared" si="2"/>
        <v>35667</v>
      </c>
      <c r="AB36" s="27">
        <v>0.0</v>
      </c>
      <c r="AC36" s="27">
        <v>0.0</v>
      </c>
      <c r="AD36" s="27">
        <v>0.0</v>
      </c>
      <c r="AE36" s="18" t="s">
        <v>52</v>
      </c>
    </row>
    <row r="37">
      <c r="A37" s="28">
        <v>42925.0</v>
      </c>
      <c r="B37" s="18">
        <v>2017.0</v>
      </c>
      <c r="C37" s="18">
        <v>7.0</v>
      </c>
      <c r="D37" s="19">
        <v>30.0</v>
      </c>
      <c r="E37" s="18">
        <v>1.3</v>
      </c>
      <c r="F37" s="18">
        <v>5.96</v>
      </c>
      <c r="G37" s="18">
        <v>0.29</v>
      </c>
      <c r="H37" s="23">
        <v>0.0</v>
      </c>
      <c r="I37" s="23">
        <v>130.0</v>
      </c>
      <c r="J37" s="18">
        <v>69.07</v>
      </c>
      <c r="K37" s="18">
        <v>101.74</v>
      </c>
      <c r="L37" s="18">
        <v>0.0</v>
      </c>
      <c r="M37" s="18">
        <f t="shared" si="1"/>
        <v>28.26</v>
      </c>
      <c r="N37" s="26">
        <v>14.6</v>
      </c>
      <c r="O37" s="26">
        <v>14.6</v>
      </c>
      <c r="P37" s="18">
        <v>2850.0</v>
      </c>
      <c r="Q37" s="18">
        <v>30889.0</v>
      </c>
      <c r="R37" s="27">
        <v>0.84218</v>
      </c>
      <c r="S37" s="27">
        <v>0.06039</v>
      </c>
      <c r="T37" s="27">
        <v>0.43634</v>
      </c>
      <c r="U37" s="27">
        <v>0.27472</v>
      </c>
      <c r="V37" s="27">
        <v>0.0</v>
      </c>
      <c r="W37" s="27">
        <v>0.0</v>
      </c>
      <c r="X37" s="27">
        <v>0.0</v>
      </c>
      <c r="Y37" s="27">
        <v>0.0</v>
      </c>
      <c r="Z37" s="18">
        <v>19740.68</v>
      </c>
      <c r="AA37" s="19">
        <f t="shared" si="2"/>
        <v>33739</v>
      </c>
      <c r="AB37" s="27">
        <v>0.0</v>
      </c>
      <c r="AC37" s="27">
        <v>0.0</v>
      </c>
      <c r="AD37" s="27">
        <v>0.0</v>
      </c>
      <c r="AE37" s="18" t="s">
        <v>52</v>
      </c>
    </row>
    <row r="38">
      <c r="A38" s="28">
        <v>42895.0</v>
      </c>
      <c r="B38" s="18">
        <v>2017.0</v>
      </c>
      <c r="C38" s="18">
        <v>6.0</v>
      </c>
      <c r="D38" s="19">
        <v>31.0</v>
      </c>
      <c r="E38" s="18">
        <v>1.18</v>
      </c>
      <c r="F38" s="18">
        <v>5.42</v>
      </c>
      <c r="G38" s="18">
        <v>0.29</v>
      </c>
      <c r="H38" s="23">
        <v>0.0</v>
      </c>
      <c r="I38" s="23">
        <v>130.0</v>
      </c>
      <c r="J38" s="18">
        <v>80.49</v>
      </c>
      <c r="K38" s="18">
        <v>116.5</v>
      </c>
      <c r="L38" s="18">
        <v>0.0</v>
      </c>
      <c r="M38" s="18">
        <f t="shared" si="1"/>
        <v>13.5</v>
      </c>
      <c r="N38" s="26">
        <v>14.6</v>
      </c>
      <c r="O38" s="26">
        <v>14.6</v>
      </c>
      <c r="P38" s="18">
        <v>3817.0</v>
      </c>
      <c r="Q38" s="18">
        <v>35942.0</v>
      </c>
      <c r="R38" s="27">
        <v>0.84218</v>
      </c>
      <c r="S38" s="27">
        <v>0.06039</v>
      </c>
      <c r="T38" s="27">
        <v>0.43634</v>
      </c>
      <c r="U38" s="27">
        <v>0.27472</v>
      </c>
      <c r="V38" s="27">
        <v>0.0</v>
      </c>
      <c r="W38" s="27">
        <v>0.0</v>
      </c>
      <c r="X38" s="27">
        <v>0.0</v>
      </c>
      <c r="Y38" s="27">
        <v>0.0</v>
      </c>
      <c r="Z38" s="18">
        <v>23260.96</v>
      </c>
      <c r="AA38" s="19">
        <f t="shared" si="2"/>
        <v>39759</v>
      </c>
      <c r="AB38" s="27">
        <v>0.0</v>
      </c>
      <c r="AC38" s="27">
        <v>0.0</v>
      </c>
      <c r="AD38" s="27">
        <v>0.0</v>
      </c>
      <c r="AE38" s="18" t="s">
        <v>52</v>
      </c>
    </row>
    <row r="39">
      <c r="A39" s="28">
        <v>42864.0</v>
      </c>
      <c r="B39" s="18">
        <v>2017.0</v>
      </c>
      <c r="C39" s="18">
        <v>5.0</v>
      </c>
      <c r="D39" s="19">
        <v>30.0</v>
      </c>
      <c r="E39" s="18">
        <v>1.07</v>
      </c>
      <c r="F39" s="18">
        <v>4.93</v>
      </c>
      <c r="G39" s="18">
        <v>0.29</v>
      </c>
      <c r="H39" s="23">
        <v>0.0</v>
      </c>
      <c r="I39" s="23">
        <v>130.0</v>
      </c>
      <c r="J39" s="18">
        <v>77.93</v>
      </c>
      <c r="K39" s="18">
        <v>114.93</v>
      </c>
      <c r="L39" s="18">
        <v>0.0</v>
      </c>
      <c r="M39" s="18">
        <f t="shared" si="1"/>
        <v>15.07</v>
      </c>
      <c r="N39" s="26">
        <v>14.6</v>
      </c>
      <c r="O39" s="26">
        <v>14.6</v>
      </c>
      <c r="P39" s="18">
        <v>2939.0</v>
      </c>
      <c r="Q39" s="18">
        <v>33609.0</v>
      </c>
      <c r="R39" s="27">
        <v>0.84218</v>
      </c>
      <c r="S39" s="27">
        <v>0.06039</v>
      </c>
      <c r="T39" s="27">
        <v>0.43634</v>
      </c>
      <c r="U39" s="27">
        <v>0.27472</v>
      </c>
      <c r="V39" s="27">
        <v>0.0</v>
      </c>
      <c r="W39" s="27">
        <v>0.0</v>
      </c>
      <c r="X39" s="27">
        <v>0.0</v>
      </c>
      <c r="Y39" s="27">
        <v>0.0</v>
      </c>
      <c r="Z39" s="18">
        <v>19346.53</v>
      </c>
      <c r="AA39" s="19">
        <f t="shared" si="2"/>
        <v>36548</v>
      </c>
      <c r="AB39" s="27">
        <v>0.0</v>
      </c>
      <c r="AC39" s="27">
        <v>0.0</v>
      </c>
      <c r="AD39" s="27">
        <v>0.0</v>
      </c>
      <c r="AE39" s="18" t="s">
        <v>52</v>
      </c>
    </row>
    <row r="40">
      <c r="A40" s="28">
        <v>42834.0</v>
      </c>
      <c r="B40" s="18">
        <v>2017.0</v>
      </c>
      <c r="C40" s="18">
        <v>4.0</v>
      </c>
      <c r="D40" s="19">
        <v>31.0</v>
      </c>
      <c r="E40" s="18">
        <v>0.97</v>
      </c>
      <c r="F40" s="18">
        <v>4.48</v>
      </c>
      <c r="G40" s="18">
        <v>0.29</v>
      </c>
      <c r="H40" s="23">
        <v>0.0</v>
      </c>
      <c r="I40" s="23">
        <v>130.0</v>
      </c>
      <c r="J40" s="18">
        <v>92.69</v>
      </c>
      <c r="K40" s="18">
        <v>145.82</v>
      </c>
      <c r="L40" s="18">
        <v>0.0</v>
      </c>
      <c r="M40" s="18">
        <f t="shared" si="1"/>
        <v>0</v>
      </c>
      <c r="N40" s="26">
        <v>14.6</v>
      </c>
      <c r="O40" s="26">
        <v>14.6</v>
      </c>
      <c r="P40" s="18">
        <v>3912.0</v>
      </c>
      <c r="Q40" s="18">
        <v>39209.0</v>
      </c>
      <c r="R40" s="27">
        <v>0.84218</v>
      </c>
      <c r="S40" s="27">
        <v>0.06039</v>
      </c>
      <c r="T40" s="27">
        <v>0.43634</v>
      </c>
      <c r="U40" s="27">
        <v>0.27472</v>
      </c>
      <c r="V40" s="27">
        <v>0.0</v>
      </c>
      <c r="W40" s="27">
        <v>0.0</v>
      </c>
      <c r="X40" s="27">
        <v>0.0</v>
      </c>
      <c r="Y40" s="27">
        <v>0.0</v>
      </c>
      <c r="Z40" s="18">
        <v>24618.62</v>
      </c>
      <c r="AA40" s="19">
        <f t="shared" si="2"/>
        <v>43121</v>
      </c>
      <c r="AB40" s="27">
        <v>0.0</v>
      </c>
      <c r="AC40" s="27">
        <v>0.0</v>
      </c>
      <c r="AD40" s="27">
        <v>0.0</v>
      </c>
      <c r="AE40" s="18" t="s">
        <v>52</v>
      </c>
    </row>
    <row r="41">
      <c r="A41" s="28">
        <v>42803.0</v>
      </c>
      <c r="B41" s="18">
        <v>2017.0</v>
      </c>
      <c r="C41" s="18">
        <v>3.0</v>
      </c>
      <c r="D41" s="19">
        <v>28.0</v>
      </c>
      <c r="E41" s="18">
        <v>0.89</v>
      </c>
      <c r="F41" s="18">
        <v>4.06</v>
      </c>
      <c r="G41" s="18">
        <v>0.29</v>
      </c>
      <c r="H41" s="23">
        <v>0.0</v>
      </c>
      <c r="I41" s="23">
        <v>130.0</v>
      </c>
      <c r="J41" s="18">
        <v>99.77</v>
      </c>
      <c r="K41" s="18">
        <v>148.38</v>
      </c>
      <c r="L41" s="18">
        <v>0.0</v>
      </c>
      <c r="M41" s="18">
        <f t="shared" si="1"/>
        <v>0</v>
      </c>
      <c r="N41" s="26">
        <v>14.6</v>
      </c>
      <c r="O41" s="26">
        <v>14.6</v>
      </c>
      <c r="P41" s="18">
        <v>3561.0</v>
      </c>
      <c r="Q41" s="18">
        <v>40737.0</v>
      </c>
      <c r="R41" s="27">
        <v>0.84218</v>
      </c>
      <c r="S41" s="27">
        <v>0.06039</v>
      </c>
      <c r="T41" s="27">
        <v>0.43634</v>
      </c>
      <c r="U41" s="27">
        <v>0.27472</v>
      </c>
      <c r="V41" s="27">
        <v>0.0</v>
      </c>
      <c r="W41" s="27">
        <v>0.0</v>
      </c>
      <c r="X41" s="27">
        <v>0.0</v>
      </c>
      <c r="Y41" s="27">
        <v>0.0</v>
      </c>
      <c r="Z41" s="18">
        <v>24642.97</v>
      </c>
      <c r="AA41" s="19">
        <f t="shared" si="2"/>
        <v>44298</v>
      </c>
      <c r="AB41" s="27">
        <v>0.0</v>
      </c>
      <c r="AC41" s="27">
        <v>0.0</v>
      </c>
      <c r="AD41" s="27">
        <v>0.0</v>
      </c>
      <c r="AE41" s="18" t="s">
        <v>52</v>
      </c>
    </row>
    <row r="42">
      <c r="A42" s="28">
        <v>42775.0</v>
      </c>
      <c r="B42" s="18">
        <v>2017.0</v>
      </c>
      <c r="C42" s="18">
        <v>2.0</v>
      </c>
      <c r="D42" s="19">
        <v>31.0</v>
      </c>
      <c r="E42" s="18">
        <v>0.8</v>
      </c>
      <c r="F42" s="18">
        <v>3.7</v>
      </c>
      <c r="G42" s="18">
        <v>0.29</v>
      </c>
      <c r="H42" s="23">
        <v>0.0</v>
      </c>
      <c r="I42" s="23">
        <v>130.0</v>
      </c>
      <c r="J42" s="18">
        <v>76.75</v>
      </c>
      <c r="K42" s="18">
        <v>139.33</v>
      </c>
      <c r="L42" s="18">
        <v>0.0</v>
      </c>
      <c r="M42" s="18">
        <f t="shared" si="1"/>
        <v>0</v>
      </c>
      <c r="N42" s="26">
        <v>14.6</v>
      </c>
      <c r="O42" s="26">
        <v>14.6</v>
      </c>
      <c r="P42" s="18">
        <v>3438.0</v>
      </c>
      <c r="Q42" s="18">
        <v>42314.0</v>
      </c>
      <c r="R42" s="27">
        <v>0.84218</v>
      </c>
      <c r="S42" s="27">
        <v>0.06039</v>
      </c>
      <c r="T42" s="27">
        <v>0.43634</v>
      </c>
      <c r="U42" s="27">
        <v>0.27472</v>
      </c>
      <c r="V42" s="27">
        <v>0.0</v>
      </c>
      <c r="W42" s="27">
        <v>0.0</v>
      </c>
      <c r="X42" s="27">
        <v>0.0</v>
      </c>
      <c r="Y42" s="27">
        <v>0.0</v>
      </c>
      <c r="Z42" s="18">
        <v>24585.05</v>
      </c>
      <c r="AA42" s="19">
        <f t="shared" si="2"/>
        <v>45752</v>
      </c>
      <c r="AB42" s="27">
        <v>0.0</v>
      </c>
      <c r="AC42" s="27">
        <v>0.0</v>
      </c>
      <c r="AD42" s="27">
        <v>0.0</v>
      </c>
      <c r="AE42" s="18" t="s">
        <v>52</v>
      </c>
    </row>
    <row r="43">
      <c r="A43" s="28">
        <v>42744.0</v>
      </c>
      <c r="B43" s="18">
        <v>2017.0</v>
      </c>
      <c r="C43" s="18">
        <v>1.0</v>
      </c>
      <c r="D43" s="19">
        <v>31.0</v>
      </c>
      <c r="E43" s="18">
        <v>0.73</v>
      </c>
      <c r="F43" s="18">
        <v>3.37</v>
      </c>
      <c r="G43" s="18">
        <v>0.29</v>
      </c>
      <c r="H43" s="23">
        <v>0.0</v>
      </c>
      <c r="I43" s="23">
        <v>130.0</v>
      </c>
      <c r="J43" s="18">
        <v>67.89</v>
      </c>
      <c r="K43" s="18">
        <v>132.64</v>
      </c>
      <c r="L43" s="18">
        <v>0.0</v>
      </c>
      <c r="M43" s="18">
        <f t="shared" si="1"/>
        <v>0</v>
      </c>
      <c r="N43" s="26">
        <v>14.6</v>
      </c>
      <c r="O43" s="26">
        <v>14.6</v>
      </c>
      <c r="P43" s="18">
        <v>3067.0</v>
      </c>
      <c r="Q43" s="18">
        <v>39661.0</v>
      </c>
      <c r="R43" s="27">
        <v>0.84218</v>
      </c>
      <c r="S43" s="27">
        <v>0.06039</v>
      </c>
      <c r="T43" s="27">
        <v>0.43634</v>
      </c>
      <c r="U43" s="27">
        <v>0.27472</v>
      </c>
      <c r="V43" s="27">
        <v>0.0</v>
      </c>
      <c r="W43" s="27">
        <v>0.0</v>
      </c>
      <c r="X43" s="27">
        <v>0.0</v>
      </c>
      <c r="Y43" s="27">
        <v>0.0</v>
      </c>
      <c r="Z43" s="18">
        <v>22118.14</v>
      </c>
      <c r="AA43" s="19">
        <f t="shared" si="2"/>
        <v>42728</v>
      </c>
      <c r="AB43" s="27">
        <v>0.0</v>
      </c>
      <c r="AC43" s="27">
        <v>0.0</v>
      </c>
      <c r="AD43" s="27">
        <v>0.0</v>
      </c>
      <c r="AE43" s="18" t="s">
        <v>52</v>
      </c>
    </row>
  </sheetData>
  <autoFilter ref="$A$1:$FJ$4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71"/>
    <col customWidth="1" min="5" max="5" width="28.29"/>
    <col customWidth="1" min="6" max="6" width="27.43"/>
    <col customWidth="1" min="7" max="7" width="17.86"/>
    <col customWidth="1" min="8" max="8" width="21.29"/>
    <col customWidth="1" min="9" max="9" width="17.57"/>
    <col customWidth="1" min="10" max="10" width="17.0"/>
  </cols>
  <sheetData>
    <row r="1">
      <c r="A1" s="44" t="s">
        <v>21</v>
      </c>
      <c r="B1" s="44" t="s">
        <v>22</v>
      </c>
      <c r="C1" s="44" t="s">
        <v>23</v>
      </c>
      <c r="D1" s="44" t="s">
        <v>29</v>
      </c>
      <c r="E1" s="45" t="s">
        <v>30</v>
      </c>
      <c r="F1" s="45" t="s">
        <v>31</v>
      </c>
      <c r="G1" s="45" t="s">
        <v>36</v>
      </c>
      <c r="H1" s="45" t="s">
        <v>37</v>
      </c>
      <c r="I1" s="45" t="s">
        <v>46</v>
      </c>
      <c r="J1" s="45" t="s">
        <v>47</v>
      </c>
    </row>
    <row r="2">
      <c r="A2" s="46">
        <v>42755.0</v>
      </c>
      <c r="B2" s="47">
        <v>2017.0</v>
      </c>
      <c r="C2" s="47">
        <v>1.0</v>
      </c>
      <c r="D2" s="19">
        <f>SUM('UC1'!I43,'UC2'!I43,'UC3'!I43,'UC4'!I43,'UC5'!I43)</f>
        <v>3299</v>
      </c>
      <c r="E2" s="48">
        <f>SUM('UC1'!J43,'UC2'!J43,'UC3'!J43,'UC4'!J43,'UC5'!J43)</f>
        <v>1634.61</v>
      </c>
      <c r="F2" s="48">
        <f>SUM('UC1'!K43,'UC2'!K43,'UC3'!K43,'UC4'!K43,'UC5'!K43)</f>
        <v>2885.63</v>
      </c>
      <c r="G2" s="48">
        <f>SUM('UC1'!P43,'UC2'!P43,'UC3'!P43,'UC4'!P43,'UC5'!P43)</f>
        <v>75109</v>
      </c>
      <c r="H2" s="48">
        <f>SUM('UC1'!Q43,'UC2'!Q43,'UC3'!Q43,'UC4'!Q43,'UC5'!Q43)</f>
        <v>843008</v>
      </c>
      <c r="I2" s="49">
        <f>SUM('UC1'!Z43,'UC2'!Z43,'UC3'!Z43,'UC4'!Z43,'UC5'!Z43)</f>
        <v>530768.14</v>
      </c>
      <c r="J2" s="48">
        <f>SUM('UC1'!AA43,'UC2'!AA43,'UC3'!AA43,'UC4'!AA43,'UC5'!AA43)</f>
        <v>918117</v>
      </c>
    </row>
    <row r="3">
      <c r="A3" s="46">
        <v>42786.0</v>
      </c>
      <c r="B3" s="47">
        <v>2017.0</v>
      </c>
      <c r="C3" s="47">
        <v>2.0</v>
      </c>
      <c r="D3" s="19">
        <f>SUM('UC1'!I42,'UC2'!I42,'UC3'!I42,'UC4'!I42,'UC5'!I42)</f>
        <v>3299</v>
      </c>
      <c r="E3" s="48">
        <f>SUM('UC1'!J42,'UC2'!J42,'UC3'!J42,'UC4'!J42,'UC5'!J42)</f>
        <v>1621.43</v>
      </c>
      <c r="F3" s="48">
        <f>SUM('UC1'!K42,'UC2'!K42,'UC3'!K42,'UC4'!K42,'UC5'!K42)</f>
        <v>3317.26</v>
      </c>
      <c r="G3" s="48">
        <f>SUM('UC1'!P42,'UC2'!P42,'UC3'!P42,'UC4'!P42,'UC5'!P42)</f>
        <v>79701</v>
      </c>
      <c r="H3" s="48">
        <f>SUM('UC1'!Q42,'UC2'!Q42,'UC3'!Q42,'UC4'!Q42,'UC5'!Q42)</f>
        <v>989148</v>
      </c>
      <c r="I3" s="49">
        <f>SUM('UC1'!Z42,'UC2'!Z42,'UC3'!Z42,'UC4'!Z42,'UC5'!Z42)</f>
        <v>616591.11</v>
      </c>
      <c r="J3" s="48">
        <f>SUM('UC1'!AA42,'UC2'!AA42,'UC3'!AA42,'UC4'!AA42,'UC5'!AA42)</f>
        <v>1068849</v>
      </c>
    </row>
    <row r="4">
      <c r="A4" s="46">
        <v>42814.0</v>
      </c>
      <c r="B4" s="47">
        <v>2017.0</v>
      </c>
      <c r="C4" s="47">
        <v>3.0</v>
      </c>
      <c r="D4" s="19">
        <f>SUM('UC1'!I41,'UC2'!I41,'UC3'!I41,'UC4'!I41,'UC5'!I41)</f>
        <v>3299</v>
      </c>
      <c r="E4" s="48">
        <f>SUM('UC1'!J41,'UC2'!J41,'UC3'!J41,'UC4'!J41,'UC5'!J41)</f>
        <v>2450.08</v>
      </c>
      <c r="F4" s="48">
        <f>SUM('UC1'!K41,'UC2'!K41,'UC3'!K41,'UC4'!K41,'UC5'!K41)</f>
        <v>3890.94</v>
      </c>
      <c r="G4" s="48">
        <f>SUM('UC1'!P41,'UC2'!P41,'UC3'!P41,'UC4'!P41,'UC5'!P41)</f>
        <v>100556</v>
      </c>
      <c r="H4" s="48">
        <f>SUM('UC1'!Q41,'UC2'!Q41,'UC3'!Q41,'UC4'!Q41,'UC5'!Q41)</f>
        <v>1019546</v>
      </c>
      <c r="I4" s="49">
        <f>SUM('UC1'!Z41,'UC2'!Z41,'UC3'!Z41,'UC4'!Z41,'UC5'!Z41)</f>
        <v>692742.74</v>
      </c>
      <c r="J4" s="48">
        <f>SUM('UC1'!AA41,'UC2'!AA41,'UC3'!AA41,'UC4'!AA41,'UC5'!AA41)</f>
        <v>1120102</v>
      </c>
    </row>
    <row r="5">
      <c r="A5" s="46">
        <v>42845.0</v>
      </c>
      <c r="B5" s="47">
        <v>2017.0</v>
      </c>
      <c r="C5" s="47">
        <v>4.0</v>
      </c>
      <c r="D5" s="19">
        <f>SUM('UC1'!I40,'UC2'!I40,'UC3'!I40,'UC4'!I40,'UC5'!I40)</f>
        <v>3299</v>
      </c>
      <c r="E5" s="48">
        <f>SUM('UC1'!J40,'UC2'!J40,'UC3'!J40,'UC4'!J40,'UC5'!J40)</f>
        <v>2476.61</v>
      </c>
      <c r="F5" s="48">
        <f>SUM('UC1'!K40,'UC2'!K40,'UC3'!K40,'UC4'!K40,'UC5'!K40)</f>
        <v>3813.06</v>
      </c>
      <c r="G5" s="48">
        <f>SUM('UC1'!P40,'UC2'!P40,'UC3'!P40,'UC4'!P40,'UC5'!P40)</f>
        <v>115318</v>
      </c>
      <c r="H5" s="48">
        <f>SUM('UC1'!Q40,'UC2'!Q40,'UC3'!Q40,'UC4'!Q40,'UC5'!Q40)</f>
        <v>1105301</v>
      </c>
      <c r="I5" s="49">
        <f>SUM('UC1'!Z40,'UC2'!Z40,'UC3'!Z40,'UC4'!Z40,'UC5'!Z40)</f>
        <v>720330.89</v>
      </c>
      <c r="J5" s="48">
        <f>SUM('UC1'!AA40,'UC2'!AA40,'UC3'!AA40,'UC4'!AA40,'UC5'!AA40)</f>
        <v>1220619</v>
      </c>
    </row>
    <row r="6">
      <c r="A6" s="46">
        <v>42875.0</v>
      </c>
      <c r="B6" s="47">
        <v>2017.0</v>
      </c>
      <c r="C6" s="47">
        <v>5.0</v>
      </c>
      <c r="D6" s="19">
        <f>SUM('UC1'!I39,'UC2'!I39,'UC3'!I39,'UC4'!I39,'UC5'!I39)</f>
        <v>3299</v>
      </c>
      <c r="E6" s="48">
        <f>SUM('UC1'!J39,'UC2'!J39,'UC3'!J39,'UC4'!J39,'UC5'!J39)</f>
        <v>2468.61</v>
      </c>
      <c r="F6" s="48">
        <f>SUM('UC1'!K39,'UC2'!K39,'UC3'!K39,'UC4'!K39,'UC5'!K39)</f>
        <v>3239.73</v>
      </c>
      <c r="G6" s="48">
        <f>SUM('UC1'!P39,'UC2'!P39,'UC3'!P39,'UC4'!P39,'UC5'!P39)</f>
        <v>95373</v>
      </c>
      <c r="H6" s="48">
        <f>SUM('UC1'!Q39,'UC2'!Q39,'UC3'!Q39,'UC4'!Q39,'UC5'!Q39)</f>
        <v>961957</v>
      </c>
      <c r="I6" s="49">
        <f>SUM('UC1'!Z39,'UC2'!Z39,'UC3'!Z39,'UC4'!Z39,'UC5'!Z39)</f>
        <v>634961.61</v>
      </c>
      <c r="J6" s="48">
        <f>SUM('UC1'!AA39,'UC2'!AA39,'UC3'!AA39,'UC4'!AA39,'UC5'!AA39)</f>
        <v>1057330</v>
      </c>
    </row>
    <row r="7">
      <c r="A7" s="46">
        <v>42906.0</v>
      </c>
      <c r="B7" s="47">
        <v>2017.0</v>
      </c>
      <c r="C7" s="47">
        <v>6.0</v>
      </c>
      <c r="D7" s="19">
        <f>SUM('UC1'!I38,'UC2'!I38,'UC3'!I38,'UC4'!I38,'UC5'!I38)</f>
        <v>3299</v>
      </c>
      <c r="E7" s="48">
        <f>SUM('UC1'!J38,'UC2'!J38,'UC3'!J38,'UC4'!J38,'UC5'!J38)</f>
        <v>2226.81</v>
      </c>
      <c r="F7" s="48">
        <f>SUM('UC1'!K38,'UC2'!K38,'UC3'!K38,'UC4'!K38,'UC5'!K38)</f>
        <v>3348.14</v>
      </c>
      <c r="G7" s="48">
        <f>SUM('UC1'!P38,'UC2'!P38,'UC3'!P38,'UC4'!P38,'UC5'!P38)</f>
        <v>112572</v>
      </c>
      <c r="H7" s="48">
        <f>SUM('UC1'!Q38,'UC2'!Q38,'UC3'!Q38,'UC4'!Q38,'UC5'!Q38)</f>
        <v>1033195</v>
      </c>
      <c r="I7" s="49">
        <f>SUM('UC1'!Z38,'UC2'!Z38,'UC3'!Z38,'UC4'!Z38,'UC5'!Z38)</f>
        <v>702530.06</v>
      </c>
      <c r="J7" s="48">
        <f>SUM('UC1'!AA38,'UC2'!AA38,'UC3'!AA38,'UC4'!AA38,'UC5'!AA38)</f>
        <v>1145767</v>
      </c>
    </row>
    <row r="8">
      <c r="A8" s="46">
        <v>42936.0</v>
      </c>
      <c r="B8" s="47">
        <v>2017.0</v>
      </c>
      <c r="C8" s="47">
        <v>7.0</v>
      </c>
      <c r="D8" s="19">
        <f>SUM('UC1'!I37,'UC2'!I37,'UC3'!I37,'UC4'!I37,'UC5'!I37)</f>
        <v>3299</v>
      </c>
      <c r="E8" s="48">
        <f>SUM('UC1'!J37,'UC2'!J37,'UC3'!J37,'UC4'!J37,'UC5'!J37)</f>
        <v>2037.69</v>
      </c>
      <c r="F8" s="48">
        <f>SUM('UC1'!K37,'UC2'!K37,'UC3'!K37,'UC4'!K37,'UC5'!K37)</f>
        <v>2931.48</v>
      </c>
      <c r="G8" s="48">
        <f>SUM('UC1'!P37,'UC2'!P37,'UC3'!P37,'UC4'!P37,'UC5'!P37)</f>
        <v>95086</v>
      </c>
      <c r="H8" s="48">
        <f>SUM('UC1'!Q37,'UC2'!Q37,'UC3'!Q37,'UC4'!Q37,'UC5'!Q37)</f>
        <v>899597</v>
      </c>
      <c r="I8" s="49">
        <f>SUM('UC1'!Z37,'UC2'!Z37,'UC3'!Z37,'UC4'!Z37,'UC5'!Z37)</f>
        <v>657702.64</v>
      </c>
      <c r="J8" s="48">
        <f>SUM('UC1'!AA37,'UC2'!AA37,'UC3'!AA37,'UC4'!AA37,'UC5'!AA37)</f>
        <v>994683</v>
      </c>
    </row>
    <row r="9">
      <c r="A9" s="46">
        <v>42967.0</v>
      </c>
      <c r="B9" s="47">
        <v>2017.0</v>
      </c>
      <c r="C9" s="47">
        <v>8.0</v>
      </c>
      <c r="D9" s="19">
        <f>SUM('UC1'!I36,'UC2'!I36,'UC3'!I36,'UC4'!I36,'UC5'!I36)</f>
        <v>3299</v>
      </c>
      <c r="E9" s="48">
        <f>SUM('UC1'!J36,'UC2'!J36,'UC3'!J36,'UC4'!J36,'UC5'!J36)</f>
        <v>2214.65</v>
      </c>
      <c r="F9" s="48">
        <f>SUM('UC1'!K36,'UC2'!K36,'UC3'!K36,'UC4'!K36,'UC5'!K36)</f>
        <v>2994.97</v>
      </c>
      <c r="G9" s="48">
        <f>SUM('UC1'!P36,'UC2'!P36,'UC3'!P36,'UC4'!P36,'UC5'!P36)</f>
        <v>96444</v>
      </c>
      <c r="H9" s="48">
        <f>SUM('UC1'!Q36,'UC2'!Q36,'UC3'!Q36,'UC4'!Q36,'UC5'!Q36)</f>
        <v>927186</v>
      </c>
      <c r="I9" s="49">
        <f>SUM('UC1'!Z36,'UC2'!Z36,'UC3'!Z36,'UC4'!Z36,'UC5'!Z36)</f>
        <v>709653.82</v>
      </c>
      <c r="J9" s="48">
        <f>SUM('UC1'!AA36,'UC2'!AA36,'UC3'!AA36,'UC4'!AA36,'UC5'!AA36)</f>
        <v>1023630</v>
      </c>
    </row>
    <row r="10">
      <c r="A10" s="46">
        <v>42998.0</v>
      </c>
      <c r="B10" s="47">
        <v>2017.0</v>
      </c>
      <c r="C10" s="47">
        <v>9.0</v>
      </c>
      <c r="D10" s="19">
        <f>SUM('UC1'!I35,'UC2'!I35,'UC3'!I35,'UC4'!I35,'UC5'!I35)</f>
        <v>3299</v>
      </c>
      <c r="E10" s="48">
        <f>SUM('UC1'!J35,'UC2'!J35,'UC3'!J35,'UC4'!J35,'UC5'!J35)</f>
        <v>2384.53</v>
      </c>
      <c r="F10" s="48">
        <f>SUM('UC1'!K35,'UC2'!K35,'UC3'!K35,'UC4'!K35,'UC5'!K35)</f>
        <v>3581.71</v>
      </c>
      <c r="G10" s="48">
        <f>SUM('UC1'!P35,'UC2'!P35,'UC3'!P35,'UC4'!P35,'UC5'!P35)</f>
        <v>115821</v>
      </c>
      <c r="H10" s="48">
        <f>SUM('UC1'!Q35,'UC2'!Q35,'UC3'!Q35,'UC4'!Q35,'UC5'!Q35)</f>
        <v>1048879</v>
      </c>
      <c r="I10" s="49">
        <f>SUM('UC1'!Z35,'UC2'!Z35,'UC3'!Z35,'UC4'!Z35,'UC5'!Z35)</f>
        <v>813653.58</v>
      </c>
      <c r="J10" s="48">
        <f>SUM('UC1'!AA35,'UC2'!AA35,'UC3'!AA35,'UC4'!AA35,'UC5'!AA35)</f>
        <v>1164700</v>
      </c>
    </row>
    <row r="11">
      <c r="A11" s="50">
        <v>43028.0</v>
      </c>
      <c r="B11" s="47">
        <v>2017.0</v>
      </c>
      <c r="C11" s="47">
        <v>10.0</v>
      </c>
      <c r="D11" s="19">
        <f>SUM('UC1'!I34,'UC2'!I34,'UC3'!I34,'UC4'!I34,'UC5'!I34)</f>
        <v>3299</v>
      </c>
      <c r="E11" s="48">
        <f>SUM('UC1'!J34,'UC2'!J34,'UC3'!J34,'UC4'!J34,'UC5'!J34)</f>
        <v>2367.47</v>
      </c>
      <c r="F11" s="48">
        <f>SUM('UC1'!K34,'UC2'!K34,'UC3'!K34,'UC4'!K34,'UC5'!K34)</f>
        <v>3554.86</v>
      </c>
      <c r="G11" s="48">
        <f>SUM('UC1'!P34,'UC2'!P34,'UC3'!P34,'UC4'!P34,'UC5'!P34)</f>
        <v>102969</v>
      </c>
      <c r="H11" s="48">
        <f>SUM('UC1'!Q34,'UC2'!Q34,'UC3'!Q34,'UC4'!Q34,'UC5'!Q34)</f>
        <v>1012779</v>
      </c>
      <c r="I11" s="49">
        <f>SUM('UC1'!Z34,'UC2'!Z34,'UC3'!Z34,'UC4'!Z34,'UC5'!Z34)</f>
        <v>802343.66</v>
      </c>
      <c r="J11" s="48">
        <f>SUM('UC1'!AA34,'UC2'!AA34,'UC3'!AA34,'UC4'!AA34,'UC5'!AA34)</f>
        <v>1115748</v>
      </c>
    </row>
    <row r="12">
      <c r="A12" s="50">
        <v>43059.0</v>
      </c>
      <c r="B12" s="47">
        <v>2017.0</v>
      </c>
      <c r="C12" s="47">
        <v>11.0</v>
      </c>
      <c r="D12" s="19">
        <f>SUM('UC1'!I33,'UC2'!I33,'UC3'!I33,'UC4'!I33,'UC5'!I33)</f>
        <v>3299</v>
      </c>
      <c r="E12" s="48">
        <f>SUM('UC1'!J33,'UC2'!J33,'UC3'!J33,'UC4'!J33,'UC5'!J33)</f>
        <v>2258.23</v>
      </c>
      <c r="F12" s="48">
        <f>SUM('UC1'!K33,'UC2'!K33,'UC3'!K33,'UC4'!K33,'UC5'!K33)</f>
        <v>3644.07</v>
      </c>
      <c r="G12" s="48">
        <f>SUM('UC1'!P33,'UC2'!P33,'UC3'!P33,'UC4'!P33,'UC5'!P33)</f>
        <v>93894</v>
      </c>
      <c r="H12" s="48">
        <f>SUM('UC1'!Q33,'UC2'!Q33,'UC3'!Q33,'UC4'!Q33,'UC5'!Q33)</f>
        <v>1070487</v>
      </c>
      <c r="I12" s="49">
        <f>SUM('UC1'!Z33,'UC2'!Z33,'UC3'!Z33,'UC4'!Z33,'UC5'!Z33)</f>
        <v>813412.2</v>
      </c>
      <c r="J12" s="48">
        <f>SUM('UC1'!AA33,'UC2'!AA33,'UC3'!AA33,'UC4'!AA33,'UC5'!AA33)</f>
        <v>1164381</v>
      </c>
    </row>
    <row r="13">
      <c r="A13" s="50">
        <v>43089.0</v>
      </c>
      <c r="B13" s="47">
        <v>2017.0</v>
      </c>
      <c r="C13" s="47">
        <v>12.0</v>
      </c>
      <c r="D13" s="19">
        <f>SUM('UC1'!I32,'UC2'!I32,'UC3'!I32,'UC4'!I32,'UC5'!I32)</f>
        <v>3299</v>
      </c>
      <c r="E13" s="48">
        <f>SUM('UC1'!J32,'UC2'!J32,'UC3'!J32,'UC4'!J32,'UC5'!J32)</f>
        <v>1920.57</v>
      </c>
      <c r="F13" s="48">
        <f>SUM('UC1'!K32,'UC2'!K32,'UC3'!K32,'UC4'!K32,'UC5'!K32)</f>
        <v>3500.45</v>
      </c>
      <c r="G13" s="48">
        <f>SUM('UC1'!P32,'UC2'!P32,'UC3'!P32,'UC4'!P32,'UC5'!P32)</f>
        <v>93763</v>
      </c>
      <c r="H13" s="48">
        <f>SUM('UC1'!Q32,'UC2'!Q32,'UC3'!Q32,'UC4'!Q32,'UC5'!Q32)</f>
        <v>1044822</v>
      </c>
      <c r="I13" s="49">
        <f>SUM('UC1'!Z32,'UC2'!Z32,'UC3'!Z32,'UC4'!Z32,'UC5'!Z32)</f>
        <v>848020.01</v>
      </c>
      <c r="J13" s="48">
        <f>SUM('UC1'!AA32,'UC2'!AA32,'UC3'!AA32,'UC4'!AA32,'UC5'!AA32)</f>
        <v>1138585</v>
      </c>
    </row>
    <row r="14">
      <c r="A14" s="46">
        <v>43120.0</v>
      </c>
      <c r="B14" s="47">
        <v>2018.0</v>
      </c>
      <c r="C14" s="47">
        <v>1.0</v>
      </c>
      <c r="D14" s="19">
        <f>SUM('UC1'!I31,'UC2'!I31,'UC3'!I31,'UC4'!I31,'UC5'!I31)</f>
        <v>3299</v>
      </c>
      <c r="E14" s="48">
        <f>SUM('UC1'!J31,'UC2'!J31,'UC3'!J31,'UC4'!J31,'UC5'!J31)</f>
        <v>1533.6</v>
      </c>
      <c r="F14" s="48">
        <f>SUM('UC1'!K31,'UC2'!K31,'UC3'!K31,'UC4'!K31,'UC5'!K31)</f>
        <v>2862.13</v>
      </c>
      <c r="G14" s="48">
        <f>SUM('UC1'!P31,'UC2'!P31,'UC3'!P31,'UC4'!P31,'UC5'!P31)</f>
        <v>62452</v>
      </c>
      <c r="H14" s="48">
        <f>SUM('UC1'!Q31,'UC2'!Q31,'UC3'!Q31,'UC4'!Q31,'UC5'!Q31)</f>
        <v>838928</v>
      </c>
      <c r="I14" s="49">
        <f>SUM('UC1'!Z31,'UC2'!Z31,'UC3'!Z31,'UC4'!Z31,'UC5'!Z31)</f>
        <v>599432.17</v>
      </c>
      <c r="J14" s="48">
        <f>SUM('UC1'!AA31,'UC2'!AA31,'UC3'!AA31,'UC4'!AA31,'UC5'!AA31)</f>
        <v>901380</v>
      </c>
    </row>
    <row r="15">
      <c r="A15" s="46">
        <v>43151.0</v>
      </c>
      <c r="B15" s="47">
        <v>2018.0</v>
      </c>
      <c r="C15" s="47">
        <v>2.0</v>
      </c>
      <c r="D15" s="19">
        <f>SUM('UC1'!I30,'UC2'!I30,'UC3'!I30,'UC4'!I30,'UC5'!I30)</f>
        <v>3299</v>
      </c>
      <c r="E15" s="48">
        <f>SUM('UC1'!J30,'UC2'!J30,'UC3'!J30,'UC4'!J30,'UC5'!J30)</f>
        <v>1635.95</v>
      </c>
      <c r="F15" s="48">
        <f>SUM('UC1'!K30,'UC2'!K30,'UC3'!K30,'UC4'!K30,'UC5'!K30)</f>
        <v>2830.03</v>
      </c>
      <c r="G15" s="48">
        <f>SUM('UC1'!P30,'UC2'!P30,'UC3'!P30,'UC4'!P30,'UC5'!P30)</f>
        <v>77645</v>
      </c>
      <c r="H15" s="48">
        <f>SUM('UC1'!Q30,'UC2'!Q30,'UC3'!Q30,'UC4'!Q30,'UC5'!Q30)</f>
        <v>940609</v>
      </c>
      <c r="I15" s="49">
        <f>SUM('UC1'!Z30,'UC2'!Z30,'UC3'!Z30,'UC4'!Z30,'UC5'!Z30)</f>
        <v>644681.81</v>
      </c>
      <c r="J15" s="48">
        <f>SUM('UC1'!AA30,'UC2'!AA30,'UC3'!AA30,'UC4'!AA30,'UC5'!AA30)</f>
        <v>1018254</v>
      </c>
    </row>
    <row r="16">
      <c r="A16" s="46">
        <v>43179.0</v>
      </c>
      <c r="B16" s="47">
        <v>2018.0</v>
      </c>
      <c r="C16" s="47">
        <v>3.0</v>
      </c>
      <c r="D16" s="19">
        <f>SUM('UC1'!I29,'UC2'!I29,'UC3'!I29,'UC4'!I29,'UC5'!I29)</f>
        <v>3299</v>
      </c>
      <c r="E16" s="48">
        <f>SUM('UC1'!J29,'UC2'!J29,'UC3'!J29,'UC4'!J29,'UC5'!J29)</f>
        <v>2484.53</v>
      </c>
      <c r="F16" s="48">
        <f>SUM('UC1'!K29,'UC2'!K29,'UC3'!K29,'UC4'!K29,'UC5'!K29)</f>
        <v>3991.73</v>
      </c>
      <c r="G16" s="48">
        <f>SUM('UC1'!P29,'UC2'!P29,'UC3'!P29,'UC4'!P29,'UC5'!P29)</f>
        <v>103404</v>
      </c>
      <c r="H16" s="48">
        <f>SUM('UC1'!Q29,'UC2'!Q29,'UC3'!Q29,'UC4'!Q29,'UC5'!Q29)</f>
        <v>1004332</v>
      </c>
      <c r="I16" s="49">
        <f>SUM('UC1'!Z29,'UC2'!Z29,'UC3'!Z29,'UC4'!Z29,'UC5'!Z29)</f>
        <v>751651.18</v>
      </c>
      <c r="J16" s="48">
        <f>SUM('UC1'!AA29,'UC2'!AA29,'UC3'!AA29,'UC4'!AA29,'UC5'!AA29)</f>
        <v>1107736</v>
      </c>
    </row>
    <row r="17">
      <c r="A17" s="46">
        <v>43210.0</v>
      </c>
      <c r="B17" s="47">
        <v>2018.0</v>
      </c>
      <c r="C17" s="47">
        <v>4.0</v>
      </c>
      <c r="D17" s="19">
        <f>SUM('UC1'!I28,'UC2'!I28,'UC3'!I28,'UC4'!I28,'UC5'!I28)</f>
        <v>3299</v>
      </c>
      <c r="E17" s="48">
        <f>SUM('UC1'!J28,'UC2'!J28,'UC3'!J28,'UC4'!J28,'UC5'!J28)</f>
        <v>2526.97</v>
      </c>
      <c r="F17" s="48">
        <f>SUM('UC1'!K28,'UC2'!K28,'UC3'!K28,'UC4'!K28,'UC5'!K28)</f>
        <v>3739.91</v>
      </c>
      <c r="G17" s="48">
        <f>SUM('UC1'!P28,'UC2'!P28,'UC3'!P28,'UC4'!P28,'UC5'!P28)</f>
        <v>114235</v>
      </c>
      <c r="H17" s="48">
        <f>SUM('UC1'!Q28,'UC2'!Q28,'UC3'!Q28,'UC4'!Q28,'UC5'!Q28)</f>
        <v>1097220</v>
      </c>
      <c r="I17" s="49">
        <f>SUM('UC1'!Z28,'UC2'!Z28,'UC3'!Z28,'UC4'!Z28,'UC5'!Z28)</f>
        <v>773012.58</v>
      </c>
      <c r="J17" s="48">
        <f>SUM('UC1'!AA28,'UC2'!AA28,'UC3'!AA28,'UC4'!AA28,'UC5'!AA28)</f>
        <v>1211455</v>
      </c>
    </row>
    <row r="18">
      <c r="A18" s="46">
        <v>43240.0</v>
      </c>
      <c r="B18" s="47">
        <v>2018.0</v>
      </c>
      <c r="C18" s="47">
        <v>5.0</v>
      </c>
      <c r="D18" s="19">
        <f>SUM('UC1'!I27,'UC2'!I27,'UC3'!I27,'UC4'!I27,'UC5'!I27)</f>
        <v>3299</v>
      </c>
      <c r="E18" s="48">
        <f>SUM('UC1'!J27,'UC2'!J27,'UC3'!J27,'UC4'!J27,'UC5'!J27)</f>
        <v>2381.73</v>
      </c>
      <c r="F18" s="48">
        <f>SUM('UC1'!K27,'UC2'!K27,'UC3'!K27,'UC4'!K27,'UC5'!K27)</f>
        <v>3561.38</v>
      </c>
      <c r="G18" s="48">
        <f>SUM('UC1'!P27,'UC2'!P27,'UC3'!P27,'UC4'!P27,'UC5'!P27)</f>
        <v>107156</v>
      </c>
      <c r="H18" s="48">
        <f>SUM('UC1'!Q27,'UC2'!Q27,'UC3'!Q27,'UC4'!Q27,'UC5'!Q27)</f>
        <v>1017029</v>
      </c>
      <c r="I18" s="49">
        <f>SUM('UC1'!Z27,'UC2'!Z27,'UC3'!Z27,'UC4'!Z27,'UC5'!Z27)</f>
        <v>724762.24</v>
      </c>
      <c r="J18" s="48">
        <f>SUM('UC1'!AA27,'UC2'!AA27,'UC3'!AA27,'UC4'!AA27,'UC5'!AA27)</f>
        <v>1124185</v>
      </c>
    </row>
    <row r="19">
      <c r="A19" s="46">
        <v>43271.0</v>
      </c>
      <c r="B19" s="47">
        <v>2018.0</v>
      </c>
      <c r="C19" s="47">
        <v>6.0</v>
      </c>
      <c r="D19" s="19">
        <f>SUM('UC1'!I26,'UC2'!I26,'UC3'!I26,'UC4'!I26,'UC5'!I26)</f>
        <v>3299</v>
      </c>
      <c r="E19" s="48">
        <f>SUM('UC1'!J26,'UC2'!J26,'UC3'!J26,'UC4'!J26,'UC5'!J26)</f>
        <v>2188.25</v>
      </c>
      <c r="F19" s="48">
        <f>SUM('UC1'!K26,'UC2'!K26,'UC3'!K26,'UC4'!K26,'UC5'!K26)</f>
        <v>3275.96</v>
      </c>
      <c r="G19" s="48">
        <f>SUM('UC1'!P26,'UC2'!P26,'UC3'!P26,'UC4'!P26,'UC5'!P26)</f>
        <v>105822</v>
      </c>
      <c r="H19" s="48">
        <f>SUM('UC1'!Q26,'UC2'!Q26,'UC3'!Q26,'UC4'!Q26,'UC5'!Q26)</f>
        <v>987972</v>
      </c>
      <c r="I19" s="49">
        <f>SUM('UC1'!Z26,'UC2'!Z26,'UC3'!Z26,'UC4'!Z26,'UC5'!Z26)</f>
        <v>775490.76</v>
      </c>
      <c r="J19" s="48">
        <f>SUM('UC1'!AA26,'UC2'!AA26,'UC3'!AA26,'UC4'!AA26,'UC5'!AA26)</f>
        <v>1093794</v>
      </c>
    </row>
    <row r="20">
      <c r="A20" s="46">
        <v>43303.0</v>
      </c>
      <c r="B20" s="47">
        <v>2018.0</v>
      </c>
      <c r="C20" s="47">
        <v>7.0</v>
      </c>
      <c r="D20" s="19">
        <f>SUM('UC1'!I25,'UC2'!I25,'UC3'!I25,'UC4'!I25,'UC5'!I25)</f>
        <v>3299</v>
      </c>
      <c r="E20" s="48">
        <f>SUM('UC1'!J25,'UC2'!J25,'UC3'!J25,'UC4'!J25,'UC5'!J25)</f>
        <v>2251.91</v>
      </c>
      <c r="F20" s="48">
        <f>SUM('UC1'!K25,'UC2'!K25,'UC3'!K25,'UC4'!K25,'UC5'!K25)</f>
        <v>2901.61</v>
      </c>
      <c r="G20" s="48">
        <f>SUM('UC1'!P25,'UC2'!P25,'UC3'!P25,'UC4'!P25,'UC5'!P25)</f>
        <v>91940</v>
      </c>
      <c r="H20" s="48">
        <f>SUM('UC1'!Q25,'UC2'!Q25,'UC3'!Q25,'UC4'!Q25,'UC5'!Q25)</f>
        <v>895258</v>
      </c>
      <c r="I20" s="49">
        <f>SUM('UC1'!Z25,'UC2'!Z25,'UC3'!Z25,'UC4'!Z25,'UC5'!Z25)</f>
        <v>798914.83</v>
      </c>
      <c r="J20" s="48">
        <f>SUM('UC1'!AA25,'UC2'!AA25,'UC3'!AA25,'UC4'!AA25,'UC5'!AA25)</f>
        <v>987198</v>
      </c>
    </row>
    <row r="21">
      <c r="A21" s="46">
        <v>43334.0</v>
      </c>
      <c r="B21" s="47">
        <v>2018.0</v>
      </c>
      <c r="C21" s="47">
        <v>8.0</v>
      </c>
      <c r="D21" s="19">
        <f>SUM('UC1'!I24,'UC2'!I24,'UC3'!I24,'UC4'!I24,'UC5'!I24)</f>
        <v>3299</v>
      </c>
      <c r="E21" s="48">
        <f>SUM('UC1'!J24,'UC2'!J24,'UC3'!J24,'UC4'!J24,'UC5'!J24)</f>
        <v>2108.63</v>
      </c>
      <c r="F21" s="48">
        <f>SUM('UC1'!K24,'UC2'!K24,'UC3'!K24,'UC4'!K24,'UC5'!K24)</f>
        <v>2936.61</v>
      </c>
      <c r="G21" s="48">
        <f>SUM('UC1'!P24,'UC2'!P24,'UC3'!P24,'UC4'!P24,'UC5'!P24)</f>
        <v>97932</v>
      </c>
      <c r="H21" s="48">
        <f>SUM('UC1'!Q24,'UC2'!Q24,'UC3'!Q24,'UC4'!Q24,'UC5'!Q24)</f>
        <v>920626</v>
      </c>
      <c r="I21" s="49">
        <f>SUM('UC1'!Z24,'UC2'!Z24,'UC3'!Z24,'UC4'!Z24,'UC5'!Z24)</f>
        <v>839977.25</v>
      </c>
      <c r="J21" s="48">
        <f>SUM('UC1'!AA24,'UC2'!AA24,'UC3'!AA24,'UC4'!AA24,'UC5'!AA24)</f>
        <v>1018558</v>
      </c>
    </row>
    <row r="22">
      <c r="A22" s="46">
        <v>43365.0</v>
      </c>
      <c r="B22" s="47">
        <v>2018.0</v>
      </c>
      <c r="C22" s="47">
        <v>9.0</v>
      </c>
      <c r="D22" s="19">
        <f>SUM('UC1'!I23,'UC2'!I23,'UC3'!I23,'UC4'!I23,'UC5'!I23)</f>
        <v>3299</v>
      </c>
      <c r="E22" s="48">
        <f>SUM('UC1'!J23,'UC2'!J23,'UC3'!J23,'UC4'!J23,'UC5'!J23)</f>
        <v>2100.39</v>
      </c>
      <c r="F22" s="48">
        <f>SUM('UC1'!K23,'UC2'!K23,'UC3'!K23,'UC4'!K23,'UC5'!K23)</f>
        <v>2969.57</v>
      </c>
      <c r="G22" s="48">
        <f>SUM('UC1'!P23,'UC2'!P23,'UC3'!P23,'UC4'!P23,'UC5'!P23)</f>
        <v>106521</v>
      </c>
      <c r="H22" s="48">
        <f>SUM('UC1'!Q23,'UC2'!Q23,'UC3'!Q23,'UC4'!Q23,'UC5'!Q23)</f>
        <v>956324</v>
      </c>
      <c r="I22" s="49">
        <f>SUM('UC1'!Z23,'UC2'!Z23,'UC3'!Z23,'UC4'!Z23,'UC5'!Z23)</f>
        <v>872386.45</v>
      </c>
      <c r="J22" s="48">
        <f>SUM('UC1'!AA23,'UC2'!AA23,'UC3'!AA23,'UC4'!AA23,'UC5'!AA23)</f>
        <v>1062845</v>
      </c>
    </row>
    <row r="23">
      <c r="A23" s="50">
        <v>43395.0</v>
      </c>
      <c r="B23" s="47">
        <v>2018.0</v>
      </c>
      <c r="C23" s="47">
        <v>10.0</v>
      </c>
      <c r="D23" s="19">
        <f>SUM('UC1'!I22,'UC2'!I22,'UC3'!I22,'UC4'!I22,'UC5'!I22)</f>
        <v>3299</v>
      </c>
      <c r="E23" s="48">
        <f>SUM('UC1'!J22,'UC2'!J22,'UC3'!J22,'UC4'!J22,'UC5'!J22)</f>
        <v>2173.12</v>
      </c>
      <c r="F23" s="48">
        <f>SUM('UC1'!K22,'UC2'!K22,'UC3'!K22,'UC4'!K22,'UC5'!K22)</f>
        <v>3274.77</v>
      </c>
      <c r="G23" s="48">
        <f>SUM('UC1'!P22,'UC2'!P22,'UC3'!P22,'UC4'!P22,'UC5'!P22)</f>
        <v>91753</v>
      </c>
      <c r="H23" s="48">
        <f>SUM('UC1'!Q22,'UC2'!Q22,'UC3'!Q22,'UC4'!Q22,'UC5'!Q22)</f>
        <v>913878</v>
      </c>
      <c r="I23" s="49">
        <f>SUM('UC1'!Z22,'UC2'!Z22,'UC3'!Z22,'UC4'!Z22,'UC5'!Z22)</f>
        <v>863646.81</v>
      </c>
      <c r="J23" s="48">
        <f>SUM('UC1'!AA22,'UC2'!AA22,'UC3'!AA22,'UC4'!AA22,'UC5'!AA22)</f>
        <v>1005631</v>
      </c>
    </row>
    <row r="24">
      <c r="A24" s="50">
        <v>43424.0</v>
      </c>
      <c r="B24" s="47">
        <v>2018.0</v>
      </c>
      <c r="C24" s="47">
        <v>11.0</v>
      </c>
      <c r="D24" s="19">
        <f>SUM('UC1'!I21,'UC2'!I21,'UC3'!I21,'UC4'!I21,'UC5'!I21)</f>
        <v>3299</v>
      </c>
      <c r="E24" s="48">
        <f>SUM('UC1'!J21,'UC2'!J21,'UC3'!J21,'UC4'!J21,'UC5'!J21)</f>
        <v>2164.68</v>
      </c>
      <c r="F24" s="48">
        <f>SUM('UC1'!K21,'UC2'!K21,'UC3'!K21,'UC4'!K21,'UC5'!K21)</f>
        <v>3445.1</v>
      </c>
      <c r="G24" s="48">
        <f>SUM('UC1'!P21,'UC2'!P21,'UC3'!P21,'UC4'!P21,'UC5'!P21)</f>
        <v>93044</v>
      </c>
      <c r="H24" s="48">
        <f>SUM('UC1'!Q21,'UC2'!Q21,'UC3'!Q21,'UC4'!Q21,'UC5'!Q21)</f>
        <v>927630</v>
      </c>
      <c r="I24" s="49">
        <f>SUM('UC1'!Z21,'UC2'!Z21,'UC3'!Z21,'UC4'!Z21,'UC5'!Z21)</f>
        <v>847649.22</v>
      </c>
      <c r="J24" s="48">
        <f>SUM('UC1'!AA21,'UC2'!AA21,'UC3'!AA21,'UC4'!AA21,'UC5'!AA21)</f>
        <v>1020674</v>
      </c>
    </row>
    <row r="25">
      <c r="A25" s="50">
        <v>43454.0</v>
      </c>
      <c r="B25" s="47">
        <v>2018.0</v>
      </c>
      <c r="C25" s="47">
        <v>12.0</v>
      </c>
      <c r="D25" s="19">
        <f>SUM('UC1'!I20,'UC2'!I20,'UC3'!I20,'UC4'!I20,'UC5'!I20)</f>
        <v>3299</v>
      </c>
      <c r="E25" s="48">
        <f>SUM('UC1'!J20,'UC2'!J20,'UC3'!J20,'UC4'!J20,'UC5'!J20)</f>
        <v>1894.07</v>
      </c>
      <c r="F25" s="48">
        <f>SUM('UC1'!K20,'UC2'!K20,'UC3'!K20,'UC4'!K20,'UC5'!K20)</f>
        <v>3554.33</v>
      </c>
      <c r="G25" s="48">
        <f>SUM('UC1'!P20,'UC2'!P20,'UC3'!P20,'UC4'!P20,'UC5'!P20)</f>
        <v>90644</v>
      </c>
      <c r="H25" s="48">
        <f>SUM('UC1'!Q20,'UC2'!Q20,'UC3'!Q20,'UC4'!Q20,'UC5'!Q20)</f>
        <v>983186</v>
      </c>
      <c r="I25" s="49">
        <f>SUM('UC1'!Z20,'UC2'!Z20,'UC3'!Z20,'UC4'!Z20,'UC5'!Z20)</f>
        <v>835377.62</v>
      </c>
      <c r="J25" s="48">
        <f>SUM('UC1'!AA20,'UC2'!AA20,'UC3'!AA20,'UC4'!AA20,'UC5'!AA20)</f>
        <v>1073830</v>
      </c>
    </row>
    <row r="26">
      <c r="A26" s="46">
        <v>43485.0</v>
      </c>
      <c r="B26" s="47">
        <v>2019.0</v>
      </c>
      <c r="C26" s="47">
        <v>1.0</v>
      </c>
      <c r="D26" s="19">
        <f>SUM('UC1'!I19,'UC2'!I19,'UC3'!I19,'UC4'!I19,'UC5'!I19)</f>
        <v>3299</v>
      </c>
      <c r="E26" s="48">
        <f>SUM('UC1'!J19,'UC2'!J19,'UC3'!J19,'UC4'!J19,'UC5'!J19)</f>
        <v>1614.22</v>
      </c>
      <c r="F26" s="48">
        <f>SUM('UC1'!K19,'UC2'!K19,'UC3'!K19,'UC4'!K19,'UC5'!K19)</f>
        <v>3068.76</v>
      </c>
      <c r="G26" s="48">
        <f>SUM('UC1'!P19,'UC2'!P19,'UC3'!P19,'UC4'!P19,'UC5'!P19)</f>
        <v>63846</v>
      </c>
      <c r="H26" s="48">
        <f>SUM('UC1'!Q19,'UC2'!Q19,'UC3'!Q19,'UC4'!Q19,'UC5'!Q19)</f>
        <v>810493</v>
      </c>
      <c r="I26" s="49">
        <f>SUM('UC1'!Z19,'UC2'!Z19,'UC3'!Z19,'UC4'!Z19,'UC5'!Z19)</f>
        <v>675485.66</v>
      </c>
      <c r="J26" s="48">
        <f>SUM('UC1'!AA19,'UC2'!AA19,'UC3'!AA19,'UC4'!AA19,'UC5'!AA19)</f>
        <v>874339</v>
      </c>
    </row>
    <row r="27">
      <c r="A27" s="46">
        <v>43516.0</v>
      </c>
      <c r="B27" s="47">
        <v>2019.0</v>
      </c>
      <c r="C27" s="47">
        <v>2.0</v>
      </c>
      <c r="D27" s="19">
        <f>SUM('UC1'!I18,'UC2'!I18,'UC3'!I18,'UC4'!I18,'UC5'!I18)</f>
        <v>3299</v>
      </c>
      <c r="E27" s="48">
        <f>SUM('UC1'!J18,'UC2'!J18,'UC3'!J18,'UC4'!J18,'UC5'!J18)</f>
        <v>1700.24</v>
      </c>
      <c r="F27" s="48">
        <f>SUM('UC1'!K18,'UC2'!K18,'UC3'!K18,'UC4'!K18,'UC5'!K18)</f>
        <v>3073.97</v>
      </c>
      <c r="G27" s="48">
        <f>SUM('UC1'!P18,'UC2'!P18,'UC3'!P18,'UC4'!P18,'UC5'!P18)</f>
        <v>77303</v>
      </c>
      <c r="H27" s="48">
        <f>SUM('UC1'!Q18,'UC2'!Q18,'UC3'!Q18,'UC4'!Q18,'UC5'!Q18)</f>
        <v>930695</v>
      </c>
      <c r="I27" s="49">
        <f>SUM('UC1'!Z18,'UC2'!Z18,'UC3'!Z18,'UC4'!Z18,'UC5'!Z18)</f>
        <v>720207.66</v>
      </c>
      <c r="J27" s="48">
        <f>SUM('UC1'!AA18,'UC2'!AA18,'UC3'!AA18,'UC4'!AA18,'UC5'!AA18)</f>
        <v>1007998</v>
      </c>
    </row>
    <row r="28">
      <c r="A28" s="46">
        <v>43544.0</v>
      </c>
      <c r="B28" s="47">
        <v>2019.0</v>
      </c>
      <c r="C28" s="47">
        <v>3.0</v>
      </c>
      <c r="D28" s="19">
        <f>SUM('UC1'!I17,'UC2'!I17,'UC3'!I17,'UC4'!I17,'UC5'!I17)</f>
        <v>3299</v>
      </c>
      <c r="E28" s="48">
        <f>SUM('UC1'!J17,'UC2'!J17,'UC3'!J17,'UC4'!J17,'UC5'!J17)</f>
        <v>2152.37</v>
      </c>
      <c r="F28" s="48">
        <f>SUM('UC1'!K17,'UC2'!K17,'UC3'!K17,'UC4'!K17,'UC5'!K17)</f>
        <v>3589.72</v>
      </c>
      <c r="G28" s="48">
        <f>SUM('UC1'!P17,'UC2'!P17,'UC3'!P17,'UC4'!P17,'UC5'!P17)</f>
        <v>85299</v>
      </c>
      <c r="H28" s="48">
        <f>SUM('UC1'!Q17,'UC2'!Q17,'UC3'!Q17,'UC4'!Q17,'UC5'!Q17)</f>
        <v>858362</v>
      </c>
      <c r="I28" s="49">
        <f>SUM('UC1'!Z17,'UC2'!Z17,'UC3'!Z17,'UC4'!Z17,'UC5'!Z17)</f>
        <v>748752.63</v>
      </c>
      <c r="J28" s="48">
        <f>SUM('UC1'!AA17,'UC2'!AA17,'UC3'!AA17,'UC4'!AA17,'UC5'!AA17)</f>
        <v>943661</v>
      </c>
    </row>
    <row r="29">
      <c r="A29" s="46">
        <v>43575.0</v>
      </c>
      <c r="B29" s="47">
        <v>2019.0</v>
      </c>
      <c r="C29" s="47">
        <v>4.0</v>
      </c>
      <c r="D29" s="19">
        <f>SUM('UC1'!I16,'UC2'!I16,'UC3'!I16,'UC4'!I16,'UC5'!I16)</f>
        <v>3299</v>
      </c>
      <c r="E29" s="48">
        <f>SUM('UC1'!J16,'UC2'!J16,'UC3'!J16,'UC4'!J16,'UC5'!J16)</f>
        <v>2207.71</v>
      </c>
      <c r="F29" s="48">
        <f>SUM('UC1'!K16,'UC2'!K16,'UC3'!K16,'UC4'!K16,'UC5'!K16)</f>
        <v>3398.28</v>
      </c>
      <c r="G29" s="48">
        <f>SUM('UC1'!P16,'UC2'!P16,'UC3'!P16,'UC4'!P16,'UC5'!P16)</f>
        <v>105833</v>
      </c>
      <c r="H29" s="48">
        <f>SUM('UC1'!Q16,'UC2'!Q16,'UC3'!Q16,'UC4'!Q16,'UC5'!Q16)</f>
        <v>988154</v>
      </c>
      <c r="I29" s="49">
        <f>SUM('UC1'!Z16,'UC2'!Z16,'UC3'!Z16,'UC4'!Z16,'UC5'!Z16)</f>
        <v>858797.45</v>
      </c>
      <c r="J29" s="48">
        <f>SUM('UC1'!AA16,'UC2'!AA16,'UC3'!AA16,'UC4'!AA16,'UC5'!AA16)</f>
        <v>1093987</v>
      </c>
    </row>
    <row r="30">
      <c r="A30" s="46">
        <v>43605.0</v>
      </c>
      <c r="B30" s="47">
        <v>2019.0</v>
      </c>
      <c r="C30" s="47">
        <v>5.0</v>
      </c>
      <c r="D30" s="19">
        <f>SUM('UC1'!I15,'UC2'!I15,'UC3'!I15,'UC4'!I15,'UC5'!I15)</f>
        <v>3299</v>
      </c>
      <c r="E30" s="48">
        <f>SUM('UC1'!J15,'UC2'!J15,'UC3'!J15,'UC4'!J15,'UC5'!J15)</f>
        <v>2108.09</v>
      </c>
      <c r="F30" s="48">
        <f>SUM('UC1'!K15,'UC2'!K15,'UC3'!K15,'UC4'!K15,'UC5'!K15)</f>
        <v>3317.43</v>
      </c>
      <c r="G30" s="48">
        <f>SUM('UC1'!P15,'UC2'!P15,'UC3'!P15,'UC4'!P15,'UC5'!P15)</f>
        <v>91654</v>
      </c>
      <c r="H30" s="48">
        <f>SUM('UC1'!Q15,'UC2'!Q15,'UC3'!Q15,'UC4'!Q15,'UC5'!Q15)</f>
        <v>911409</v>
      </c>
      <c r="I30" s="49">
        <f>SUM('UC1'!Z15,'UC2'!Z15,'UC3'!Z15,'UC4'!Z15,'UC5'!Z15)</f>
        <v>763794.39</v>
      </c>
      <c r="J30" s="48">
        <f>SUM('UC1'!AA15,'UC2'!AA15,'UC3'!AA15,'UC4'!AA15,'UC5'!AA15)</f>
        <v>1003063</v>
      </c>
    </row>
    <row r="31">
      <c r="A31" s="46">
        <v>43636.0</v>
      </c>
      <c r="B31" s="47">
        <v>2019.0</v>
      </c>
      <c r="C31" s="47">
        <v>6.0</v>
      </c>
      <c r="D31" s="19">
        <f>SUM('UC1'!I14,'UC2'!I14,'UC3'!I14,'UC4'!I14,'UC5'!I14)</f>
        <v>3299</v>
      </c>
      <c r="E31" s="48">
        <f>SUM('UC1'!J14,'UC2'!J14,'UC3'!J14,'UC4'!J14,'UC5'!J14)</f>
        <v>2107.05</v>
      </c>
      <c r="F31" s="48">
        <f>SUM('UC1'!K14,'UC2'!K14,'UC3'!K14,'UC4'!K14,'UC5'!K14)</f>
        <v>2940.53</v>
      </c>
      <c r="G31" s="48">
        <f>SUM('UC1'!P14,'UC2'!P14,'UC3'!P14,'UC4'!P14,'UC5'!P14)</f>
        <v>102165</v>
      </c>
      <c r="H31" s="48">
        <f>SUM('UC1'!Q14,'UC2'!Q14,'UC3'!Q14,'UC4'!Q14,'UC5'!Q14)</f>
        <v>931210</v>
      </c>
      <c r="I31" s="49">
        <f>SUM('UC1'!Z14,'UC2'!Z14,'UC3'!Z14,'UC4'!Z14,'UC5'!Z14)</f>
        <v>785427.96</v>
      </c>
      <c r="J31" s="48">
        <f>SUM('UC1'!AA14,'UC2'!AA14,'UC3'!AA14,'UC4'!AA14,'UC5'!AA14)</f>
        <v>1033375</v>
      </c>
    </row>
    <row r="32">
      <c r="A32" s="46">
        <v>43666.0</v>
      </c>
      <c r="B32" s="47">
        <v>2019.0</v>
      </c>
      <c r="C32" s="47">
        <v>7.0</v>
      </c>
      <c r="D32" s="19">
        <f>SUM('UC1'!I13,'UC2'!I13,'UC3'!I13,'UC4'!I13,'UC5'!I13)</f>
        <v>3299</v>
      </c>
      <c r="E32" s="48">
        <f>SUM('UC1'!J13,'UC2'!J13,'UC3'!J13,'UC4'!J13,'UC5'!J13)</f>
        <v>1864.17</v>
      </c>
      <c r="F32" s="48">
        <f>SUM('UC1'!K13,'UC2'!K13,'UC3'!K13,'UC4'!K13,'UC5'!K13)</f>
        <v>2670.98</v>
      </c>
      <c r="G32" s="48">
        <f>SUM('UC1'!P13,'UC2'!P13,'UC3'!P13,'UC4'!P13,'UC5'!P13)</f>
        <v>80710</v>
      </c>
      <c r="H32" s="48">
        <f>SUM('UC1'!Q13,'UC2'!Q13,'UC3'!Q13,'UC4'!Q13,'UC5'!Q13)</f>
        <v>825544</v>
      </c>
      <c r="I32" s="49">
        <f>SUM('UC1'!Z13,'UC2'!Z13,'UC3'!Z13,'UC4'!Z13,'UC5'!Z13)</f>
        <v>685413.71</v>
      </c>
      <c r="J32" s="48">
        <f>SUM('UC1'!AA13,'UC2'!AA13,'UC3'!AA13,'UC4'!AA13,'UC5'!AA13)</f>
        <v>906254</v>
      </c>
    </row>
    <row r="33">
      <c r="A33" s="46">
        <v>43697.0</v>
      </c>
      <c r="B33" s="47">
        <v>2019.0</v>
      </c>
      <c r="C33" s="47">
        <v>8.0</v>
      </c>
      <c r="D33" s="19">
        <f>SUM('UC1'!I12,'UC2'!I12,'UC3'!I12,'UC4'!I12,'UC5'!I12)</f>
        <v>3299</v>
      </c>
      <c r="E33" s="48">
        <f>SUM('UC1'!J12,'UC2'!J12,'UC3'!J12,'UC4'!J12,'UC5'!J12)</f>
        <v>1926.17</v>
      </c>
      <c r="F33" s="48">
        <f>SUM('UC1'!K12,'UC2'!K12,'UC3'!K12,'UC4'!K12,'UC5'!K12)</f>
        <v>2927.15</v>
      </c>
      <c r="G33" s="48">
        <f>SUM('UC1'!P12,'UC2'!P12,'UC3'!P12,'UC4'!P12,'UC5'!P12)</f>
        <v>83376</v>
      </c>
      <c r="H33" s="48">
        <f>SUM('UC1'!Q12,'UC2'!Q12,'UC3'!Q12,'UC4'!Q12,'UC5'!Q12)</f>
        <v>848228</v>
      </c>
      <c r="I33" s="49">
        <f>SUM('UC1'!Z12,'UC2'!Z12,'UC3'!Z12,'UC4'!Z12,'UC5'!Z12)</f>
        <v>748037.23</v>
      </c>
      <c r="J33" s="48">
        <f>SUM('UC1'!AA12,'UC2'!AA12,'UC3'!AA12,'UC4'!AA12,'UC5'!AA12)</f>
        <v>931604</v>
      </c>
    </row>
    <row r="34">
      <c r="A34" s="46">
        <v>43728.0</v>
      </c>
      <c r="B34" s="47">
        <v>2019.0</v>
      </c>
      <c r="C34" s="47">
        <v>9.0</v>
      </c>
      <c r="D34" s="19">
        <f>SUM('UC1'!I11,'UC2'!I11,'UC3'!I11,'UC4'!I11,'UC5'!I11)</f>
        <v>3299</v>
      </c>
      <c r="E34" s="48">
        <f>SUM('UC1'!J11,'UC2'!J11,'UC3'!J11,'UC4'!J11,'UC5'!J11)</f>
        <v>2217.04</v>
      </c>
      <c r="F34" s="48">
        <f>SUM('UC1'!K11,'UC2'!K11,'UC3'!K11,'UC4'!K11,'UC5'!K11)</f>
        <v>3280.85</v>
      </c>
      <c r="G34" s="48">
        <f>SUM('UC1'!P11,'UC2'!P11,'UC3'!P11,'UC4'!P11,'UC5'!P11)</f>
        <v>106298</v>
      </c>
      <c r="H34" s="48">
        <f>SUM('UC1'!Q11,'UC2'!Q11,'UC3'!Q11,'UC4'!Q11,'UC5'!Q11)</f>
        <v>970190</v>
      </c>
      <c r="I34" s="49">
        <f>SUM('UC1'!Z11,'UC2'!Z11,'UC3'!Z11,'UC4'!Z11,'UC5'!Z11)</f>
        <v>875896.67</v>
      </c>
      <c r="J34" s="48">
        <f>SUM('UC1'!AA11,'UC2'!AA11,'UC3'!AA11,'UC4'!AA11,'UC5'!AA11)</f>
        <v>1076488</v>
      </c>
    </row>
    <row r="35">
      <c r="A35" s="50">
        <v>43758.0</v>
      </c>
      <c r="B35" s="47">
        <v>2019.0</v>
      </c>
      <c r="C35" s="47">
        <v>10.0</v>
      </c>
      <c r="D35" s="19">
        <f>SUM('UC1'!I10,'UC2'!I10,'UC3'!I10,'UC4'!I10,'UC5'!I10)</f>
        <v>3299</v>
      </c>
      <c r="E35" s="48">
        <f>SUM('UC1'!J10,'UC2'!J10,'UC3'!J10,'UC4'!J10,'UC5'!J10)</f>
        <v>2173.05</v>
      </c>
      <c r="F35" s="48">
        <f>SUM('UC1'!K10,'UC2'!K10,'UC3'!K10,'UC4'!K10,'UC5'!K10)</f>
        <v>3519.14</v>
      </c>
      <c r="G35" s="48">
        <f>SUM('UC1'!P10,'UC2'!P10,'UC3'!P10,'UC4'!P10,'UC5'!P10)</f>
        <v>100636</v>
      </c>
      <c r="H35" s="48">
        <f>SUM('UC1'!Q10,'UC2'!Q10,'UC3'!Q10,'UC4'!Q10,'UC5'!Q10)</f>
        <v>940573</v>
      </c>
      <c r="I35" s="49">
        <f>SUM('UC1'!Z10,'UC2'!Z10,'UC3'!Z10,'UC4'!Z10,'UC5'!Z10)</f>
        <v>839855.65</v>
      </c>
      <c r="J35" s="48">
        <f>SUM('UC1'!AA10,'UC2'!AA10,'UC3'!AA10,'UC4'!AA10,'UC5'!AA10)</f>
        <v>1041209</v>
      </c>
    </row>
    <row r="36">
      <c r="A36" s="50">
        <v>43789.0</v>
      </c>
      <c r="B36" s="47">
        <v>2019.0</v>
      </c>
      <c r="C36" s="47">
        <v>11.0</v>
      </c>
      <c r="D36" s="19">
        <f>SUM('UC1'!I9,'UC2'!I9,'UC3'!I9,'UC4'!I9,'UC5'!I9)</f>
        <v>3299</v>
      </c>
      <c r="E36" s="48">
        <f>SUM('UC1'!J9,'UC2'!J9,'UC3'!J9,'UC4'!J9,'UC5'!J9)</f>
        <v>2241.97</v>
      </c>
      <c r="F36" s="48">
        <f>SUM('UC1'!K9,'UC2'!K9,'UC3'!K9,'UC4'!K9,'UC5'!K9)</f>
        <v>3582.62</v>
      </c>
      <c r="G36" s="48">
        <f>SUM('UC1'!P9,'UC2'!P9,'UC3'!P9,'UC4'!P9,'UC5'!P9)</f>
        <v>108088</v>
      </c>
      <c r="H36" s="48">
        <f>SUM('UC1'!Q9,'UC2'!Q9,'UC3'!Q9,'UC4'!Q9,'UC5'!Q9)</f>
        <v>1002731</v>
      </c>
      <c r="I36" s="49">
        <f>SUM('UC1'!Z9,'UC2'!Z9,'UC3'!Z9,'UC4'!Z9,'UC5'!Z9)</f>
        <v>886910.78</v>
      </c>
      <c r="J36" s="48">
        <f>SUM('UC1'!AA9,'UC2'!AA9,'UC3'!AA9,'UC4'!AA9,'UC5'!AA9)</f>
        <v>1110819</v>
      </c>
    </row>
    <row r="37">
      <c r="A37" s="50">
        <v>43819.0</v>
      </c>
      <c r="B37" s="47">
        <v>2019.0</v>
      </c>
      <c r="C37" s="47">
        <v>12.0</v>
      </c>
      <c r="D37" s="19">
        <f>SUM('UC1'!I8,'UC2'!I8,'UC3'!I8,'UC4'!I8,'UC5'!I8)</f>
        <v>3299</v>
      </c>
      <c r="E37" s="48">
        <f>SUM('UC1'!J8,'UC2'!J8,'UC3'!J8,'UC4'!J8,'UC5'!J8)</f>
        <v>2112.93</v>
      </c>
      <c r="F37" s="48">
        <f>SUM('UC1'!K8,'UC2'!K8,'UC3'!K8,'UC4'!K8,'UC5'!K8)</f>
        <v>3279.23</v>
      </c>
      <c r="G37" s="48">
        <f>SUM('UC1'!P8,'UC2'!P8,'UC3'!P8,'UC4'!P8,'UC5'!P8)</f>
        <v>96182</v>
      </c>
      <c r="H37" s="48">
        <f>SUM('UC1'!Q8,'UC2'!Q8,'UC3'!Q8,'UC4'!Q8,'UC5'!Q8)</f>
        <v>914847</v>
      </c>
      <c r="I37" s="49">
        <f>SUM('UC1'!Z8,'UC2'!Z8,'UC3'!Z8,'UC4'!Z8,'UC5'!Z8)</f>
        <v>815662</v>
      </c>
      <c r="J37" s="48">
        <f>SUM('UC1'!AA8,'UC2'!AA8,'UC3'!AA8,'UC4'!AA8,'UC5'!AA8)</f>
        <v>1011029</v>
      </c>
    </row>
    <row r="38">
      <c r="A38" s="46">
        <v>43850.0</v>
      </c>
      <c r="B38" s="47">
        <v>2020.0</v>
      </c>
      <c r="C38" s="47">
        <v>1.0</v>
      </c>
      <c r="D38" s="19">
        <f>SUM('UC1'!I7,'UC2'!I7,'UC3'!I7,'UC4'!I7,'UC5'!I7)</f>
        <v>3330</v>
      </c>
      <c r="E38" s="48">
        <f>SUM('UC1'!J7,'UC2'!J7,'UC3'!J7,'UC4'!J7,'UC5'!J7)</f>
        <v>1539.16</v>
      </c>
      <c r="F38" s="48">
        <f>SUM('UC1'!K7,'UC2'!K7,'UC3'!K7,'UC4'!K7,'UC5'!K7)</f>
        <v>2396.31</v>
      </c>
      <c r="G38" s="48">
        <f>SUM('UC1'!P7,'UC2'!P7,'UC3'!P7,'UC4'!P7,'UC5'!P7)</f>
        <v>65101</v>
      </c>
      <c r="H38" s="48">
        <f>SUM('UC1'!Q7,'UC2'!Q7,'UC3'!Q7,'UC4'!Q7,'UC5'!Q7)</f>
        <v>753617</v>
      </c>
      <c r="I38" s="49">
        <f>SUM('UC1'!Z7,'UC2'!Z7,'UC3'!Z7,'UC4'!Z7,'UC5'!Z7)</f>
        <v>628403.64</v>
      </c>
      <c r="J38" s="48">
        <f>SUM('UC1'!AA7,'UC2'!AA7,'UC3'!AA7,'UC4'!AA7,'UC5'!AA7)</f>
        <v>818718</v>
      </c>
    </row>
    <row r="39">
      <c r="A39" s="46">
        <v>43881.0</v>
      </c>
      <c r="B39" s="47">
        <v>2020.0</v>
      </c>
      <c r="C39" s="47">
        <v>2.0</v>
      </c>
      <c r="D39" s="19">
        <f>SUM('UC1'!I6,'UC2'!I6,'UC3'!I6,'UC4'!I6,'UC5'!I6)</f>
        <v>3330</v>
      </c>
      <c r="E39" s="48">
        <f>SUM('UC1'!J6,'UC2'!J6,'UC3'!J6,'UC4'!J6,'UC5'!J6)</f>
        <v>1852.3</v>
      </c>
      <c r="F39" s="48">
        <f>SUM('UC1'!K6,'UC2'!K6,'UC3'!K6,'UC4'!K6,'UC5'!K6)</f>
        <v>2864.03</v>
      </c>
      <c r="G39" s="48">
        <f>SUM('UC1'!P6,'UC2'!P6,'UC3'!P6,'UC4'!P6,'UC5'!P6)</f>
        <v>83652</v>
      </c>
      <c r="H39" s="48">
        <f>SUM('UC1'!Q6,'UC2'!Q6,'UC3'!Q6,'UC4'!Q6,'UC5'!Q6)</f>
        <v>851661</v>
      </c>
      <c r="I39" s="49">
        <f>SUM('UC1'!Z6,'UC2'!Z6,'UC3'!Z6,'UC4'!Z6,'UC5'!Z6)</f>
        <v>701143.65</v>
      </c>
      <c r="J39" s="48">
        <f>SUM('UC1'!AA6,'UC2'!AA6,'UC3'!AA6,'UC4'!AA6,'UC5'!AA6)</f>
        <v>935313</v>
      </c>
    </row>
    <row r="40">
      <c r="A40" s="46">
        <v>43910.0</v>
      </c>
      <c r="B40" s="47">
        <v>2020.0</v>
      </c>
      <c r="C40" s="47">
        <v>3.0</v>
      </c>
      <c r="D40" s="19">
        <f>SUM('UC1'!I5,'UC2'!I5,'UC3'!I5,'UC4'!I5,'UC5'!I5)</f>
        <v>3330</v>
      </c>
      <c r="E40" s="48">
        <f>SUM('UC1'!J5,'UC2'!J5,'UC3'!J5,'UC4'!J5,'UC5'!J5)</f>
        <v>2027.84</v>
      </c>
      <c r="F40" s="48">
        <f>SUM('UC1'!K5,'UC2'!K5,'UC3'!K5,'UC4'!K5,'UC5'!K5)</f>
        <v>3239.39</v>
      </c>
      <c r="G40" s="48">
        <f>SUM('UC1'!P5,'UC2'!P5,'UC3'!P5,'UC4'!P5,'UC5'!P5)</f>
        <v>84415</v>
      </c>
      <c r="H40" s="48">
        <f>SUM('UC1'!Q5,'UC2'!Q5,'UC3'!Q5,'UC4'!Q5,'UC5'!Q5)</f>
        <v>847189</v>
      </c>
      <c r="I40" s="49">
        <f>SUM('UC1'!Z5,'UC2'!Z5,'UC3'!Z5,'UC4'!Z5,'UC5'!Z5)</f>
        <v>719341.63</v>
      </c>
      <c r="J40" s="48">
        <f>SUM('UC1'!AA5,'UC2'!AA5,'UC3'!AA5,'UC4'!AA5,'UC5'!AA5)</f>
        <v>931604</v>
      </c>
    </row>
    <row r="41">
      <c r="A41" s="46">
        <v>43941.0</v>
      </c>
      <c r="B41" s="47">
        <v>2020.0</v>
      </c>
      <c r="C41" s="47">
        <v>4.0</v>
      </c>
      <c r="D41" s="19">
        <f>SUM('UC1'!I4,'UC2'!I4,'UC3'!I4,'UC4'!I4,'UC5'!I4)</f>
        <v>3330</v>
      </c>
      <c r="E41" s="48">
        <f>SUM('UC1'!J4,'UC2'!J4,'UC3'!J4,'UC4'!J4,'UC5'!J4)</f>
        <v>1349.17</v>
      </c>
      <c r="F41" s="48">
        <f>SUM('UC1'!K4,'UC2'!K4,'UC3'!K4,'UC4'!K4,'UC5'!K4)</f>
        <v>2023.55</v>
      </c>
      <c r="G41" s="48">
        <f>SUM('UC1'!P4,'UC2'!P4,'UC3'!P4,'UC4'!P4,'UC5'!P4)</f>
        <v>61037</v>
      </c>
      <c r="H41" s="48">
        <f>SUM('UC1'!Q4,'UC2'!Q4,'UC3'!Q4,'UC4'!Q4,'UC5'!Q4)</f>
        <v>650049</v>
      </c>
      <c r="I41" s="49">
        <f>SUM('UC1'!Z4,'UC2'!Z4,'UC3'!Z4,'UC4'!Z4,'UC5'!Z4)</f>
        <v>555401.43</v>
      </c>
      <c r="J41" s="48">
        <f>SUM('UC1'!AA4,'UC2'!AA4,'UC3'!AA4,'UC4'!AA4,'UC5'!AA4)</f>
        <v>711086</v>
      </c>
    </row>
    <row r="42">
      <c r="A42" s="46">
        <v>43971.0</v>
      </c>
      <c r="B42" s="47">
        <v>2020.0</v>
      </c>
      <c r="C42" s="47">
        <v>5.0</v>
      </c>
      <c r="D42" s="19">
        <f>SUM('UC1'!I3,'UC2'!I3,'UC3'!I3,'UC4'!I3,'UC5'!I3)</f>
        <v>3330</v>
      </c>
      <c r="E42" s="48">
        <f>SUM('UC1'!J3,'UC2'!J3,'UC3'!J3,'UC4'!J3,'UC5'!J3)</f>
        <v>993.89</v>
      </c>
      <c r="F42" s="48">
        <f>SUM('UC1'!K3,'UC2'!K3,'UC3'!K3,'UC4'!K3,'UC5'!K3)</f>
        <v>1113.05</v>
      </c>
      <c r="G42" s="48">
        <f>SUM('UC1'!P3,'UC2'!P3,'UC3'!P3,'UC4'!P3,'UC5'!P3)</f>
        <v>52271</v>
      </c>
      <c r="H42" s="48">
        <f>SUM('UC1'!Q3,'UC2'!Q3,'UC3'!Q3,'UC4'!Q3,'UC5'!Q3)</f>
        <v>559224</v>
      </c>
      <c r="I42" s="49">
        <f>SUM('UC1'!Z3,'UC2'!Z3,'UC3'!Z3,'UC4'!Z3,'UC5'!Z3)</f>
        <v>478201.34</v>
      </c>
      <c r="J42" s="48">
        <f>SUM('UC1'!AA3,'UC2'!AA3,'UC3'!AA3,'UC4'!AA3,'UC5'!AA3)</f>
        <v>611495</v>
      </c>
    </row>
    <row r="43">
      <c r="A43" s="46">
        <v>44002.0</v>
      </c>
      <c r="B43" s="47">
        <v>2020.0</v>
      </c>
      <c r="C43" s="47">
        <v>6.0</v>
      </c>
      <c r="D43" s="19">
        <f>SUM('UC1'!I2,'UC2'!I2,'UC3'!I2,'UC4'!I2,'UC5'!I2)</f>
        <v>3330</v>
      </c>
      <c r="E43" s="48">
        <f>SUM('UC1'!J2,'UC2'!J2,'UC3'!J2,'UC4'!J2,'UC5'!J2)</f>
        <v>1026.74</v>
      </c>
      <c r="F43" s="48">
        <f>SUM('UC1'!K2,'UC2'!K2,'UC3'!K2,'UC4'!K2,'UC5'!K2)</f>
        <v>1178.19</v>
      </c>
      <c r="G43" s="48">
        <f>SUM('UC1'!P2,'UC2'!P2,'UC3'!P2,'UC4'!P2,'UC5'!P2)</f>
        <v>56289</v>
      </c>
      <c r="H43" s="48">
        <f>SUM('UC1'!Q2,'UC2'!Q2,'UC3'!Q2,'UC4'!Q2,'UC5'!Q2)</f>
        <v>570110</v>
      </c>
      <c r="I43" s="49">
        <f>SUM('UC1'!Z2,'UC2'!Z2,'UC3'!Z2,'UC4'!Z2,'UC5'!Z2)</f>
        <v>488593.51</v>
      </c>
      <c r="J43" s="48">
        <f>SUM('UC1'!AA2,'UC2'!AA2,'UC3'!AA2,'UC4'!AA2,'UC5'!AA2)</f>
        <v>626399</v>
      </c>
    </row>
  </sheetData>
  <autoFilter ref="$A$1:$Z$43">
    <sortState ref="A1:Z43">
      <sortCondition ref="A1:A4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14"/>
    <col customWidth="1" min="7" max="7" width="16.57"/>
  </cols>
  <sheetData>
    <row r="1">
      <c r="A1" s="51" t="s">
        <v>75</v>
      </c>
      <c r="B1" s="52"/>
      <c r="C1" s="52"/>
      <c r="D1" s="52"/>
      <c r="E1" s="53"/>
      <c r="F1" s="54"/>
      <c r="G1" s="18" t="s">
        <v>76</v>
      </c>
    </row>
    <row r="2">
      <c r="A2" s="55"/>
      <c r="B2" s="56" t="s">
        <v>77</v>
      </c>
      <c r="C2" s="53"/>
      <c r="D2" s="57" t="s">
        <v>78</v>
      </c>
      <c r="E2" s="58" t="s">
        <v>79</v>
      </c>
      <c r="F2" s="54"/>
      <c r="G2" s="18" t="s">
        <v>80</v>
      </c>
      <c r="H2" s="18">
        <v>2021.0</v>
      </c>
      <c r="I2" s="18">
        <v>2022.0</v>
      </c>
      <c r="J2" s="18">
        <v>2023.0</v>
      </c>
      <c r="K2" s="18">
        <v>2024.0</v>
      </c>
    </row>
    <row r="3">
      <c r="A3" s="59" t="s">
        <v>81</v>
      </c>
      <c r="B3" s="60">
        <v>3299.0</v>
      </c>
      <c r="C3" s="61" t="s">
        <v>82</v>
      </c>
      <c r="D3" s="59" t="s">
        <v>83</v>
      </c>
      <c r="E3" s="59" t="s">
        <v>83</v>
      </c>
      <c r="F3" s="54"/>
      <c r="G3" s="18" t="s">
        <v>84</v>
      </c>
      <c r="H3" s="48">
        <f>E11*12</f>
        <v>7670699.4</v>
      </c>
      <c r="I3" s="48">
        <f t="shared" ref="I3:K3" si="1">H3*1.05</f>
        <v>8054234.37</v>
      </c>
      <c r="J3" s="48">
        <f t="shared" si="1"/>
        <v>8456946.089</v>
      </c>
      <c r="K3" s="48">
        <f t="shared" si="1"/>
        <v>8879793.393</v>
      </c>
    </row>
    <row r="4">
      <c r="A4" s="59" t="s">
        <v>85</v>
      </c>
      <c r="B4" s="60">
        <v>3299.0</v>
      </c>
      <c r="C4" s="61" t="s">
        <v>82</v>
      </c>
      <c r="D4" s="60">
        <v>13.75</v>
      </c>
      <c r="E4" s="62">
        <v>45361.25</v>
      </c>
      <c r="F4" s="54"/>
      <c r="G4" s="18" t="s">
        <v>86</v>
      </c>
      <c r="H4" s="48">
        <f>E31*12</f>
        <v>7742832.684</v>
      </c>
    </row>
    <row r="5">
      <c r="A5" s="59" t="s">
        <v>87</v>
      </c>
      <c r="B5" s="60">
        <v>91.78</v>
      </c>
      <c r="C5" s="61" t="s">
        <v>88</v>
      </c>
      <c r="D5" s="60">
        <v>854.56</v>
      </c>
      <c r="E5" s="62">
        <v>78431.52</v>
      </c>
      <c r="F5" s="54"/>
      <c r="G5" s="18" t="s">
        <v>89</v>
      </c>
      <c r="H5" s="48">
        <f>E52*12</f>
        <v>7044014.786</v>
      </c>
    </row>
    <row r="6">
      <c r="A6" s="59" t="s">
        <v>90</v>
      </c>
      <c r="B6" s="60">
        <v>911.04</v>
      </c>
      <c r="C6" s="61" t="s">
        <v>88</v>
      </c>
      <c r="D6" s="60">
        <v>79.79</v>
      </c>
      <c r="E6" s="62">
        <v>72691.88</v>
      </c>
      <c r="F6" s="54"/>
      <c r="G6" s="18" t="s">
        <v>91</v>
      </c>
      <c r="H6" s="48">
        <f>E73*12</f>
        <v>6345196.997</v>
      </c>
    </row>
    <row r="7">
      <c r="A7" s="59" t="s">
        <v>92</v>
      </c>
      <c r="B7" s="60">
        <v>91.78</v>
      </c>
      <c r="C7" s="61" t="s">
        <v>88</v>
      </c>
      <c r="D7" s="63">
        <v>432.45</v>
      </c>
      <c r="E7" s="62">
        <v>39690.26</v>
      </c>
      <c r="F7" s="54"/>
    </row>
    <row r="8">
      <c r="A8" s="59" t="s">
        <v>93</v>
      </c>
      <c r="B8" s="60">
        <v>911.04</v>
      </c>
      <c r="C8" s="61" t="s">
        <v>88</v>
      </c>
      <c r="D8" s="64">
        <v>259.5</v>
      </c>
      <c r="E8" s="62">
        <v>236414.88</v>
      </c>
      <c r="F8" s="54"/>
    </row>
    <row r="9">
      <c r="A9" s="59" t="s">
        <v>94</v>
      </c>
      <c r="B9" s="55"/>
      <c r="C9" s="55"/>
      <c r="D9" s="65">
        <v>0.0626</v>
      </c>
      <c r="E9" s="62">
        <v>29584.12</v>
      </c>
      <c r="F9" s="54"/>
    </row>
    <row r="10">
      <c r="A10" s="59" t="s">
        <v>27</v>
      </c>
      <c r="B10" s="55"/>
      <c r="C10" s="55"/>
      <c r="D10" s="66">
        <v>0.29</v>
      </c>
      <c r="E10" s="62">
        <v>137051.04</v>
      </c>
      <c r="F10" s="54"/>
    </row>
    <row r="11">
      <c r="A11" s="67" t="s">
        <v>95</v>
      </c>
      <c r="B11" s="52"/>
      <c r="C11" s="52"/>
      <c r="D11" s="53"/>
      <c r="E11" s="68">
        <v>639224.95</v>
      </c>
      <c r="F11" s="54"/>
    </row>
    <row r="12">
      <c r="A12" s="54"/>
      <c r="B12" s="54"/>
      <c r="C12" s="69"/>
      <c r="D12" s="54"/>
      <c r="E12" s="54"/>
      <c r="F12" s="54"/>
    </row>
    <row r="13">
      <c r="A13" s="54"/>
      <c r="B13" s="54"/>
      <c r="C13" s="69"/>
      <c r="D13" s="54"/>
      <c r="E13" s="54"/>
      <c r="F13" s="54"/>
    </row>
    <row r="14">
      <c r="A14" s="51" t="s">
        <v>96</v>
      </c>
      <c r="B14" s="52"/>
      <c r="C14" s="52"/>
      <c r="D14" s="52"/>
      <c r="E14" s="53"/>
      <c r="F14" s="54"/>
    </row>
    <row r="15">
      <c r="A15" s="55"/>
      <c r="B15" s="56" t="s">
        <v>77</v>
      </c>
      <c r="C15" s="53"/>
      <c r="D15" s="57" t="s">
        <v>78</v>
      </c>
      <c r="E15" s="58" t="s">
        <v>79</v>
      </c>
      <c r="F15" s="54"/>
    </row>
    <row r="16">
      <c r="A16" s="59" t="s">
        <v>81</v>
      </c>
      <c r="B16" s="60">
        <v>3299.0</v>
      </c>
      <c r="C16" s="61" t="s">
        <v>82</v>
      </c>
      <c r="D16" s="59" t="s">
        <v>83</v>
      </c>
      <c r="E16" s="59" t="s">
        <v>83</v>
      </c>
      <c r="F16" s="54"/>
    </row>
    <row r="17">
      <c r="A17" s="59" t="s">
        <v>85</v>
      </c>
      <c r="B17" s="60">
        <v>3299.0</v>
      </c>
      <c r="C17" s="61" t="s">
        <v>82</v>
      </c>
      <c r="D17" s="60">
        <v>13.75</v>
      </c>
      <c r="E17" s="62">
        <v>45361.25</v>
      </c>
      <c r="F17" s="54"/>
    </row>
    <row r="18">
      <c r="A18" s="59" t="s">
        <v>87</v>
      </c>
      <c r="B18" s="60">
        <v>91.78</v>
      </c>
      <c r="C18" s="61" t="s">
        <v>88</v>
      </c>
      <c r="D18" s="60">
        <v>854.56</v>
      </c>
      <c r="E18" s="62">
        <v>78431.52</v>
      </c>
      <c r="F18" s="54"/>
    </row>
    <row r="19">
      <c r="A19" s="59" t="s">
        <v>90</v>
      </c>
      <c r="B19" s="60">
        <v>911.04</v>
      </c>
      <c r="C19" s="61" t="s">
        <v>88</v>
      </c>
      <c r="D19" s="60">
        <v>79.79</v>
      </c>
      <c r="E19" s="62">
        <v>72691.88</v>
      </c>
      <c r="F19" s="54"/>
    </row>
    <row r="20">
      <c r="A20" s="59" t="s">
        <v>94</v>
      </c>
      <c r="B20" s="55"/>
      <c r="C20" s="55"/>
      <c r="D20" s="65">
        <v>0.0626</v>
      </c>
      <c r="E20" s="62">
        <v>12299.94</v>
      </c>
      <c r="F20" s="54"/>
    </row>
    <row r="21">
      <c r="A21" s="70" t="s">
        <v>79</v>
      </c>
      <c r="B21" s="55"/>
      <c r="C21" s="55"/>
      <c r="D21" s="55"/>
      <c r="E21" s="62">
        <f>SUM(E16:E20)</f>
        <v>208784.59</v>
      </c>
      <c r="F21" s="54"/>
    </row>
    <row r="22">
      <c r="A22" s="70" t="s">
        <v>97</v>
      </c>
      <c r="B22" s="55"/>
      <c r="C22" s="55"/>
      <c r="D22" s="66">
        <v>0.29</v>
      </c>
      <c r="E22" s="62">
        <f>SUM(E17:E19)*D22</f>
        <v>56980.5485</v>
      </c>
      <c r="F22" s="54"/>
    </row>
    <row r="23">
      <c r="A23" s="70" t="s">
        <v>98</v>
      </c>
      <c r="B23" s="55"/>
      <c r="C23" s="55"/>
      <c r="D23" s="66">
        <v>0.29</v>
      </c>
      <c r="E23" s="62">
        <f>SUM(E17:E19)*D23</f>
        <v>56980.5485</v>
      </c>
      <c r="F23" s="54"/>
    </row>
    <row r="24">
      <c r="A24" s="71" t="s">
        <v>99</v>
      </c>
      <c r="B24" s="52"/>
      <c r="C24" s="52"/>
      <c r="D24" s="53"/>
      <c r="E24" s="72">
        <f>SUM(E21:E23)</f>
        <v>322745.687</v>
      </c>
      <c r="F24" s="54"/>
    </row>
    <row r="25">
      <c r="A25" s="73" t="s">
        <v>100</v>
      </c>
      <c r="B25" s="52"/>
      <c r="C25" s="52"/>
      <c r="D25" s="52"/>
      <c r="E25" s="53"/>
      <c r="F25" s="54"/>
    </row>
    <row r="26">
      <c r="A26" s="55"/>
      <c r="B26" s="73" t="s">
        <v>77</v>
      </c>
      <c r="C26" s="53"/>
      <c r="D26" s="70" t="s">
        <v>78</v>
      </c>
      <c r="E26" s="70" t="s">
        <v>101</v>
      </c>
      <c r="F26" s="54"/>
    </row>
    <row r="27">
      <c r="A27" s="70" t="s">
        <v>102</v>
      </c>
      <c r="B27" s="62">
        <f>SUM(B18:B19)*1.05</f>
        <v>1052.961</v>
      </c>
      <c r="C27" s="61" t="s">
        <v>88</v>
      </c>
      <c r="D27" s="64">
        <v>187.36</v>
      </c>
      <c r="E27" s="62">
        <v>311960.76</v>
      </c>
      <c r="F27" s="74" t="s">
        <v>103</v>
      </c>
    </row>
    <row r="28">
      <c r="A28" s="70" t="s">
        <v>104</v>
      </c>
      <c r="B28" s="62">
        <f>SUM(B18:B19)*1.05</f>
        <v>1052.961</v>
      </c>
      <c r="C28" s="61" t="s">
        <v>88</v>
      </c>
      <c r="D28" s="75">
        <v>10.0</v>
      </c>
      <c r="E28" s="62">
        <v>10529.61</v>
      </c>
      <c r="F28" s="54"/>
    </row>
    <row r="29">
      <c r="A29" s="76" t="s">
        <v>79</v>
      </c>
      <c r="B29" s="77"/>
      <c r="C29" s="78"/>
      <c r="D29" s="77"/>
      <c r="E29" s="72">
        <v>322490.37</v>
      </c>
      <c r="F29" s="54"/>
    </row>
    <row r="30">
      <c r="A30" s="55"/>
      <c r="B30" s="54"/>
      <c r="C30" s="69"/>
      <c r="D30" s="54"/>
      <c r="E30" s="55"/>
      <c r="F30" s="54"/>
    </row>
    <row r="31">
      <c r="A31" s="79" t="s">
        <v>105</v>
      </c>
      <c r="B31" s="80"/>
      <c r="C31" s="81"/>
      <c r="D31" s="80"/>
      <c r="E31" s="68">
        <f>SUM(E24,E29)</f>
        <v>645236.057</v>
      </c>
      <c r="F31" s="54"/>
    </row>
    <row r="32">
      <c r="A32" s="82"/>
      <c r="B32" s="82"/>
      <c r="C32" s="82"/>
      <c r="D32" s="82"/>
      <c r="E32" s="82"/>
      <c r="F32" s="54"/>
    </row>
    <row r="33">
      <c r="A33" s="82"/>
      <c r="B33" s="82"/>
      <c r="C33" s="82"/>
      <c r="D33" s="82"/>
      <c r="E33" s="82"/>
      <c r="F33" s="54"/>
    </row>
    <row r="34">
      <c r="A34" s="51" t="s">
        <v>106</v>
      </c>
      <c r="B34" s="52"/>
      <c r="C34" s="52"/>
      <c r="D34" s="52"/>
      <c r="E34" s="53"/>
      <c r="F34" s="54"/>
    </row>
    <row r="35">
      <c r="A35" s="55"/>
      <c r="B35" s="56" t="s">
        <v>77</v>
      </c>
      <c r="C35" s="53"/>
      <c r="D35" s="57" t="s">
        <v>78</v>
      </c>
      <c r="E35" s="58" t="s">
        <v>79</v>
      </c>
      <c r="F35" s="54"/>
    </row>
    <row r="36">
      <c r="A36" s="59" t="s">
        <v>81</v>
      </c>
      <c r="B36" s="60">
        <v>3299.0</v>
      </c>
      <c r="C36" s="61" t="s">
        <v>82</v>
      </c>
      <c r="D36" s="59" t="s">
        <v>83</v>
      </c>
      <c r="E36" s="59" t="s">
        <v>83</v>
      </c>
      <c r="F36" s="54"/>
    </row>
    <row r="37">
      <c r="A37" s="59" t="s">
        <v>85</v>
      </c>
      <c r="B37" s="60">
        <v>3299.0</v>
      </c>
      <c r="C37" s="61" t="s">
        <v>82</v>
      </c>
      <c r="D37" s="60">
        <v>13.75</v>
      </c>
      <c r="E37" s="62">
        <v>45361.25</v>
      </c>
      <c r="F37" s="54"/>
    </row>
    <row r="38">
      <c r="A38" s="59" t="s">
        <v>87</v>
      </c>
      <c r="B38" s="60">
        <v>91.78</v>
      </c>
      <c r="C38" s="61" t="s">
        <v>88</v>
      </c>
      <c r="D38" s="60">
        <v>854.56</v>
      </c>
      <c r="E38" s="62">
        <v>78431.52</v>
      </c>
      <c r="F38" s="54"/>
    </row>
    <row r="39">
      <c r="A39" s="59" t="s">
        <v>90</v>
      </c>
      <c r="B39" s="60">
        <v>911.04</v>
      </c>
      <c r="C39" s="61" t="s">
        <v>88</v>
      </c>
      <c r="D39" s="60">
        <v>79.79</v>
      </c>
      <c r="E39" s="62">
        <v>72691.88</v>
      </c>
      <c r="F39" s="54"/>
    </row>
    <row r="40">
      <c r="A40" s="59" t="s">
        <v>94</v>
      </c>
      <c r="B40" s="55"/>
      <c r="C40" s="55"/>
      <c r="D40" s="65">
        <v>0.0626</v>
      </c>
      <c r="E40" s="62">
        <v>12299.94</v>
      </c>
      <c r="F40" s="54"/>
    </row>
    <row r="41">
      <c r="A41" s="70" t="s">
        <v>79</v>
      </c>
      <c r="B41" s="55"/>
      <c r="C41" s="55"/>
      <c r="D41" s="55"/>
      <c r="E41" s="62">
        <f>SUM(E36:E40)</f>
        <v>208784.59</v>
      </c>
      <c r="F41" s="54"/>
    </row>
    <row r="42">
      <c r="A42" s="70" t="s">
        <v>107</v>
      </c>
      <c r="B42" s="55"/>
      <c r="C42" s="55"/>
      <c r="D42" s="83">
        <v>0.5</v>
      </c>
      <c r="E42" s="62">
        <f>-((D38-D39)*D42*B38+E37*D42)</f>
        <v>-58234.8203</v>
      </c>
      <c r="F42" s="54"/>
    </row>
    <row r="43">
      <c r="A43" s="70" t="s">
        <v>97</v>
      </c>
      <c r="B43" s="55"/>
      <c r="C43" s="55"/>
      <c r="D43" s="66">
        <v>0.29</v>
      </c>
      <c r="E43" s="62">
        <f>SUM(E37:E39)*D43</f>
        <v>56980.5485</v>
      </c>
      <c r="F43" s="84" t="s">
        <v>108</v>
      </c>
    </row>
    <row r="44">
      <c r="A44" s="70" t="s">
        <v>98</v>
      </c>
      <c r="B44" s="55"/>
      <c r="C44" s="55"/>
      <c r="D44" s="66">
        <v>0.29</v>
      </c>
      <c r="E44" s="62">
        <f>SUM(E37:E39)*D44</f>
        <v>56980.5485</v>
      </c>
      <c r="F44" s="84" t="s">
        <v>108</v>
      </c>
    </row>
    <row r="45">
      <c r="A45" s="71" t="s">
        <v>99</v>
      </c>
      <c r="B45" s="52"/>
      <c r="C45" s="52"/>
      <c r="D45" s="53"/>
      <c r="E45" s="72">
        <f>SUM(E41:E44)</f>
        <v>264510.8667</v>
      </c>
      <c r="F45" s="54"/>
    </row>
    <row r="46">
      <c r="A46" s="73" t="s">
        <v>100</v>
      </c>
      <c r="B46" s="52"/>
      <c r="C46" s="52"/>
      <c r="D46" s="52"/>
      <c r="E46" s="53"/>
      <c r="F46" s="54"/>
    </row>
    <row r="47">
      <c r="A47" s="55"/>
      <c r="B47" s="73" t="s">
        <v>77</v>
      </c>
      <c r="C47" s="53"/>
      <c r="D47" s="70" t="s">
        <v>78</v>
      </c>
      <c r="E47" s="70" t="s">
        <v>101</v>
      </c>
      <c r="F47" s="54"/>
    </row>
    <row r="48">
      <c r="A48" s="70" t="s">
        <v>109</v>
      </c>
      <c r="B48" s="62">
        <f>SUM(B38:B39)*1.05</f>
        <v>1052.961</v>
      </c>
      <c r="C48" s="61" t="s">
        <v>88</v>
      </c>
      <c r="D48" s="64">
        <v>296.27</v>
      </c>
      <c r="E48" s="62">
        <f t="shared" ref="E48:E49" si="2">B48*D48</f>
        <v>311960.7555</v>
      </c>
      <c r="F48" s="84" t="s">
        <v>110</v>
      </c>
    </row>
    <row r="49">
      <c r="A49" s="70" t="s">
        <v>104</v>
      </c>
      <c r="B49" s="62">
        <f>SUM(B38:B39)*1.05</f>
        <v>1052.961</v>
      </c>
      <c r="C49" s="61" t="s">
        <v>88</v>
      </c>
      <c r="D49" s="75">
        <v>10.0</v>
      </c>
      <c r="E49" s="62">
        <f t="shared" si="2"/>
        <v>10529.61</v>
      </c>
      <c r="F49" s="54"/>
    </row>
    <row r="50">
      <c r="A50" s="76" t="s">
        <v>79</v>
      </c>
      <c r="B50" s="77"/>
      <c r="C50" s="78"/>
      <c r="D50" s="77"/>
      <c r="E50" s="72">
        <f>SUM(E48:E49)</f>
        <v>322490.3655</v>
      </c>
      <c r="F50" s="54"/>
    </row>
    <row r="51">
      <c r="A51" s="55"/>
      <c r="B51" s="54"/>
      <c r="C51" s="69"/>
      <c r="D51" s="54"/>
      <c r="E51" s="55"/>
      <c r="F51" s="54"/>
    </row>
    <row r="52">
      <c r="A52" s="79" t="s">
        <v>111</v>
      </c>
      <c r="B52" s="80"/>
      <c r="C52" s="81"/>
      <c r="D52" s="80"/>
      <c r="E52" s="68">
        <f>SUM(E45,E50)</f>
        <v>587001.2322</v>
      </c>
      <c r="F52" s="54"/>
    </row>
    <row r="55">
      <c r="A55" s="51" t="s">
        <v>112</v>
      </c>
      <c r="B55" s="52"/>
      <c r="C55" s="52"/>
      <c r="D55" s="52"/>
      <c r="E55" s="53"/>
    </row>
    <row r="56">
      <c r="A56" s="55"/>
      <c r="B56" s="56" t="s">
        <v>77</v>
      </c>
      <c r="C56" s="53"/>
      <c r="D56" s="57" t="s">
        <v>78</v>
      </c>
      <c r="E56" s="58" t="s">
        <v>79</v>
      </c>
    </row>
    <row r="57">
      <c r="A57" s="59" t="s">
        <v>81</v>
      </c>
      <c r="B57" s="60">
        <v>3299.0</v>
      </c>
      <c r="C57" s="61" t="s">
        <v>82</v>
      </c>
      <c r="D57" s="59" t="s">
        <v>83</v>
      </c>
      <c r="E57" s="59" t="s">
        <v>83</v>
      </c>
    </row>
    <row r="58">
      <c r="A58" s="59" t="s">
        <v>85</v>
      </c>
      <c r="B58" s="60">
        <v>3299.0</v>
      </c>
      <c r="C58" s="61" t="s">
        <v>82</v>
      </c>
      <c r="D58" s="60">
        <v>13.75</v>
      </c>
      <c r="E58" s="62">
        <v>45361.25</v>
      </c>
    </row>
    <row r="59">
      <c r="A59" s="59" t="s">
        <v>87</v>
      </c>
      <c r="B59" s="60">
        <v>91.78</v>
      </c>
      <c r="C59" s="61" t="s">
        <v>88</v>
      </c>
      <c r="D59" s="60">
        <v>854.56</v>
      </c>
      <c r="E59" s="62">
        <v>78431.52</v>
      </c>
    </row>
    <row r="60">
      <c r="A60" s="59" t="s">
        <v>90</v>
      </c>
      <c r="B60" s="60">
        <v>911.04</v>
      </c>
      <c r="C60" s="61" t="s">
        <v>88</v>
      </c>
      <c r="D60" s="60">
        <v>79.79</v>
      </c>
      <c r="E60" s="62">
        <v>72691.88</v>
      </c>
    </row>
    <row r="61">
      <c r="A61" s="59" t="s">
        <v>94</v>
      </c>
      <c r="B61" s="55"/>
      <c r="C61" s="55"/>
      <c r="D61" s="65">
        <v>0.0626</v>
      </c>
      <c r="E61" s="62">
        <v>12299.94</v>
      </c>
    </row>
    <row r="62">
      <c r="A62" s="70" t="s">
        <v>79</v>
      </c>
      <c r="B62" s="55"/>
      <c r="C62" s="55"/>
      <c r="D62" s="55"/>
      <c r="E62" s="62">
        <f>SUM(E57:E61)</f>
        <v>208784.59</v>
      </c>
    </row>
    <row r="63">
      <c r="A63" s="70" t="s">
        <v>107</v>
      </c>
      <c r="B63" s="55"/>
      <c r="C63" s="55"/>
      <c r="D63" s="83">
        <v>1.0</v>
      </c>
      <c r="E63" s="62">
        <f>-((D59-D60)*D63*B59+E58*D63)</f>
        <v>-116469.6406</v>
      </c>
    </row>
    <row r="64">
      <c r="A64" s="70" t="s">
        <v>97</v>
      </c>
      <c r="B64" s="55"/>
      <c r="C64" s="55"/>
      <c r="D64" s="66">
        <v>0.29</v>
      </c>
      <c r="E64" s="62">
        <f>SUM(E58:E60)*D64</f>
        <v>56980.5485</v>
      </c>
    </row>
    <row r="65">
      <c r="A65" s="70" t="s">
        <v>98</v>
      </c>
      <c r="B65" s="55"/>
      <c r="C65" s="55"/>
      <c r="D65" s="66">
        <v>0.29</v>
      </c>
      <c r="E65" s="62">
        <f>SUM(E58:E60)*D65</f>
        <v>56980.5485</v>
      </c>
    </row>
    <row r="66">
      <c r="A66" s="71" t="s">
        <v>99</v>
      </c>
      <c r="B66" s="52"/>
      <c r="C66" s="52"/>
      <c r="D66" s="53"/>
      <c r="E66" s="72">
        <f>SUM(E62:E65)</f>
        <v>206276.0464</v>
      </c>
    </row>
    <row r="67">
      <c r="A67" s="73" t="s">
        <v>100</v>
      </c>
      <c r="B67" s="52"/>
      <c r="C67" s="52"/>
      <c r="D67" s="52"/>
      <c r="E67" s="53"/>
    </row>
    <row r="68">
      <c r="A68" s="55"/>
      <c r="B68" s="73" t="s">
        <v>77</v>
      </c>
      <c r="C68" s="53"/>
      <c r="D68" s="70" t="s">
        <v>78</v>
      </c>
      <c r="E68" s="70" t="s">
        <v>101</v>
      </c>
    </row>
    <row r="69">
      <c r="A69" s="70" t="s">
        <v>113</v>
      </c>
      <c r="B69" s="62">
        <f>SUM(B59:B60)*1.05</f>
        <v>1052.961</v>
      </c>
      <c r="C69" s="61" t="s">
        <v>88</v>
      </c>
      <c r="D69" s="64">
        <v>388.49</v>
      </c>
      <c r="E69" s="62">
        <f t="shared" ref="E69:E70" si="3">B69*D69</f>
        <v>409064.8189</v>
      </c>
      <c r="F69" s="18" t="s">
        <v>114</v>
      </c>
    </row>
    <row r="70">
      <c r="A70" s="70" t="s">
        <v>104</v>
      </c>
      <c r="B70" s="62">
        <f>SUM(B59:B60)*1.05</f>
        <v>1052.961</v>
      </c>
      <c r="C70" s="61" t="s">
        <v>88</v>
      </c>
      <c r="D70" s="75">
        <v>10.0</v>
      </c>
      <c r="E70" s="62">
        <f t="shared" si="3"/>
        <v>10529.61</v>
      </c>
    </row>
    <row r="71">
      <c r="A71" s="76" t="s">
        <v>79</v>
      </c>
      <c r="B71" s="77"/>
      <c r="C71" s="78"/>
      <c r="D71" s="77"/>
      <c r="E71" s="72">
        <v>322490.37</v>
      </c>
    </row>
    <row r="72">
      <c r="A72" s="55"/>
      <c r="B72" s="54"/>
      <c r="C72" s="69"/>
      <c r="D72" s="54"/>
      <c r="E72" s="55"/>
    </row>
    <row r="73">
      <c r="A73" s="79" t="s">
        <v>115</v>
      </c>
      <c r="B73" s="80"/>
      <c r="C73" s="81"/>
      <c r="D73" s="80"/>
      <c r="E73" s="68">
        <f>SUM(E66,E71)</f>
        <v>528766.4164</v>
      </c>
    </row>
  </sheetData>
  <mergeCells count="18">
    <mergeCell ref="A1:E1"/>
    <mergeCell ref="B2:C2"/>
    <mergeCell ref="A11:D11"/>
    <mergeCell ref="A14:E14"/>
    <mergeCell ref="B15:C15"/>
    <mergeCell ref="A24:D24"/>
    <mergeCell ref="A25:E25"/>
    <mergeCell ref="B56:C56"/>
    <mergeCell ref="A66:D66"/>
    <mergeCell ref="A67:E67"/>
    <mergeCell ref="B68:C68"/>
    <mergeCell ref="B26:C26"/>
    <mergeCell ref="A34:E34"/>
    <mergeCell ref="B35:C35"/>
    <mergeCell ref="A45:D45"/>
    <mergeCell ref="A46:E46"/>
    <mergeCell ref="B47:C47"/>
    <mergeCell ref="A55:E55"/>
  </mergeCells>
  <drawing r:id="rId1"/>
</worksheet>
</file>