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8_{AC2D37A4-6715-408D-980D-AC7E9A201AE1}" xr6:coauthVersionLast="47" xr6:coauthVersionMax="47" xr10:uidLastSave="{00000000-0000-0000-0000-000000000000}"/>
  <bookViews>
    <workbookView xWindow="-110" yWindow="-110" windowWidth="19420" windowHeight="1042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K3" i="1" l="1"/>
  <c r="H3" i="1"/>
  <c r="M3" i="1" s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H6" i="1"/>
  <c r="H7" i="1"/>
  <c r="H8" i="1"/>
  <c r="H9" i="1"/>
  <c r="H10" i="1"/>
  <c r="H12" i="1"/>
  <c r="H13" i="1"/>
  <c r="M13" i="1" s="1"/>
  <c r="H14" i="1"/>
  <c r="H15" i="1"/>
  <c r="I4" i="1" l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<sst xmlns="http://schemas.openxmlformats.org/spreadsheetml/2006/main" count="23" uniqueCount="23">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</sst>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339</v>
        <stp/>
        <stp>SSE</stp>
        <stp>LATO B</stp>
        <stp>low</stp>
        <tr r="K5" s="1"/>
      </tp>
      <tp>
        <v>342.8</v>
        <stp/>
        <stp>SSE</stp>
        <stp>LATO B</stp>
        <stp>mid</stp>
        <tr r="G5" s="1"/>
      </tp>
      <tp>
        <v>1180</v>
        <stp/>
        <stp>SSE</stp>
        <stp>MIPS</stp>
        <stp>lastvalidprevclose</stp>
        <tr r="H9" s="1"/>
      </tp>
      <tp>
        <v>619.6</v>
        <stp/>
        <stp>SSE</stp>
        <stp>BALD B</stp>
        <stp>mid</stp>
        <tr r="G14" s="1"/>
      </tp>
      <tp>
        <v>120.75</v>
        <stp/>
        <stp>SSE</stp>
        <stp>NIBE B</stp>
        <stp>low</stp>
        <tr r="K7" s="1"/>
      </tp>
      <tp>
        <v>614.6</v>
        <stp/>
        <stp>SSE</stp>
        <stp>BALD B</stp>
        <stp>low</stp>
        <tr r="K14" s="1"/>
      </tp>
      <tp>
        <v>121.75</v>
        <stp/>
        <stp>SSE</stp>
        <stp>NIBE B</stp>
        <stp>mid</stp>
        <tr r="G7" s="1"/>
      </tp>
      <tp>
        <v>279.2</v>
        <stp/>
        <stp>SSE</stp>
        <stp>SAGA B</stp>
        <stp>low</stp>
        <tr r="K15" s="1"/>
      </tp>
      <tp>
        <v>280.39999999999998</v>
        <stp/>
        <stp>SSE</stp>
        <stp>SAGA B</stp>
        <stp>mid</stp>
        <tr r="G15" s="1"/>
      </tp>
      <tp>
        <v>114.35</v>
        <stp/>
        <stp>SSE</stp>
        <stp>SINCH</stp>
        <stp>lastvalidprevclose</stp>
        <tr r="H4" s="1"/>
      </tp>
      <tp>
        <v>111.35</v>
        <stp/>
        <stp>SSE</stp>
        <stp>SINCH</stp>
        <stp>open</stp>
        <tr r="H4" s="1"/>
      </tp>
      <tp>
        <v>61.9</v>
        <stp/>
        <stp>SSE</stp>
        <stp>SBB B</stp>
        <stp>mid</stp>
        <tr r="G13" s="1"/>
      </tp>
      <tp>
        <v>61.56</v>
        <stp/>
        <stp>SSE</stp>
        <stp>SBB B</stp>
        <stp>low</stp>
        <tr r="K13" s="1"/>
      </tp>
      <tp>
        <v>66</v>
        <stp/>
        <stp>SSE</stp>
        <stp>SBB B</stp>
        <stp>lastvalidprevclose</stp>
        <tr r="H13" s="1"/>
      </tp>
      <tp>
        <v>103.2</v>
        <stp/>
        <stp>SSE</stp>
        <stp>SINCH</stp>
        <stp>mid</stp>
        <tr r="G4" s="1"/>
      </tp>
      <tp>
        <v>300.25</v>
        <stp/>
        <stp>SSE</stp>
        <stp>KINV B</stp>
        <stp>mid</stp>
        <tr r="G6" s="1"/>
      </tp>
      <tp>
        <v>102.64999999999999</v>
        <stp/>
        <stp>SSE</stp>
        <stp>SINCH</stp>
        <stp>low</stp>
        <tr r="K4" s="1"/>
      </tp>
      <tp>
        <v>296.85000000000002</v>
        <stp/>
        <stp>SSE</stp>
        <stp>KINV B</stp>
        <stp>low</stp>
        <tr r="K6" s="1"/>
      </tp>
      <tp>
        <v>1163</v>
        <stp/>
        <stp>SSE</stp>
        <stp>MIPS</stp>
        <stp>open</stp>
        <tr r="H9" s="1"/>
      </tp>
      <tp>
        <v>177.7</v>
        <stp/>
        <stp>SSE</stp>
        <stp>PDX</stp>
        <stp>lastvalidprevclose</stp>
        <tr r="H12" s="1"/>
      </tp>
      <tp>
        <v>474.5</v>
        <stp/>
        <stp>SSE</stp>
        <stp>EQT</stp>
        <stp>lastvalidprevclose</stp>
        <tr r="H8" s="1"/>
      </tp>
      <tp>
        <v>1284.8</v>
        <stp/>
        <stp>SSE</stp>
        <stp>EVO</stp>
        <stp>lastvalidprevclose</stp>
        <tr r="H3" s="1"/>
      </tp>
      <tp>
        <v>152.65</v>
        <stp/>
        <stp>SSE</stp>
        <stp>STORY B</stp>
        <stp>mid</stp>
        <tr r="G10" s="1"/>
      </tp>
      <tp>
        <v>151.35000000000002</v>
        <stp/>
        <stp>SSE</stp>
        <stp>STORY B</stp>
        <stp>low</stp>
        <tr r="K10" s="1"/>
      </tp>
      <tp>
        <v>51.8</v>
        <stp/>
        <stp>SSE</stp>
        <stp>SF</stp>
        <stp>lastvalidprevclose</stp>
        <tr r="H11" s="1"/>
      </tp>
      <tp>
        <v>294.2</v>
        <stp/>
        <stp>SSE</stp>
        <stp>SAGA B</stp>
        <stp>open</stp>
        <tr r="H15" s="1"/>
      </tp>
      <tp>
        <v>49</v>
        <stp/>
        <stp>SSE</stp>
        <stp>SF</stp>
        <stp>mid</stp>
        <tr r="G11" s="1"/>
      </tp>
      <tp>
        <v>47.74</v>
        <stp/>
        <stp>SSE</stp>
        <stp>SF</stp>
        <stp>low</stp>
        <tr r="K11" s="1"/>
      </tp>
      <tp>
        <v>302.39999999999998</v>
        <stp/>
        <stp>SSE</stp>
        <stp>KINV B</stp>
        <stp>open</stp>
        <tr r="H6" s="1"/>
      </tp>
      <tp>
        <v>348.3</v>
        <stp/>
        <stp>SSE</stp>
        <stp>LATO B</stp>
        <stp>open</stp>
        <tr r="H5" s="1"/>
      </tp>
      <tp>
        <v>127</v>
        <stp/>
        <stp>SSE</stp>
        <stp>NIBE B</stp>
        <stp>open</stp>
        <tr r="H7" s="1"/>
      </tp>
      <tp>
        <v>653.20000000000005</v>
        <stp/>
        <stp>SSE</stp>
        <stp>BALD B</stp>
        <stp>open</stp>
        <tr r="H14" s="1"/>
      </tp>
      <tp>
        <v>161.85000000000002</v>
        <stp/>
        <stp>SSE</stp>
        <stp>STORY B</stp>
        <stp>open</stp>
        <tr r="H10" s="1"/>
      </tp>
      <tp>
        <v>437.6</v>
        <stp/>
        <stp>SSE</stp>
        <stp>EQT</stp>
        <stp>low</stp>
        <tr r="K8" s="1"/>
      </tp>
      <tp>
        <v>1182.4000000000001</v>
        <stp/>
        <stp>SSE</stp>
        <stp>EVO</stp>
        <stp>low</stp>
        <tr r="K3" s="1"/>
      </tp>
      <tp>
        <v>1184.8</v>
        <stp/>
        <stp>SSE</stp>
        <stp>EVO</stp>
        <stp>mid</stp>
        <tr r="G3" s="1"/>
      </tp>
      <tp>
        <v>443.6</v>
        <stp/>
        <stp>SSE</stp>
        <stp>EQT</stp>
        <stp>mid</stp>
        <tr r="G8" s="1"/>
      </tp>
      <tp>
        <v>353</v>
        <stp/>
        <stp>SSE</stp>
        <stp>LATO B</stp>
        <stp>lastvalidprevclose</stp>
        <tr r="H5" s="1"/>
      </tp>
      <tp>
        <v>50.949999999999996</v>
        <stp/>
        <stp>SSE</stp>
        <stp>SF</stp>
        <stp>open</stp>
        <tr r="H11" s="1"/>
      </tp>
      <tp>
        <v>174.8</v>
        <stp/>
        <stp>SSE</stp>
        <stp>PDX</stp>
        <stp>open</stp>
        <tr r="H12" s="1"/>
      </tp>
      <tp>
        <v>308.25</v>
        <stp/>
        <stp>SSE</stp>
        <stp>KINV B</stp>
        <stp>lastvalidprevclose</stp>
        <tr r="H6" s="1"/>
      </tp>
      <tp>
        <v>67.2</v>
        <stp/>
        <stp>SSE</stp>
        <stp>SBB B</stp>
        <stp>open</stp>
        <tr r="H13" s="1"/>
      </tp>
      <tp>
        <v>653.20000000000005</v>
        <stp/>
        <stp>SSE</stp>
        <stp>BALD B</stp>
        <stp>lastvalidprevclose</stp>
        <tr r="H14" s="1"/>
      </tp>
      <tp>
        <v>177</v>
        <stp/>
        <stp>SSE</stp>
        <stp>PDX</stp>
        <stp>mid</stp>
        <tr r="G12" s="1"/>
      </tp>
      <tp>
        <v>162.15</v>
        <stp/>
        <stp>SSE</stp>
        <stp>STORY B</stp>
        <stp>lastvalidprevclose</stp>
        <tr r="H10" s="1"/>
      </tp>
      <tp>
        <v>171.2</v>
        <stp/>
        <stp>SSE</stp>
        <stp>PDX</stp>
        <stp>low</stp>
        <tr r="K12" s="1"/>
      </tp>
      <tp>
        <v>1240</v>
        <stp/>
        <stp>SSE</stp>
        <stp>EVO</stp>
        <stp>open</stp>
        <tr r="H3" s="1"/>
      </tp>
      <tp>
        <v>296.2</v>
        <stp/>
        <stp>SSE</stp>
        <stp>SAGA B</stp>
        <stp>lastvalidprevclose</stp>
        <tr r="H15" s="1"/>
      </tp>
      <tp>
        <v>1042</v>
        <stp/>
        <stp>SSE</stp>
        <stp>MIPS</stp>
        <stp>low</stp>
        <tr r="K9" s="1"/>
      </tp>
      <tp>
        <v>1051</v>
        <stp/>
        <stp>SSE</stp>
        <stp>MIPS</stp>
        <stp>mid</stp>
        <tr r="G9" s="1"/>
      </tp>
      <tp>
        <v>127.64999999999999</v>
        <stp/>
        <stp>SSE</stp>
        <stp>NIBE B</stp>
        <stp>lastvalidprevclose</stp>
        <tr r="H7" s="1"/>
      </tp>
      <tp>
        <v>464.5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topLeftCell="B1" workbookViewId="0">
      <selection activeCell="H6" sqref="H6"/>
    </sheetView>
  </sheetViews>
  <sheetFormatPr defaultRowHeight="14.5" x14ac:dyDescent="0.35"/>
  <cols>
    <col min="9" max="9" width="17.453125" bestFit="1" customWidth="1"/>
    <col min="10" max="11" width="16.81640625" style="2" customWidth="1"/>
    <col min="12" max="12" width="24" bestFit="1" customWidth="1"/>
    <col min="17" max="17" width="12" bestFit="1" customWidth="1"/>
  </cols>
  <sheetData>
    <row r="2" spans="3:13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3" x14ac:dyDescent="0.35">
      <c r="C3" t="s">
        <v>3</v>
      </c>
      <c r="D3">
        <v>1254.8</v>
      </c>
      <c r="E3">
        <v>1232.4000000000001</v>
      </c>
      <c r="F3">
        <v>182918</v>
      </c>
      <c r="G3">
        <f>RTD("ontrade.quotes",,"SSE",C3,"mid")</f>
        <v>1184.8</v>
      </c>
      <c r="H3" s="4">
        <f>RTD("ontrade.quotes",,"SSE",C3,"open")/RTD("ontrade.quotes",,"SSE",C3,"lastvalidprevclose")-1</f>
        <v>-3.4869240348692321E-2</v>
      </c>
      <c r="I3" s="1">
        <f>(D3-E3)/AVERAGE(D3:E3)</f>
        <v>1.8012222579607481E-2</v>
      </c>
      <c r="J3" s="3">
        <v>152380.4</v>
      </c>
      <c r="K3">
        <f>RTD("ontrade.quotes",,"SSE",C3,"low")</f>
        <v>1182.4000000000001</v>
      </c>
      <c r="L3" t="str">
        <f>IF(G3&lt;E3,"Lows",IF(G3&gt;D3,"Highs",""))</f>
        <v>Lows</v>
      </c>
      <c r="M3" t="str">
        <f>IF(H3&lt;=0,IF(I3&lt;0.02,IF(F3&gt;1.5*J3,IF(K3&lt;E3,-1,""),""),""),"")</f>
        <v/>
      </c>
    </row>
    <row r="4" spans="3:13" x14ac:dyDescent="0.35">
      <c r="C4" t="s">
        <v>4</v>
      </c>
      <c r="D4">
        <v>111.35</v>
      </c>
      <c r="E4">
        <v>109.1</v>
      </c>
      <c r="F4">
        <v>511631</v>
      </c>
      <c r="G4">
        <f>RTD("ontrade.quotes",,"SSE",C4,"mid")</f>
        <v>103.2</v>
      </c>
      <c r="H4" s="4">
        <f>RTD("ontrade.quotes",,"SSE",C4,"open")/RTD("ontrade.quotes",,"SSE",C4,"lastvalidprevclose")-1</f>
        <v>-2.6235242675994752E-2</v>
      </c>
      <c r="I4" s="1">
        <f t="shared" ref="I4:I15" si="0">(D4-E4)/AVERAGE(D4:E4)</f>
        <v>2.0412792016330235E-2</v>
      </c>
      <c r="J4" s="3">
        <v>195575.05</v>
      </c>
      <c r="K4">
        <f>RTD("ontrade.quotes",,"SSE",C4,"low")</f>
        <v>102.64999999999999</v>
      </c>
      <c r="L4" t="str">
        <f t="shared" ref="L4:L15" si="1">IF(G4&lt;E4,"Lows",IF(G4&gt;D4,"Highs",""))</f>
        <v>Lows</v>
      </c>
      <c r="M4" t="str">
        <f t="shared" ref="M4:M15" si="2">IF(H4&lt;=0,IF(I4&lt;0.02,IF(F4&gt;1.5*J4,IF(K4&lt;E4,-1,""),""),""),"")</f>
        <v/>
      </c>
    </row>
    <row r="5" spans="3:13" x14ac:dyDescent="0.35">
      <c r="C5" t="s">
        <v>5</v>
      </c>
      <c r="D5">
        <v>349</v>
      </c>
      <c r="E5">
        <v>344.8</v>
      </c>
      <c r="F5">
        <v>63045</v>
      </c>
      <c r="G5">
        <f>RTD("ontrade.quotes",,"SSE",C5,"mid")</f>
        <v>342.8</v>
      </c>
      <c r="H5" s="4">
        <f>RTD("ontrade.quotes",,"SSE",C5,"open")/RTD("ontrade.quotes",,"SSE",C5,"lastvalidprevclose")-1</f>
        <v>-1.3314447592067902E-2</v>
      </c>
      <c r="I5" s="1">
        <f t="shared" si="0"/>
        <v>1.2107235514557477E-2</v>
      </c>
      <c r="J5" s="3">
        <v>16673.2</v>
      </c>
      <c r="K5">
        <f>RTD("ontrade.quotes",,"SSE",C5,"low")</f>
        <v>339</v>
      </c>
      <c r="L5" t="str">
        <f t="shared" si="1"/>
        <v>Lows</v>
      </c>
      <c r="M5">
        <f t="shared" si="2"/>
        <v>-1</v>
      </c>
    </row>
    <row r="6" spans="3:13" x14ac:dyDescent="0.35">
      <c r="C6" t="s">
        <v>6</v>
      </c>
      <c r="D6">
        <v>305</v>
      </c>
      <c r="E6">
        <v>300.60000000000002</v>
      </c>
      <c r="F6">
        <v>113453</v>
      </c>
      <c r="G6">
        <f>RTD("ontrade.quotes",,"SSE",C6,"mid")</f>
        <v>300.25</v>
      </c>
      <c r="H6" s="4">
        <f>RTD("ontrade.quotes",,"SSE",C6,"open")/RTD("ontrade.quotes",,"SSE",C6,"lastvalidprevclose")-1</f>
        <v>-1.8978102189781132E-2</v>
      </c>
      <c r="I6" s="1">
        <f t="shared" si="0"/>
        <v>1.4531043593130703E-2</v>
      </c>
      <c r="J6" s="3">
        <v>36781.800000000003</v>
      </c>
      <c r="K6">
        <f>RTD("ontrade.quotes",,"SSE",C6,"low")</f>
        <v>296.85000000000002</v>
      </c>
      <c r="L6" t="str">
        <f t="shared" si="1"/>
        <v>Lows</v>
      </c>
      <c r="M6">
        <f t="shared" si="2"/>
        <v>-1</v>
      </c>
    </row>
    <row r="7" spans="3:13" x14ac:dyDescent="0.35">
      <c r="C7" t="s">
        <v>7</v>
      </c>
      <c r="D7">
        <v>127</v>
      </c>
      <c r="E7">
        <v>124.5</v>
      </c>
      <c r="F7">
        <v>493722</v>
      </c>
      <c r="G7">
        <f>RTD("ontrade.quotes",,"SSE",C7,"mid")</f>
        <v>121.75</v>
      </c>
      <c r="H7" s="4">
        <f>RTD("ontrade.quotes",,"SSE",C7,"open")/RTD("ontrade.quotes",,"SSE",C7,"lastvalidprevclose")-1</f>
        <v>-5.0920485703094265E-3</v>
      </c>
      <c r="I7" s="1">
        <f t="shared" si="0"/>
        <v>1.9880715705765408E-2</v>
      </c>
      <c r="J7" s="3">
        <v>80393.649999999994</v>
      </c>
      <c r="K7">
        <f>RTD("ontrade.quotes",,"SSE",C7,"low")</f>
        <v>120.75</v>
      </c>
      <c r="L7" t="str">
        <f t="shared" si="1"/>
        <v>Lows</v>
      </c>
      <c r="M7">
        <f t="shared" si="2"/>
        <v>-1</v>
      </c>
    </row>
    <row r="8" spans="3:13" x14ac:dyDescent="0.35">
      <c r="C8" t="s">
        <v>8</v>
      </c>
      <c r="D8">
        <v>472.1</v>
      </c>
      <c r="E8">
        <v>462</v>
      </c>
      <c r="F8">
        <v>172103</v>
      </c>
      <c r="G8">
        <f>RTD("ontrade.quotes",,"SSE",C8,"mid")</f>
        <v>443.6</v>
      </c>
      <c r="H8" s="4">
        <f>RTD("ontrade.quotes",,"SSE",C8,"open")/RTD("ontrade.quotes",,"SSE",C8,"lastvalidprevclose")-1</f>
        <v>-2.1074815595363505E-2</v>
      </c>
      <c r="I8" s="1">
        <f t="shared" si="0"/>
        <v>2.1625093673054326E-2</v>
      </c>
      <c r="J8" s="3">
        <v>46512.25</v>
      </c>
      <c r="K8">
        <f>RTD("ontrade.quotes",,"SSE",C8,"low")</f>
        <v>437.6</v>
      </c>
      <c r="L8" t="str">
        <f t="shared" si="1"/>
        <v>Lows</v>
      </c>
      <c r="M8" t="str">
        <f t="shared" si="2"/>
        <v/>
      </c>
    </row>
    <row r="9" spans="3:13" x14ac:dyDescent="0.35">
      <c r="C9" t="s">
        <v>9</v>
      </c>
      <c r="D9">
        <v>1169</v>
      </c>
      <c r="E9">
        <v>1133</v>
      </c>
      <c r="F9">
        <v>8031</v>
      </c>
      <c r="G9">
        <f>RTD("ontrade.quotes",,"SSE",C9,"mid")</f>
        <v>1051</v>
      </c>
      <c r="H9" s="4">
        <f>RTD("ontrade.quotes",,"SSE",C9,"open")/RTD("ontrade.quotes",,"SSE",C9,"lastvalidprevclose")-1</f>
        <v>-1.4406779661017E-2</v>
      </c>
      <c r="I9" s="1">
        <f t="shared" si="0"/>
        <v>3.1277150304083408E-2</v>
      </c>
      <c r="J9" s="3">
        <v>2093.5500000000002</v>
      </c>
      <c r="K9">
        <f>RTD("ontrade.quotes",,"SSE",C9,"low")</f>
        <v>1042</v>
      </c>
      <c r="L9" t="str">
        <f t="shared" si="1"/>
        <v>Lows</v>
      </c>
      <c r="M9" t="str">
        <f t="shared" si="2"/>
        <v/>
      </c>
    </row>
    <row r="10" spans="3:13" x14ac:dyDescent="0.35">
      <c r="C10" t="s">
        <v>10</v>
      </c>
      <c r="D10">
        <v>161.85</v>
      </c>
      <c r="E10">
        <v>157.1</v>
      </c>
      <c r="F10">
        <v>27456</v>
      </c>
      <c r="G10">
        <f>RTD("ontrade.quotes",,"SSE",C10,"mid")</f>
        <v>152.65</v>
      </c>
      <c r="H10" s="4">
        <f>RTD("ontrade.quotes",,"SSE",C10,"open")/RTD("ontrade.quotes",,"SSE",C10,"lastvalidprevclose")-1</f>
        <v>-1.8501387604069608E-3</v>
      </c>
      <c r="I10" s="1">
        <f t="shared" si="0"/>
        <v>2.9785232795108953E-2</v>
      </c>
      <c r="J10" s="3">
        <v>17226.55</v>
      </c>
      <c r="K10">
        <f>RTD("ontrade.quotes",,"SSE",C10,"low")</f>
        <v>151.35000000000002</v>
      </c>
      <c r="L10" t="str">
        <f t="shared" si="1"/>
        <v>Lows</v>
      </c>
      <c r="M10" t="str">
        <f t="shared" si="2"/>
        <v/>
      </c>
    </row>
    <row r="11" spans="3:13" x14ac:dyDescent="0.35">
      <c r="C11" t="s">
        <v>11</v>
      </c>
      <c r="D11">
        <v>51</v>
      </c>
      <c r="E11">
        <v>50.1</v>
      </c>
      <c r="F11">
        <v>275305</v>
      </c>
      <c r="G11">
        <f>RTD("ontrade.quotes",,"SSE",C11,"mid")</f>
        <v>49</v>
      </c>
      <c r="H11" s="4">
        <f>RTD("ontrade.quotes",,"SSE",C11,"open")/RTD("ontrade.quotes",,"SSE",C11,"lastvalidprevclose")-1</f>
        <v>-1.6409266409266432E-2</v>
      </c>
      <c r="I11" s="1">
        <f t="shared" si="0"/>
        <v>1.7804154302670596E-2</v>
      </c>
      <c r="J11" s="3">
        <v>77411.899999999994</v>
      </c>
      <c r="K11">
        <f>RTD("ontrade.quotes",,"SSE",C11,"low")</f>
        <v>47.74</v>
      </c>
      <c r="L11" t="str">
        <f t="shared" si="1"/>
        <v>Lows</v>
      </c>
      <c r="M11">
        <f t="shared" si="2"/>
        <v>-1</v>
      </c>
    </row>
    <row r="12" spans="3:13" x14ac:dyDescent="0.35">
      <c r="C12" t="s">
        <v>12</v>
      </c>
      <c r="D12">
        <v>174.8</v>
      </c>
      <c r="E12">
        <v>171.2</v>
      </c>
      <c r="F12">
        <v>15004</v>
      </c>
      <c r="G12">
        <f>RTD("ontrade.quotes",,"SSE",C12,"mid")</f>
        <v>177</v>
      </c>
      <c r="H12" s="4">
        <f>RTD("ontrade.quotes",,"SSE",C12,"open")/RTD("ontrade.quotes",,"SSE",C12,"lastvalidprevclose")-1</f>
        <v>-1.63196398424309E-2</v>
      </c>
      <c r="I12" s="1">
        <f t="shared" si="0"/>
        <v>2.0809248554913427E-2</v>
      </c>
      <c r="J12" s="3">
        <v>9214.85</v>
      </c>
      <c r="K12">
        <f>RTD("ontrade.quotes",,"SSE",C12,"low")</f>
        <v>171.2</v>
      </c>
      <c r="L12" t="str">
        <f t="shared" si="1"/>
        <v>Highs</v>
      </c>
      <c r="M12" t="str">
        <f t="shared" si="2"/>
        <v/>
      </c>
    </row>
    <row r="13" spans="3:13" x14ac:dyDescent="0.35">
      <c r="C13" t="s">
        <v>13</v>
      </c>
      <c r="D13">
        <v>68.38</v>
      </c>
      <c r="E13">
        <v>67</v>
      </c>
      <c r="F13">
        <v>1579267</v>
      </c>
      <c r="G13">
        <f>RTD("ontrade.quotes",,"SSE",C13,"mid")</f>
        <v>61.9</v>
      </c>
      <c r="H13" s="4">
        <f>RTD("ontrade.quotes",,"SSE",C13,"open")/RTD("ontrade.quotes",,"SSE",C13,"lastvalidprevclose")-1</f>
        <v>1.8181818181818299E-2</v>
      </c>
      <c r="I13" s="1">
        <f t="shared" si="0"/>
        <v>2.038705864972663E-2</v>
      </c>
      <c r="J13" s="3">
        <v>318930.55</v>
      </c>
      <c r="K13">
        <f>RTD("ontrade.quotes",,"SSE",C13,"low")</f>
        <v>61.56</v>
      </c>
      <c r="L13" t="str">
        <f t="shared" si="1"/>
        <v>Lows</v>
      </c>
      <c r="M13" t="str">
        <f t="shared" si="2"/>
        <v/>
      </c>
    </row>
    <row r="14" spans="3:13" x14ac:dyDescent="0.35">
      <c r="C14" t="s">
        <v>14</v>
      </c>
      <c r="D14">
        <v>653.20000000000005</v>
      </c>
      <c r="E14">
        <v>642.4</v>
      </c>
      <c r="F14">
        <v>14988</v>
      </c>
      <c r="G14">
        <f>RTD("ontrade.quotes",,"SSE",C14,"mid")</f>
        <v>619.6</v>
      </c>
      <c r="H14" s="4">
        <f>RTD("ontrade.quotes",,"SSE",C14,"open")/RTD("ontrade.quotes",,"SSE",C14,"lastvalidprevclose")-1</f>
        <v>0</v>
      </c>
      <c r="I14" s="1">
        <f t="shared" si="0"/>
        <v>1.6671812287743237E-2</v>
      </c>
      <c r="J14" s="3">
        <v>5111.7</v>
      </c>
      <c r="K14">
        <f>RTD("ontrade.quotes",,"SSE",C14,"low")</f>
        <v>614.6</v>
      </c>
      <c r="L14" t="str">
        <f t="shared" si="1"/>
        <v>Lows</v>
      </c>
      <c r="M14">
        <f t="shared" si="2"/>
        <v>-1</v>
      </c>
    </row>
    <row r="15" spans="3:13" x14ac:dyDescent="0.35">
      <c r="C15" t="s">
        <v>15</v>
      </c>
      <c r="D15">
        <v>294.2</v>
      </c>
      <c r="E15">
        <v>287.8</v>
      </c>
      <c r="F15">
        <v>24603</v>
      </c>
      <c r="G15">
        <f>RTD("ontrade.quotes",,"SSE",C15,"mid")</f>
        <v>280.39999999999998</v>
      </c>
      <c r="H15" s="4">
        <f>RTD("ontrade.quotes",,"SSE",C15,"open")/RTD("ontrade.quotes",,"SSE",C15,"lastvalidprevclose")-1</f>
        <v>-6.7521944632005226E-3</v>
      </c>
      <c r="I15" s="1">
        <f t="shared" si="0"/>
        <v>2.1993127147766245E-2</v>
      </c>
      <c r="J15" s="3">
        <v>16203</v>
      </c>
      <c r="K15">
        <f>RTD("ontrade.quotes",,"SSE",C15,"low")</f>
        <v>279.2</v>
      </c>
      <c r="L15" t="str">
        <f t="shared" si="1"/>
        <v>Lows</v>
      </c>
      <c r="M15" t="str">
        <f t="shared" si="2"/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2022-01-07T16:39:32Z</dcterms:modified>
</cp:coreProperties>
</file>