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13_ncr:1_{56439094-4F3E-4295-81F0-A9B12512ACA8}" xr6:coauthVersionLast="47" xr6:coauthVersionMax="47" xr10:uidLastSave="{00000000-0000-0000-0000-000000000000}"/>
  <bookViews>
    <workbookView xWindow="-28920" yWindow="-120" windowWidth="29040" windowHeight="18240" xr2:uid="{56CA8ECF-8D06-4762-A8AA-5F67DF2C76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K3" i="1" l="1"/>
  <c r="H3" i="1"/>
  <c r="M3" i="1" s="1"/>
  <c r="L3" i="1"/>
  <c r="H11" i="1"/>
  <c r="M11" i="1" s="1"/>
  <c r="K12" i="1"/>
  <c r="K13" i="1"/>
  <c r="K14" i="1"/>
  <c r="K15" i="1"/>
  <c r="K4" i="1"/>
  <c r="K5" i="1"/>
  <c r="K6" i="1"/>
  <c r="K7" i="1"/>
  <c r="K8" i="1"/>
  <c r="K9" i="1"/>
  <c r="K10" i="1"/>
  <c r="K11" i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H12" i="1"/>
  <c r="H13" i="1"/>
  <c r="M13" i="1" s="1"/>
  <c r="H14" i="1"/>
  <c r="M14" i="1" s="1"/>
  <c r="H15" i="1"/>
  <c r="I4" i="1" l="1"/>
  <c r="I5" i="1"/>
  <c r="I6" i="1"/>
  <c r="I7" i="1"/>
  <c r="I8" i="1"/>
  <c r="I9" i="1"/>
  <c r="I10" i="1"/>
  <c r="M10" i="1" s="1"/>
  <c r="I11" i="1"/>
  <c r="I12" i="1"/>
  <c r="M12" i="1" s="1"/>
  <c r="I13" i="1"/>
  <c r="I14" i="1"/>
  <c r="I15" i="1"/>
  <c r="M15" i="1" s="1"/>
  <c r="L4" i="1" l="1"/>
  <c r="L5" i="1"/>
  <c r="L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<sst xmlns="http://schemas.openxmlformats.org/spreadsheetml/2006/main" count="23" uniqueCount="23">
  <si>
    <t>High</t>
  </si>
  <si>
    <t>Low</t>
  </si>
  <si>
    <t>Volume</t>
  </si>
  <si>
    <t>EVO</t>
  </si>
  <si>
    <t>SINCH</t>
  </si>
  <si>
    <t>LATO B</t>
  </si>
  <si>
    <t>KINV B</t>
  </si>
  <si>
    <t>NIBE B</t>
  </si>
  <si>
    <t>EQT</t>
  </si>
  <si>
    <t>MIPS</t>
  </si>
  <si>
    <t>STORY B</t>
  </si>
  <si>
    <t>SF</t>
  </si>
  <si>
    <t>PDX</t>
  </si>
  <si>
    <t>SBB B</t>
  </si>
  <si>
    <t>BALD B</t>
  </si>
  <si>
    <t>SAGA B</t>
  </si>
  <si>
    <t>Opening range pct</t>
  </si>
  <si>
    <t>Average opening range volume</t>
  </si>
  <si>
    <t>Above below first 15 high/low</t>
  </si>
  <si>
    <t>GAP</t>
  </si>
  <si>
    <t>Day low</t>
  </si>
  <si>
    <t>Short indicator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</si>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</sst>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ontrade.quotes">
      <tp>
        <v>355.5</v>
        <stp/>
        <stp>SSE</stp>
        <stp>LATO B</stp>
        <stp>low</stp>
        <tr r="K5" s="1"/>
      </tp>
      <tp>
        <v>356.6</v>
        <stp/>
        <stp>SSE</stp>
        <stp>LATO B</stp>
        <stp>mid</stp>
        <tr r="G5" s="1"/>
      </tp>
      <tp>
        <v>1176</v>
        <stp/>
        <stp>SSE</stp>
        <stp>MIPS</stp>
        <stp>lastvalidprevclose</stp>
        <tr r="H9" s="1"/>
      </tp>
      <tp>
        <v>651.6</v>
        <stp/>
        <stp>SSE</stp>
        <stp>BALD B</stp>
        <stp>mid</stp>
        <tr r="G14" s="1"/>
      </tp>
      <tp>
        <v>127.85</v>
        <stp/>
        <stp>SSE</stp>
        <stp>NIBE B</stp>
        <stp>low</stp>
        <tr r="K7" s="1"/>
      </tp>
      <tp>
        <v>645.6</v>
        <stp/>
        <stp>SSE</stp>
        <stp>BALD B</stp>
        <stp>low</stp>
        <tr r="K14" s="1"/>
      </tp>
      <tp>
        <v>128.90000000000003</v>
        <stp/>
        <stp>SSE</stp>
        <stp>NIBE B</stp>
        <stp>mid</stp>
        <tr r="G7" s="1"/>
      </tp>
      <tp>
        <v>293.8</v>
        <stp/>
        <stp>SSE</stp>
        <stp>SAGA B</stp>
        <stp>low</stp>
        <tr r="K15" s="1"/>
      </tp>
      <tp>
        <v>295</v>
        <stp/>
        <stp>SSE</stp>
        <stp>SAGA B</stp>
        <stp>mid</stp>
        <tr r="G15" s="1"/>
      </tp>
      <tp>
        <v>110.64999999999999</v>
        <stp/>
        <stp>SSE</stp>
        <stp>SINCH</stp>
        <stp>lastvalidprevclose</stp>
        <tr r="H4" s="1"/>
      </tp>
      <tp>
        <v>110.85</v>
        <stp/>
        <stp>SSE</stp>
        <stp>SINCH</stp>
        <stp>open</stp>
        <tr r="H4" s="1"/>
      </tp>
      <tp>
        <v>66.710000000000008</v>
        <stp/>
        <stp>SSE</stp>
        <stp>SBB B</stp>
        <stp>mid</stp>
        <tr r="G13" s="1"/>
      </tp>
      <tp>
        <v>65.400000000000006</v>
        <stp/>
        <stp>SSE</stp>
        <stp>SBB B</stp>
        <stp>low</stp>
        <tr r="K13" s="1"/>
      </tp>
      <tp>
        <v>65.58</v>
        <stp/>
        <stp>SSE</stp>
        <stp>SBB B</stp>
        <stp>lastvalidprevclose</stp>
        <tr r="H13" s="1"/>
      </tp>
      <tp>
        <v>115.1</v>
        <stp/>
        <stp>SSE</stp>
        <stp>SINCH</stp>
        <stp>mid</stp>
        <tr r="G4" s="1"/>
      </tp>
      <tp>
        <v>311.47500000000002</v>
        <stp/>
        <stp>SSE</stp>
        <stp>KINV B</stp>
        <stp>mid</stp>
        <tr r="G6" s="1"/>
      </tp>
      <tp>
        <v>110.8</v>
        <stp/>
        <stp>SSE</stp>
        <stp>SINCH</stp>
        <stp>low</stp>
        <tr r="K4" s="1"/>
      </tp>
      <tp>
        <v>311.2</v>
        <stp/>
        <stp>SSE</stp>
        <stp>KINV B</stp>
        <stp>low</stp>
        <tr r="K6" s="1"/>
      </tp>
      <tp>
        <v>1179</v>
        <stp/>
        <stp>SSE</stp>
        <stp>MIPS</stp>
        <stp>open</stp>
        <tr r="H9" s="1"/>
      </tp>
      <tp>
        <v>178</v>
        <stp/>
        <stp>SSE</stp>
        <stp>PDX</stp>
        <stp>lastvalidprevclose</stp>
        <tr r="H12" s="1"/>
      </tp>
      <tp>
        <v>485.4</v>
        <stp/>
        <stp>SSE</stp>
        <stp>EQT</stp>
        <stp>lastvalidprevclose</stp>
        <tr r="H8" s="1"/>
      </tp>
      <tp>
        <v>1282</v>
        <stp/>
        <stp>SSE</stp>
        <stp>EVO</stp>
        <stp>lastvalidprevclose</stp>
        <tr r="H3" s="1"/>
      </tp>
      <tp>
        <v>162.77500000000001</v>
        <stp/>
        <stp>SSE</stp>
        <stp>STORY B</stp>
        <stp>mid</stp>
        <tr r="G10" s="1"/>
      </tp>
      <tp>
        <v>162.15</v>
        <stp/>
        <stp>SSE</stp>
        <stp>STORY B</stp>
        <stp>low</stp>
        <tr r="K10" s="1"/>
      </tp>
      <tp>
        <v>50.5</v>
        <stp/>
        <stp>SSE</stp>
        <stp>SF</stp>
        <stp>lastvalidprevclose</stp>
        <tr r="H11" s="1"/>
      </tp>
      <tp>
        <v>297</v>
        <stp/>
        <stp>SSE</stp>
        <stp>SAGA B</stp>
        <stp>open</stp>
        <tr r="H15" s="1"/>
      </tp>
      <tp>
        <v>51.75</v>
        <stp/>
        <stp>SSE</stp>
        <stp>SF</stp>
        <stp>mid</stp>
        <tr r="G11" s="1"/>
      </tp>
      <tp>
        <v>50.2</v>
        <stp/>
        <stp>SSE</stp>
        <stp>SF</stp>
        <stp>low</stp>
        <tr r="K11" s="1"/>
      </tp>
      <tp>
        <v>317</v>
        <stp/>
        <stp>SSE</stp>
        <stp>KINV B</stp>
        <stp>open</stp>
        <tr r="H6" s="1"/>
      </tp>
      <tp>
        <v>362.8</v>
        <stp/>
        <stp>SSE</stp>
        <stp>LATO B</stp>
        <stp>open</stp>
        <tr r="H5" s="1"/>
      </tp>
      <tp>
        <v>129.85000000000002</v>
        <stp/>
        <stp>SSE</stp>
        <stp>NIBE B</stp>
        <stp>open</stp>
        <tr r="H7" s="1"/>
      </tp>
      <tp>
        <v>649.4</v>
        <stp/>
        <stp>SSE</stp>
        <stp>BALD B</stp>
        <stp>open</stp>
        <tr r="H14" s="1"/>
      </tp>
      <tp>
        <v>162.9</v>
        <stp/>
        <stp>SSE</stp>
        <stp>STORY B</stp>
        <stp>open</stp>
        <tr r="H10" s="1"/>
      </tp>
      <tp>
        <v>473.7</v>
        <stp/>
        <stp>SSE</stp>
        <stp>EQT</stp>
        <stp>low</stp>
        <tr r="K8" s="1"/>
      </tp>
      <tp>
        <v>1271.5999999999999</v>
        <stp/>
        <stp>SSE</stp>
        <stp>EVO</stp>
        <stp>low</stp>
        <tr r="K3" s="1"/>
      </tp>
      <tp>
        <v>1284</v>
        <stp/>
        <stp>SSE</stp>
        <stp>EVO</stp>
        <stp>mid</stp>
        <tr r="G3" s="1"/>
      </tp>
      <tp>
        <v>474.7</v>
        <stp/>
        <stp>SSE</stp>
        <stp>EQT</stp>
        <stp>mid</stp>
        <tr r="G8" s="1"/>
      </tp>
      <tp>
        <v>362.5</v>
        <stp/>
        <stp>SSE</stp>
        <stp>LATO B</stp>
        <stp>lastvalidprevclose</stp>
        <tr r="H5" s="1"/>
      </tp>
      <tp>
        <v>50.8</v>
        <stp/>
        <stp>SSE</stp>
        <stp>SF</stp>
        <stp>open</stp>
        <tr r="H11" s="1"/>
      </tp>
      <tp>
        <v>178</v>
        <stp/>
        <stp>SSE</stp>
        <stp>PDX</stp>
        <stp>open</stp>
        <tr r="H12" s="1"/>
      </tp>
      <tp>
        <v>316</v>
        <stp/>
        <stp>SSE</stp>
        <stp>KINV B</stp>
        <stp>lastvalidprevclose</stp>
        <tr r="H6" s="1"/>
      </tp>
      <tp>
        <v>65.740000000000009</v>
        <stp/>
        <stp>SSE</stp>
        <stp>SBB B</stp>
        <stp>open</stp>
        <tr r="H13" s="1"/>
      </tp>
      <tp>
        <v>649.20000000000005</v>
        <stp/>
        <stp>SSE</stp>
        <stp>BALD B</stp>
        <stp>lastvalidprevclose</stp>
        <tr r="H14" s="1"/>
      </tp>
      <tp>
        <v>176.85</v>
        <stp/>
        <stp>SSE</stp>
        <stp>PDX</stp>
        <stp>mid</stp>
        <tr r="G12" s="1"/>
      </tp>
      <tp>
        <v>162.9</v>
        <stp/>
        <stp>SSE</stp>
        <stp>STORY B</stp>
        <stp>lastvalidprevclose</stp>
        <tr r="H10" s="1"/>
      </tp>
      <tp>
        <v>175.8</v>
        <stp/>
        <stp>SSE</stp>
        <stp>PDX</stp>
        <stp>low</stp>
        <tr r="K12" s="1"/>
      </tp>
      <tp>
        <v>1285.5999999999999</v>
        <stp/>
        <stp>SSE</stp>
        <stp>EVO</stp>
        <stp>open</stp>
        <tr r="H3" s="1"/>
      </tp>
      <tp>
        <v>297</v>
        <stp/>
        <stp>SSE</stp>
        <stp>SAGA B</stp>
        <stp>lastvalidprevclose</stp>
        <tr r="H15" s="1"/>
      </tp>
      <tp>
        <v>1160</v>
        <stp/>
        <stp>SSE</stp>
        <stp>MIPS</stp>
        <stp>low</stp>
        <tr r="K9" s="1"/>
      </tp>
      <tp>
        <v>1175</v>
        <stp/>
        <stp>SSE</stp>
        <stp>MIPS</stp>
        <stp>mid</stp>
        <tr r="G9" s="1"/>
      </tp>
      <tp>
        <v>129.69999999999999</v>
        <stp/>
        <stp>SSE</stp>
        <stp>NIBE B</stp>
        <stp>lastvalidprevclose</stp>
        <tr r="H7" s="1"/>
      </tp>
      <tp>
        <v>486.9</v>
        <stp/>
        <stp>SSE</stp>
        <stp>EQT</stp>
        <stp>open</stp>
        <tr r="H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5E47-AB21-40CD-8773-87AC1EA351F0}">
  <dimension ref="C2:M15"/>
  <sheetViews>
    <sheetView tabSelected="1" workbookViewId="0">
      <selection activeCell="P16" sqref="P16"/>
    </sheetView>
  </sheetViews>
  <sheetFormatPr defaultRowHeight="14.5" x14ac:dyDescent="0.35"/>
  <cols>
    <col min="9" max="9" width="17.453125" bestFit="1" customWidth="1"/>
    <col min="10" max="11" width="16.81640625" style="2" customWidth="1"/>
    <col min="12" max="12" width="24" bestFit="1" customWidth="1"/>
    <col min="17" max="17" width="12" bestFit="1" customWidth="1"/>
  </cols>
  <sheetData>
    <row r="2" spans="3:13" x14ac:dyDescent="0.35">
      <c r="D2" t="s">
        <v>0</v>
      </c>
      <c r="E2" t="s">
        <v>1</v>
      </c>
      <c r="F2" t="s">
        <v>2</v>
      </c>
      <c r="G2" t="s">
        <v>22</v>
      </c>
      <c r="H2" t="s">
        <v>19</v>
      </c>
      <c r="I2" t="s">
        <v>16</v>
      </c>
      <c r="J2" s="2" t="s">
        <v>17</v>
      </c>
      <c r="K2" s="2" t="s">
        <v>20</v>
      </c>
      <c r="L2" t="s">
        <v>18</v>
      </c>
      <c r="M2" t="s">
        <v>21</v>
      </c>
    </row>
    <row r="3" spans="3:13" x14ac:dyDescent="0.35">
      <c r="C3" t="s">
        <v>3</v>
      </c>
      <c r="D3">
        <v>1289</v>
      </c>
      <c r="E3">
        <v>1271.5999999999999</v>
      </c>
      <c r="F3">
        <v>53191</v>
      </c>
      <c r="G3">
        <f>RTD("ontrade.quotes",,"SSE",C3,"mid")</f>
        <v>1284</v>
      </c>
      <c r="H3" s="4">
        <f>RTD("ontrade.quotes",,"SSE",C3,"open")/RTD("ontrade.quotes",,"SSE",C3,"lastvalidprevclose")-1</f>
        <v>2.8081123244929618E-3</v>
      </c>
      <c r="I3" s="1">
        <f>(D3-E3)/AVERAGE(D3:E3)</f>
        <v>1.3590564711395837E-2</v>
      </c>
      <c r="J3" s="3">
        <v>171992.2</v>
      </c>
      <c r="K3">
        <f>RTD("ontrade.quotes",,"SSE",C3,"low")</f>
        <v>1271.5999999999999</v>
      </c>
      <c r="L3" t="str">
        <f>IF(G3&lt;E3,"Lows",IF(G3&gt;D3,"Highs",""))</f>
        <v/>
      </c>
      <c r="M3" t="str">
        <f>IF(H3&lt;=0,IF(I3&lt;0.02,IF(F3&gt;1.5*J3,IF(K3&lt;E3,-1,""),""),""),"")</f>
        <v/>
      </c>
    </row>
    <row r="4" spans="3:13" x14ac:dyDescent="0.35">
      <c r="C4" t="s">
        <v>4</v>
      </c>
      <c r="D4">
        <v>112.75</v>
      </c>
      <c r="E4">
        <v>110.8</v>
      </c>
      <c r="F4">
        <v>191407</v>
      </c>
      <c r="G4">
        <f>RTD("ontrade.quotes",,"SSE",C4,"mid")</f>
        <v>115.1</v>
      </c>
      <c r="H4" s="4">
        <f>RTD("ontrade.quotes",,"SSE",C4,"open")/RTD("ontrade.quotes",,"SSE",C4,"lastvalidprevclose")-1</f>
        <v>1.8075011296883048E-3</v>
      </c>
      <c r="I4" s="1">
        <f t="shared" ref="I4:I15" si="0">(D4-E4)/AVERAGE(D4:E4)</f>
        <v>1.744576157459184E-2</v>
      </c>
      <c r="J4" s="3">
        <v>199325.7</v>
      </c>
      <c r="K4">
        <f>RTD("ontrade.quotes",,"SSE",C4,"low")</f>
        <v>110.8</v>
      </c>
      <c r="L4" t="str">
        <f t="shared" ref="L4:L15" si="1">IF(G4&lt;E4,"Lows",IF(G4&gt;D4,"Highs",""))</f>
        <v>Highs</v>
      </c>
      <c r="M4" t="str">
        <f t="shared" ref="M4:M15" si="2">IF(H4&lt;=0,IF(I4&lt;0.02,IF(F4&gt;1.5*J4,IF(K4&lt;E4,-1,""),""),""),"")</f>
        <v/>
      </c>
    </row>
    <row r="5" spans="3:13" x14ac:dyDescent="0.35">
      <c r="C5" t="s">
        <v>5</v>
      </c>
      <c r="D5">
        <v>364.7</v>
      </c>
      <c r="E5">
        <v>360.8</v>
      </c>
      <c r="F5">
        <v>18446</v>
      </c>
      <c r="G5">
        <f>RTD("ontrade.quotes",,"SSE",C5,"mid")</f>
        <v>356.6</v>
      </c>
      <c r="H5" s="4">
        <f>RTD("ontrade.quotes",,"SSE",C5,"open")/RTD("ontrade.quotes",,"SSE",C5,"lastvalidprevclose")-1</f>
        <v>8.2758620689649121E-4</v>
      </c>
      <c r="I5" s="1">
        <f t="shared" si="0"/>
        <v>1.0751206064782845E-2</v>
      </c>
      <c r="J5" s="3">
        <v>16920</v>
      </c>
      <c r="K5">
        <f>RTD("ontrade.quotes",,"SSE",C5,"low")</f>
        <v>355.5</v>
      </c>
      <c r="L5" t="str">
        <f t="shared" si="1"/>
        <v>Lows</v>
      </c>
      <c r="M5" t="str">
        <f t="shared" si="2"/>
        <v/>
      </c>
    </row>
    <row r="6" spans="3:13" x14ac:dyDescent="0.35">
      <c r="C6" t="s">
        <v>6</v>
      </c>
      <c r="D6">
        <v>318.35000000000002</v>
      </c>
      <c r="E6">
        <v>314.2</v>
      </c>
      <c r="F6">
        <v>49669</v>
      </c>
      <c r="G6">
        <f>RTD("ontrade.quotes",,"SSE",C6,"mid")</f>
        <v>311.47500000000002</v>
      </c>
      <c r="H6" s="4">
        <f>RTD("ontrade.quotes",,"SSE",C6,"open")/RTD("ontrade.quotes",,"SSE",C6,"lastvalidprevclose")-1</f>
        <v>3.1645569620253333E-3</v>
      </c>
      <c r="I6" s="1">
        <f t="shared" si="0"/>
        <v>1.3121492372144604E-2</v>
      </c>
      <c r="J6" s="3">
        <v>36267.75</v>
      </c>
      <c r="K6">
        <f>RTD("ontrade.quotes",,"SSE",C6,"low")</f>
        <v>311.2</v>
      </c>
      <c r="L6" t="str">
        <f t="shared" si="1"/>
        <v>Lows</v>
      </c>
      <c r="M6" t="str">
        <f t="shared" si="2"/>
        <v/>
      </c>
    </row>
    <row r="7" spans="3:13" x14ac:dyDescent="0.35">
      <c r="C7" t="s">
        <v>7</v>
      </c>
      <c r="D7">
        <v>131.30000000000001</v>
      </c>
      <c r="E7">
        <v>129.6</v>
      </c>
      <c r="F7">
        <v>80853</v>
      </c>
      <c r="G7">
        <f>RTD("ontrade.quotes",,"SSE",C7,"mid")</f>
        <v>128.90000000000003</v>
      </c>
      <c r="H7" s="4">
        <f>RTD("ontrade.quotes",,"SSE",C7,"open")/RTD("ontrade.quotes",,"SSE",C7,"lastvalidprevclose")-1</f>
        <v>1.1565150346957154E-3</v>
      </c>
      <c r="I7" s="1">
        <f t="shared" si="0"/>
        <v>1.3031812955155363E-2</v>
      </c>
      <c r="J7" s="3">
        <v>77822.95</v>
      </c>
      <c r="K7">
        <f>RTD("ontrade.quotes",,"SSE",C7,"low")</f>
        <v>127.85</v>
      </c>
      <c r="L7" t="str">
        <f t="shared" si="1"/>
        <v>Lows</v>
      </c>
      <c r="M7" t="str">
        <f t="shared" si="2"/>
        <v/>
      </c>
    </row>
    <row r="8" spans="3:13" x14ac:dyDescent="0.35">
      <c r="C8" t="s">
        <v>8</v>
      </c>
      <c r="D8">
        <v>491.1</v>
      </c>
      <c r="E8">
        <v>483.5</v>
      </c>
      <c r="F8">
        <v>42068</v>
      </c>
      <c r="G8">
        <f>RTD("ontrade.quotes",,"SSE",C8,"mid")</f>
        <v>474.7</v>
      </c>
      <c r="H8" s="4">
        <f>RTD("ontrade.quotes",,"SSE",C8,"open")/RTD("ontrade.quotes",,"SSE",C8,"lastvalidprevclose")-1</f>
        <v>3.0902348578492056E-3</v>
      </c>
      <c r="I8" s="1">
        <f t="shared" si="0"/>
        <v>1.5596142006977268E-2</v>
      </c>
      <c r="J8" s="3">
        <v>45933.9</v>
      </c>
      <c r="K8">
        <f>RTD("ontrade.quotes",,"SSE",C8,"low")</f>
        <v>473.7</v>
      </c>
      <c r="L8" t="str">
        <f t="shared" si="1"/>
        <v>Lows</v>
      </c>
      <c r="M8" t="str">
        <f t="shared" si="2"/>
        <v/>
      </c>
    </row>
    <row r="9" spans="3:13" x14ac:dyDescent="0.35">
      <c r="C9" t="s">
        <v>9</v>
      </c>
      <c r="D9">
        <v>1206</v>
      </c>
      <c r="E9">
        <v>1167</v>
      </c>
      <c r="F9">
        <v>3194</v>
      </c>
      <c r="G9">
        <f>RTD("ontrade.quotes",,"SSE",C9,"mid")</f>
        <v>1175</v>
      </c>
      <c r="H9" s="4">
        <f>RTD("ontrade.quotes",,"SSE",C9,"open")/RTD("ontrade.quotes",,"SSE",C9,"lastvalidprevclose")-1</f>
        <v>2.5510204081633514E-3</v>
      </c>
      <c r="I9" s="1">
        <f t="shared" si="0"/>
        <v>3.286978508217446E-2</v>
      </c>
      <c r="J9" s="3">
        <v>1956.9</v>
      </c>
      <c r="K9">
        <f>RTD("ontrade.quotes",,"SSE",C9,"low")</f>
        <v>1160</v>
      </c>
      <c r="L9" t="str">
        <f t="shared" si="1"/>
        <v/>
      </c>
      <c r="M9" t="str">
        <f t="shared" si="2"/>
        <v/>
      </c>
    </row>
    <row r="10" spans="3:13" x14ac:dyDescent="0.35">
      <c r="C10" t="s">
        <v>10</v>
      </c>
      <c r="D10">
        <v>165.35</v>
      </c>
      <c r="E10">
        <v>162.15</v>
      </c>
      <c r="F10">
        <v>14830</v>
      </c>
      <c r="G10">
        <f>RTD("ontrade.quotes",,"SSE",C10,"mid")</f>
        <v>162.77500000000001</v>
      </c>
      <c r="H10" s="4">
        <f>RTD("ontrade.quotes",,"SSE",C10,"open")/RTD("ontrade.quotes",,"SSE",C10,"lastvalidprevclose")-1</f>
        <v>0</v>
      </c>
      <c r="I10" s="1">
        <f t="shared" si="0"/>
        <v>1.9541984732824359E-2</v>
      </c>
      <c r="J10" s="3">
        <v>17542.8</v>
      </c>
      <c r="K10">
        <f>RTD("ontrade.quotes",,"SSE",C10,"low")</f>
        <v>162.15</v>
      </c>
      <c r="L10" t="str">
        <f t="shared" si="1"/>
        <v/>
      </c>
      <c r="M10" t="str">
        <f t="shared" si="2"/>
        <v/>
      </c>
    </row>
    <row r="11" spans="3:13" x14ac:dyDescent="0.35">
      <c r="C11" t="s">
        <v>11</v>
      </c>
      <c r="D11">
        <v>50.95</v>
      </c>
      <c r="E11">
        <v>50.2</v>
      </c>
      <c r="F11">
        <v>94636</v>
      </c>
      <c r="G11">
        <f>RTD("ontrade.quotes",,"SSE",C11,"mid")</f>
        <v>51.75</v>
      </c>
      <c r="H11" s="4">
        <f>RTD("ontrade.quotes",,"SSE",C11,"open")/RTD("ontrade.quotes",,"SSE",C11,"lastvalidprevclose")-1</f>
        <v>5.9405940594059459E-3</v>
      </c>
      <c r="I11" s="1">
        <f t="shared" si="0"/>
        <v>1.4829461196243203E-2</v>
      </c>
      <c r="J11" s="3">
        <v>73081.75</v>
      </c>
      <c r="K11">
        <f>RTD("ontrade.quotes",,"SSE",C11,"low")</f>
        <v>50.2</v>
      </c>
      <c r="L11" t="str">
        <f t="shared" si="1"/>
        <v>Highs</v>
      </c>
      <c r="M11" t="str">
        <f t="shared" si="2"/>
        <v/>
      </c>
    </row>
    <row r="12" spans="3:13" x14ac:dyDescent="0.35">
      <c r="C12" t="s">
        <v>12</v>
      </c>
      <c r="D12">
        <v>178.45</v>
      </c>
      <c r="E12">
        <v>175.8</v>
      </c>
      <c r="F12">
        <v>7158</v>
      </c>
      <c r="G12">
        <f>RTD("ontrade.quotes",,"SSE",C12,"mid")</f>
        <v>176.85</v>
      </c>
      <c r="H12" s="4">
        <f>RTD("ontrade.quotes",,"SSE",C12,"open")/RTD("ontrade.quotes",,"SSE",C12,"lastvalidprevclose")-1</f>
        <v>0</v>
      </c>
      <c r="I12" s="1">
        <f t="shared" si="0"/>
        <v>1.4961185603387311E-2</v>
      </c>
      <c r="J12" s="3">
        <v>9188.4</v>
      </c>
      <c r="K12">
        <f>RTD("ontrade.quotes",,"SSE",C12,"low")</f>
        <v>175.8</v>
      </c>
      <c r="L12" t="str">
        <f t="shared" si="1"/>
        <v/>
      </c>
      <c r="M12" t="str">
        <f t="shared" si="2"/>
        <v/>
      </c>
    </row>
    <row r="13" spans="3:13" x14ac:dyDescent="0.35">
      <c r="C13" t="s">
        <v>13</v>
      </c>
      <c r="D13">
        <v>66.38</v>
      </c>
      <c r="E13">
        <v>65.7</v>
      </c>
      <c r="F13">
        <v>203722</v>
      </c>
      <c r="G13">
        <f>RTD("ontrade.quotes",,"SSE",C13,"mid")</f>
        <v>66.710000000000008</v>
      </c>
      <c r="H13" s="4">
        <f>RTD("ontrade.quotes",,"SSE",C13,"open")/RTD("ontrade.quotes",,"SSE",C13,"lastvalidprevclose")-1</f>
        <v>2.4397682220189676E-3</v>
      </c>
      <c r="I13" s="1">
        <f t="shared" si="0"/>
        <v>1.0296789824348769E-2</v>
      </c>
      <c r="J13" s="3">
        <v>324694.3</v>
      </c>
      <c r="K13">
        <f>RTD("ontrade.quotes",,"SSE",C13,"low")</f>
        <v>65.400000000000006</v>
      </c>
      <c r="L13" t="str">
        <f t="shared" si="1"/>
        <v>Highs</v>
      </c>
      <c r="M13" t="str">
        <f t="shared" si="2"/>
        <v/>
      </c>
    </row>
    <row r="14" spans="3:13" x14ac:dyDescent="0.35">
      <c r="C14" t="s">
        <v>14</v>
      </c>
      <c r="D14">
        <v>650</v>
      </c>
      <c r="E14">
        <v>647.20000000000005</v>
      </c>
      <c r="F14">
        <v>3902</v>
      </c>
      <c r="G14">
        <f>RTD("ontrade.quotes",,"SSE",C14,"mid")</f>
        <v>651.6</v>
      </c>
      <c r="H14" s="4">
        <f>RTD("ontrade.quotes",,"SSE",C14,"open")/RTD("ontrade.quotes",,"SSE",C14,"lastvalidprevclose")-1</f>
        <v>3.0807147258160583E-4</v>
      </c>
      <c r="I14" s="1">
        <f t="shared" si="0"/>
        <v>4.316990440949668E-3</v>
      </c>
      <c r="J14" s="3">
        <v>4896.8999999999996</v>
      </c>
      <c r="K14">
        <f>RTD("ontrade.quotes",,"SSE",C14,"low")</f>
        <v>645.6</v>
      </c>
      <c r="L14" t="str">
        <f t="shared" si="1"/>
        <v>Highs</v>
      </c>
      <c r="M14" t="str">
        <f t="shared" si="2"/>
        <v/>
      </c>
    </row>
    <row r="15" spans="3:13" x14ac:dyDescent="0.35">
      <c r="C15" t="s">
        <v>15</v>
      </c>
      <c r="D15">
        <v>299</v>
      </c>
      <c r="E15">
        <v>295.5</v>
      </c>
      <c r="F15">
        <v>12013</v>
      </c>
      <c r="G15">
        <f>RTD("ontrade.quotes",,"SSE",C15,"mid")</f>
        <v>295</v>
      </c>
      <c r="H15" s="4">
        <f>RTD("ontrade.quotes",,"SSE",C15,"open")/RTD("ontrade.quotes",,"SSE",C15,"lastvalidprevclose")-1</f>
        <v>0</v>
      </c>
      <c r="I15" s="1">
        <f t="shared" si="0"/>
        <v>1.1774600504625737E-2</v>
      </c>
      <c r="J15" s="3">
        <v>16841.7</v>
      </c>
      <c r="K15">
        <f>RTD("ontrade.quotes",,"SSE",C15,"low")</f>
        <v>293.8</v>
      </c>
      <c r="L15" t="str">
        <f t="shared" si="1"/>
        <v>Lows</v>
      </c>
      <c r="M15" t="str">
        <f t="shared" si="2"/>
        <v/>
      </c>
    </row>
  </sheetData>
  <conditionalFormatting sqref="L1:L1048576 M2">
    <cfRule type="cellIs" dxfId="2" priority="3" operator="equal">
      <formula>"Lows"</formula>
    </cfRule>
    <cfRule type="cellIs" dxfId="1" priority="4" operator="equal">
      <formula>"Highs"</formula>
    </cfRule>
  </conditionalFormatting>
  <conditionalFormatting sqref="I3:I15">
    <cfRule type="cellIs" dxfId="0" priority="1" operator="less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2021-12-22T07:57:11Z</dcterms:created>
  <dcterms:modified xsi:type="dcterms:W3CDTF">2022-01-05T10:37:28Z</dcterms:modified>
</cp:coreProperties>
</file>