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13_ncr:1_{1ED99130-D7A7-4334-B88A-95F453FBC979}" xr6:coauthVersionLast="47" xr6:coauthVersionMax="47" xr10:uidLastSave="{00000000-0000-0000-0000-000000000000}"/>
  <bookViews>
    <workbookView xWindow="-110" yWindow="-110" windowWidth="19420" windowHeight="10420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3" i="1"/>
  <c r="K3" i="1"/>
  <c r="H3" i="1"/>
  <c r="K16" i="1" l="1"/>
  <c r="I16" i="1"/>
  <c r="I17" i="1"/>
  <c r="I18" i="1"/>
  <c r="G18" i="1"/>
  <c r="L18" i="1" s="1"/>
  <c r="H18" i="1"/>
  <c r="K18" i="1"/>
  <c r="G17" i="1"/>
  <c r="L17" i="1" s="1"/>
  <c r="H17" i="1"/>
  <c r="K17" i="1"/>
  <c r="G16" i="1"/>
  <c r="L16" i="1" s="1"/>
  <c r="H16" i="1"/>
  <c r="M16" i="1" s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M18" i="1" l="1"/>
  <c r="M17" i="1"/>
  <c r="M3" i="1"/>
  <c r="L3" i="1"/>
  <c r="H11" i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M4" i="1" s="1"/>
  <c r="H5" i="1"/>
  <c r="H6" i="1"/>
  <c r="H7" i="1"/>
  <c r="H8" i="1"/>
  <c r="H9" i="1"/>
  <c r="H10" i="1"/>
  <c r="H12" i="1"/>
  <c r="H13" i="1"/>
  <c r="H14" i="1"/>
  <c r="M14" i="1" s="1"/>
  <c r="H15" i="1"/>
  <c r="I4" i="1" l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<sst xmlns="http://schemas.openxmlformats.org/spreadsheetml/2006/main" count="26" uniqueCount="26">
  <si>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</si>
  <si>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</si>
  <si>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</si>
  <si>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</si>
  <si>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</si>
  <si>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</si>
  <si>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</si>
  <si>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</si>
  <si>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</si>
  <si>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</si>
  <si>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</si>
  <si>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</si>
  <si>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</si>
  <si>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</si>
  <si>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</si>
  <si>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</si>
  <si>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</si>
  <si>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</si>
  <si>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</si>
  <si>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</si>
  <si>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</si>
  <si>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</si>
  <si>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Mid</t>
  </si>
  <si>
    <t>INDT</t>
  </si>
  <si>
    <t>LIFCO B</t>
  </si>
  <si>
    <t>LAGR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</si>
</sst>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0" fontId="0" fillId="0" borderId="0" xfId="1" applyNumberFormat="1" applyFont="1"/>
    <xf numFmtId="166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 t="e">
        <v>#N/A</v>
        <stp/>
        <stp>SSE</stp>
        <stp>LATO B</stp>
        <stp>low</stp>
        <tr r="K5" s="1"/>
      </tp>
      <tp t="e">
        <v>#N/A</v>
        <stp/>
        <stp>SSE</stp>
        <stp>LATO B</stp>
        <stp>mid</stp>
        <tr r="G5" s="1"/>
      </tp>
      <tp t="e">
        <v>#N/A</v>
        <stp/>
        <stp>SSE</stp>
        <stp>MIPS</stp>
        <stp>lastvalidprevclose</stp>
        <tr r="H9" s="1"/>
      </tp>
      <tp t="e">
        <v>#N/A</v>
        <stp/>
        <stp>SSE</stp>
        <stp>STORY B</stp>
        <stp>volume</stp>
        <tr r="N10" s="1"/>
      </tp>
      <tp t="e">
        <v>#N/A</v>
        <stp/>
        <stp>SSE</stp>
        <stp>BALD B</stp>
        <stp>volume</stp>
        <tr r="N14" s="1"/>
      </tp>
      <tp t="e">
        <v>#N/A</v>
        <stp/>
        <stp>SSE</stp>
        <stp>INDT</stp>
        <stp>lastvalidprevclose</stp>
        <tr r="H16" s="1"/>
      </tp>
      <tp t="e">
        <v>#N/A</v>
        <stp/>
        <stp>SSE</stp>
        <stp>KINV B</stp>
        <stp>volume</stp>
        <tr r="N6" s="1"/>
      </tp>
      <tp t="e">
        <v>#N/A</v>
        <stp/>
        <stp>SSE</stp>
        <stp>BALD B</stp>
        <stp>mid</stp>
        <tr r="G14" s="1"/>
      </tp>
      <tp t="e">
        <v>#N/A</v>
        <stp/>
        <stp>SSE</stp>
        <stp>NIBE B</stp>
        <stp>low</stp>
        <tr r="K7" s="1"/>
      </tp>
      <tp t="e">
        <v>#N/A</v>
        <stp/>
        <stp>SSE</stp>
        <stp>NIBE B</stp>
        <stp>volume</stp>
        <tr r="N7" s="1"/>
      </tp>
      <tp t="e">
        <v>#N/A</v>
        <stp/>
        <stp>SSE</stp>
        <stp>BALD B</stp>
        <stp>low</stp>
        <tr r="K14" s="1"/>
      </tp>
      <tp t="e">
        <v>#N/A</v>
        <stp/>
        <stp>SSE</stp>
        <stp>NIBE B</stp>
        <stp>mid</stp>
        <tr r="G7" s="1"/>
      </tp>
      <tp t="e">
        <v>#N/A</v>
        <stp/>
        <stp>SSE</stp>
        <stp>SAGA B</stp>
        <stp>low</stp>
        <tr r="K15" s="1"/>
      </tp>
      <tp t="e">
        <v>#N/A</v>
        <stp/>
        <stp>SSE</stp>
        <stp>INDT</stp>
        <stp>open</stp>
        <tr r="H16" s="1"/>
      </tp>
      <tp t="e">
        <v>#N/A</v>
        <stp/>
        <stp>SSE</stp>
        <stp>SAGA B</stp>
        <stp>mid</stp>
        <tr r="G15" s="1"/>
      </tp>
      <tp t="e">
        <v>#N/A</v>
        <stp/>
        <stp>SSE</stp>
        <stp>LAGR B</stp>
        <stp>volume</stp>
        <tr r="N18" s="1"/>
      </tp>
      <tp t="e">
        <v>#N/A</v>
        <stp/>
        <stp>SSE</stp>
        <stp>SAGA B</stp>
        <stp>volume</stp>
        <tr r="N15" s="1"/>
      </tp>
      <tp t="e">
        <v>#N/A</v>
        <stp/>
        <stp>SSE</stp>
        <stp>LIFCO B</stp>
        <stp>volume</stp>
        <tr r="N17" s="1"/>
      </tp>
      <tp t="e">
        <v>#N/A</v>
        <stp/>
        <stp>SSE</stp>
        <stp>SINCH</stp>
        <stp>lastvalidprevclose</stp>
        <tr r="H4" s="1"/>
      </tp>
      <tp t="e">
        <v>#N/A</v>
        <stp/>
        <stp>SSE</stp>
        <stp>SINCH</stp>
        <stp>open</stp>
        <tr r="H4" s="1"/>
      </tp>
      <tp t="e">
        <v>#N/A</v>
        <stp/>
        <stp>SSE</stp>
        <stp>SBB B</stp>
        <stp>mid</stp>
        <tr r="G13" s="1"/>
      </tp>
      <tp t="e">
        <v>#N/A</v>
        <stp/>
        <stp>SSE</stp>
        <stp>SBB B</stp>
        <stp>low</stp>
        <tr r="K13" s="1"/>
      </tp>
      <tp t="e">
        <v>#N/A</v>
        <stp/>
        <stp>SSE</stp>
        <stp>SBB B</stp>
        <stp>lastvalidprevclose</stp>
        <tr r="H13" s="1"/>
      </tp>
      <tp t="e">
        <v>#N/A</v>
        <stp/>
        <stp>SSE</stp>
        <stp>SINCH</stp>
        <stp>mid</stp>
        <tr r="G4" s="1"/>
      </tp>
      <tp t="e">
        <v>#N/A</v>
        <stp/>
        <stp>SSE</stp>
        <stp>KINV B</stp>
        <stp>mid</stp>
        <tr r="G6" s="1"/>
      </tp>
      <tp t="e">
        <v>#N/A</v>
        <stp/>
        <stp>SSE</stp>
        <stp>SINCH</stp>
        <stp>low</stp>
        <tr r="K4" s="1"/>
      </tp>
      <tp t="e">
        <v>#N/A</v>
        <stp/>
        <stp>SSE</stp>
        <stp>KINV B</stp>
        <stp>low</stp>
        <tr r="K6" s="1"/>
      </tp>
      <tp t="e">
        <v>#N/A</v>
        <stp/>
        <stp>SSE</stp>
        <stp>MIPS</stp>
        <stp>open</stp>
        <tr r="H9" s="1"/>
      </tp>
      <tp t="e">
        <v>#N/A</v>
        <stp/>
        <stp>SSE</stp>
        <stp>LAGR B</stp>
        <stp>mid</stp>
        <tr r="G18" s="1"/>
      </tp>
      <tp t="e">
        <v>#N/A</v>
        <stp/>
        <stp>SSE</stp>
        <stp>LATO B</stp>
        <stp>volume</stp>
        <tr r="N5" s="1"/>
      </tp>
      <tp t="e">
        <v>#N/A</v>
        <stp/>
        <stp>SSE</stp>
        <stp>LAGR B</stp>
        <stp>low</stp>
        <tr r="K18" s="1"/>
      </tp>
      <tp t="e">
        <v>#N/A</v>
        <stp/>
        <stp>SSE</stp>
        <stp>PDX</stp>
        <stp>lastvalidprevclose</stp>
        <tr r="H12" s="1"/>
      </tp>
      <tp t="e">
        <v>#N/A</v>
        <stp/>
        <stp>SSE</stp>
        <stp>EQT</stp>
        <stp>lastvalidprevclose</stp>
        <tr r="H8" s="1"/>
      </tp>
      <tp t="e">
        <v>#N/A</v>
        <stp/>
        <stp>SSE</stp>
        <stp>EVO</stp>
        <stp>lastvalidprevclose</stp>
        <tr r="H3" s="1"/>
      </tp>
      <tp t="e">
        <v>#N/A</v>
        <stp/>
        <stp>SSE</stp>
        <stp>LIFCO B</stp>
        <stp>low</stp>
        <tr r="K17" s="1"/>
      </tp>
      <tp t="e">
        <v>#N/A</v>
        <stp/>
        <stp>SSE</stp>
        <stp>LIFCO B</stp>
        <stp>mid</stp>
        <tr r="G17" s="1"/>
      </tp>
      <tp t="e">
        <v>#N/A</v>
        <stp/>
        <stp>SSE</stp>
        <stp>STORY B</stp>
        <stp>mid</stp>
        <tr r="G10" s="1"/>
      </tp>
      <tp t="e">
        <v>#N/A</v>
        <stp/>
        <stp>SSE</stp>
        <stp>STORY B</stp>
        <stp>low</stp>
        <tr r="K10" s="1"/>
      </tp>
      <tp t="e">
        <v>#N/A</v>
        <stp/>
        <stp>SSE</stp>
        <stp>SF</stp>
        <stp>lastvalidprevclose</stp>
        <tr r="H11" s="1"/>
      </tp>
      <tp t="e">
        <v>#N/A</v>
        <stp/>
        <stp>SSE</stp>
        <stp>LIFCO B</stp>
        <stp>open</stp>
        <tr r="H17" s="1"/>
      </tp>
      <tp t="e">
        <v>#N/A</v>
        <stp/>
        <stp>SSE</stp>
        <stp>SF</stp>
        <stp>volume</stp>
        <tr r="N11" s="1"/>
      </tp>
      <tp t="e">
        <v>#N/A</v>
        <stp/>
        <stp>SSE</stp>
        <stp>SAGA B</stp>
        <stp>open</stp>
        <tr r="H15" s="1"/>
      </tp>
      <tp t="e">
        <v>#N/A</v>
        <stp/>
        <stp>SSE</stp>
        <stp>SF</stp>
        <stp>mid</stp>
        <tr r="G11" s="1"/>
      </tp>
      <tp t="e">
        <v>#N/A</v>
        <stp/>
        <stp>SSE</stp>
        <stp>SF</stp>
        <stp>low</stp>
        <tr r="K11" s="1"/>
      </tp>
      <tp t="e">
        <v>#N/A</v>
        <stp/>
        <stp>SSE</stp>
        <stp>KINV B</stp>
        <stp>open</stp>
        <tr r="H6" s="1"/>
      </tp>
      <tp t="e">
        <v>#N/A</v>
        <stp/>
        <stp>SSE</stp>
        <stp>PDX</stp>
        <stp>volume</stp>
        <tr r="N12" s="1"/>
      </tp>
      <tp t="e">
        <v>#N/A</v>
        <stp/>
        <stp>SSE</stp>
        <stp>EVO</stp>
        <stp>volume</stp>
        <tr r="N3" s="1"/>
      </tp>
      <tp t="e">
        <v>#N/A</v>
        <stp/>
        <stp>SSE</stp>
        <stp>EQT</stp>
        <stp>volume</stp>
        <tr r="N8" s="1"/>
      </tp>
      <tp t="e">
        <v>#N/A</v>
        <stp/>
        <stp>SSE</stp>
        <stp>LATO B</stp>
        <stp>open</stp>
        <tr r="H5" s="1"/>
      </tp>
      <tp t="e">
        <v>#N/A</v>
        <stp/>
        <stp>SSE</stp>
        <stp>LAGR B</stp>
        <stp>open</stp>
        <tr r="H18" s="1"/>
      </tp>
      <tp t="e">
        <v>#N/A</v>
        <stp/>
        <stp>SSE</stp>
        <stp>NIBE B</stp>
        <stp>open</stp>
        <tr r="H7" s="1"/>
      </tp>
      <tp t="e">
        <v>#N/A</v>
        <stp/>
        <stp>SSE</stp>
        <stp>BALD B</stp>
        <stp>open</stp>
        <tr r="H14" s="1"/>
      </tp>
      <tp t="e">
        <v>#N/A</v>
        <stp/>
        <stp>SSE</stp>
        <stp>STORY B</stp>
        <stp>open</stp>
        <tr r="H10" s="1"/>
      </tp>
      <tp t="e">
        <v>#N/A</v>
        <stp/>
        <stp>SSE</stp>
        <stp>EQT</stp>
        <stp>low</stp>
        <tr r="K8" s="1"/>
      </tp>
      <tp t="e">
        <v>#N/A</v>
        <stp/>
        <stp>SSE</stp>
        <stp>EVO</stp>
        <stp>low</stp>
        <tr r="K3" s="1"/>
      </tp>
      <tp t="e">
        <v>#N/A</v>
        <stp/>
        <stp>SSE</stp>
        <stp>EVO</stp>
        <stp>mid</stp>
        <tr r="G3" s="1"/>
      </tp>
      <tp t="e">
        <v>#N/A</v>
        <stp/>
        <stp>SSE</stp>
        <stp>EQT</stp>
        <stp>mid</stp>
        <tr r="G8" s="1"/>
      </tp>
      <tp t="e">
        <v>#N/A</v>
        <stp/>
        <stp>SSE</stp>
        <stp>LIFCO B</stp>
        <stp>lastvalidprevclose</stp>
        <tr r="H17" s="1"/>
      </tp>
      <tp t="e">
        <v>#N/A</v>
        <stp/>
        <stp>SSE</stp>
        <stp>SINCH</stp>
        <stp>volume</stp>
        <tr r="N4" s="1"/>
      </tp>
      <tp t="e">
        <v>#N/A</v>
        <stp/>
        <stp>SSE</stp>
        <stp>LATO B</stp>
        <stp>lastvalidprevclose</stp>
        <tr r="H5" s="1"/>
      </tp>
      <tp t="e">
        <v>#N/A</v>
        <stp/>
        <stp>SSE</stp>
        <stp>SF</stp>
        <stp>open</stp>
        <tr r="H11" s="1"/>
      </tp>
      <tp t="e">
        <v>#N/A</v>
        <stp/>
        <stp>SSE</stp>
        <stp>PDX</stp>
        <stp>open</stp>
        <tr r="H12" s="1"/>
      </tp>
      <tp t="e">
        <v>#N/A</v>
        <stp/>
        <stp>SSE</stp>
        <stp>SBB B</stp>
        <stp>volume</stp>
        <tr r="N13" s="1"/>
      </tp>
      <tp t="e">
        <v>#N/A</v>
        <stp/>
        <stp>SSE</stp>
        <stp>KINV B</stp>
        <stp>lastvalidprevclose</stp>
        <tr r="H6" s="1"/>
      </tp>
      <tp t="e">
        <v>#N/A</v>
        <stp/>
        <stp>SSE</stp>
        <stp>SBB B</stp>
        <stp>open</stp>
        <tr r="H13" s="1"/>
      </tp>
      <tp t="e">
        <v>#N/A</v>
        <stp/>
        <stp>SSE</stp>
        <stp>BALD B</stp>
        <stp>lastvalidprevclose</stp>
        <tr r="H14" s="1"/>
      </tp>
      <tp t="e">
        <v>#N/A</v>
        <stp/>
        <stp>SSE</stp>
        <stp>INDT</stp>
        <stp>volume</stp>
        <tr r="N16" s="1"/>
      </tp>
      <tp t="e">
        <v>#N/A</v>
        <stp/>
        <stp>SSE</stp>
        <stp>PDX</stp>
        <stp>mid</stp>
        <tr r="G12" s="1"/>
      </tp>
      <tp t="e">
        <v>#N/A</v>
        <stp/>
        <stp>SSE</stp>
        <stp>STORY B</stp>
        <stp>lastvalidprevclose</stp>
        <tr r="H10" s="1"/>
      </tp>
      <tp t="e">
        <v>#N/A</v>
        <stp/>
        <stp>SSE</stp>
        <stp>PDX</stp>
        <stp>low</stp>
        <tr r="K12" s="1"/>
      </tp>
      <tp t="e">
        <v>#N/A</v>
        <stp/>
        <stp>SSE</stp>
        <stp>MIPS</stp>
        <stp>volume</stp>
        <tr r="N9" s="1"/>
      </tp>
      <tp t="e">
        <v>#N/A</v>
        <stp/>
        <stp>SSE</stp>
        <stp>LAGR B</stp>
        <stp>lastvalidprevclose</stp>
        <tr r="H18" s="1"/>
      </tp>
      <tp t="e">
        <v>#N/A</v>
        <stp/>
        <stp>SSE</stp>
        <stp>EVO</stp>
        <stp>open</stp>
        <tr r="H3" s="1"/>
      </tp>
      <tp t="e">
        <v>#N/A</v>
        <stp/>
        <stp>SSE</stp>
        <stp>SAGA B</stp>
        <stp>lastvalidprevclose</stp>
        <tr r="H15" s="1"/>
      </tp>
      <tp t="e">
        <v>#N/A</v>
        <stp/>
        <stp>SSE</stp>
        <stp>MIPS</stp>
        <stp>low</stp>
        <tr r="K9" s="1"/>
      </tp>
      <tp t="e">
        <v>#N/A</v>
        <stp/>
        <stp>SSE</stp>
        <stp>MIPS</stp>
        <stp>mid</stp>
        <tr r="G9" s="1"/>
      </tp>
      <tp t="e">
        <v>#N/A</v>
        <stp/>
        <stp>SSE</stp>
        <stp>INDT</stp>
        <stp>mid</stp>
        <tr r="G16" s="1"/>
      </tp>
      <tp t="e">
        <v>#N/A</v>
        <stp/>
        <stp>SSE</stp>
        <stp>NIBE B</stp>
        <stp>lastvalidprevclose</stp>
        <tr r="H7" s="1"/>
      </tp>
      <tp t="e">
        <v>#N/A</v>
        <stp/>
        <stp>SSE</stp>
        <stp>INDT</stp>
        <stp>low</stp>
        <tr r="K16" s="1"/>
      </tp>
      <tp t="e">
        <v>#N/A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N18"/>
  <sheetViews>
    <sheetView tabSelected="1" zoomScale="85" zoomScaleNormal="85" workbookViewId="0">
      <selection activeCell="J7" sqref="J7"/>
    </sheetView>
  </sheetViews>
  <sheetFormatPr defaultRowHeight="14.5" x14ac:dyDescent="0.35"/>
  <cols>
    <col min="9" max="9" width="17.453125" bestFit="1" customWidth="1"/>
    <col min="10" max="11" width="16.81640625" style="2" customWidth="1"/>
    <col min="12" max="12" width="24" bestFit="1" customWidth="1"/>
    <col min="17" max="17" width="12" bestFit="1" customWidth="1"/>
  </cols>
  <sheetData>
    <row r="2" spans="3:14" x14ac:dyDescent="0.35">
      <c r="D2" t="s">
        <v>0</v>
      </c>
      <c r="E2" t="s">
        <v>1</v>
      </c>
      <c r="F2" t="s">
        <v>2</v>
      </c>
      <c r="G2" t="s">
        <v>22</v>
      </c>
      <c r="H2" t="s">
        <v>19</v>
      </c>
      <c r="I2" t="s">
        <v>16</v>
      </c>
      <c r="J2" s="2" t="s">
        <v>17</v>
      </c>
      <c r="K2" s="2" t="s">
        <v>20</v>
      </c>
      <c r="L2" t="s">
        <v>18</v>
      </c>
      <c r="M2" t="s">
        <v>21</v>
      </c>
    </row>
    <row r="3" spans="3:14" x14ac:dyDescent="0.35">
      <c r="C3" t="s">
        <v>3</v>
      </c>
      <c r="D3">
        <v>1229.4000000000001</v>
      </c>
      <c r="E3">
        <v>1216.4000000000001</v>
      </c>
      <c r="F3">
        <v>32533</v>
      </c>
      <c r="G3" t="e">
        <f>RTD("ontrade.quotes",,"SSE",C3,"mid")</f>
        <v>#N/A</v>
      </c>
      <c r="H3" s="4" t="e">
        <f>RTD("ontrade.quotes",,"SSE",C3,"open")/RTD("ontrade.quotes",,"SSE",C3,"lastvalidprevclose")-1</f>
        <v>#N/A</v>
      </c>
      <c r="I3" s="1">
        <f>(D3-E3)/AVERAGE(D3:E3)</f>
        <v>1.0630468558344918E-2</v>
      </c>
      <c r="J3" s="3">
        <v>106443.2</v>
      </c>
      <c r="K3" t="e">
        <f>RTD("ontrade.quotes",,"SSE",C3,"low")</f>
        <v>#N/A</v>
      </c>
      <c r="L3" t="e">
        <f>IF(G3&lt;E3,"Lows",IF(G3&gt;D3,"Highs",""))</f>
        <v>#N/A</v>
      </c>
      <c r="M3" t="e">
        <f>IF(H3&lt;=0,IF(I3&lt;0.02,IF(F3&gt;1.5*J3,IF(K3&lt;E3,-1,""),""),""),"")</f>
        <v>#N/A</v>
      </c>
      <c r="N3" s="5" t="e">
        <f>RTD("ontrade.quotes",,"SSE",C3,"volume")/J3</f>
        <v>#N/A</v>
      </c>
    </row>
    <row r="4" spans="3:14" x14ac:dyDescent="0.35">
      <c r="C4" t="s">
        <v>4</v>
      </c>
      <c r="D4">
        <v>96.04</v>
      </c>
      <c r="E4">
        <v>94.2</v>
      </c>
      <c r="F4">
        <v>106712</v>
      </c>
      <c r="G4" t="e">
        <f>RTD("ontrade.quotes",,"SSE",C4,"mid")</f>
        <v>#N/A</v>
      </c>
      <c r="H4" s="4" t="e">
        <f>RTD("ontrade.quotes",,"SSE",C4,"open")/RTD("ontrade.quotes",,"SSE",C4,"lastvalidprevclose")-1</f>
        <v>#N/A</v>
      </c>
      <c r="I4" s="1">
        <f t="shared" ref="I4:I18" si="0">(D4-E4)/AVERAGE(D4:E4)</f>
        <v>1.9343986543313745E-2</v>
      </c>
      <c r="J4" s="3">
        <v>265100.09999999998</v>
      </c>
      <c r="K4" t="e">
        <f>RTD("ontrade.quotes",,"SSE",C4,"low")</f>
        <v>#N/A</v>
      </c>
      <c r="L4" t="e">
        <f t="shared" ref="L4:L18" si="1">IF(G4&lt;E4,"Lows",IF(G4&gt;D4,"Highs",""))</f>
        <v>#N/A</v>
      </c>
      <c r="M4" t="e">
        <f>IF(H4&lt;=0,IF(I4&lt;0.02,IF(F4&gt;1.5*J4,IF(K4&lt;E4,-1,""),""),""),"")</f>
        <v>#N/A</v>
      </c>
      <c r="N4" s="5" t="e">
        <f>RTD("ontrade.quotes",,"SSE",C4,"volume")/J4</f>
        <v>#N/A</v>
      </c>
    </row>
    <row r="5" spans="3:14" x14ac:dyDescent="0.35">
      <c r="C5" t="s">
        <v>5</v>
      </c>
      <c r="D5">
        <v>297.7</v>
      </c>
      <c r="E5">
        <v>293.8</v>
      </c>
      <c r="F5">
        <v>18006</v>
      </c>
      <c r="G5" t="e">
        <f>RTD("ontrade.quotes",,"SSE",C5,"mid")</f>
        <v>#N/A</v>
      </c>
      <c r="H5" s="4" t="e">
        <f>RTD("ontrade.quotes",,"SSE",C5,"open")/RTD("ontrade.quotes",,"SSE",C5,"lastvalidprevclose")-1</f>
        <v>#N/A</v>
      </c>
      <c r="I5" s="1">
        <f t="shared" si="0"/>
        <v>1.318681318681311E-2</v>
      </c>
      <c r="J5" s="3">
        <v>26365.75</v>
      </c>
      <c r="K5" t="e">
        <f>RTD("ontrade.quotes",,"SSE",C5,"low")</f>
        <v>#N/A</v>
      </c>
      <c r="L5" t="e">
        <f t="shared" si="1"/>
        <v>#N/A</v>
      </c>
      <c r="M5" t="e">
        <f t="shared" ref="M5:M18" si="2">IF(H5&lt;=0,IF(I5&lt;0.02,IF(F5&gt;1.5*J5,IF(K5&lt;E5,-1,""),""),""),"")</f>
        <v>#N/A</v>
      </c>
      <c r="N5" s="5" t="e">
        <f>RTD("ontrade.quotes",,"SSE",C5,"volume")/J5</f>
        <v>#N/A</v>
      </c>
    </row>
    <row r="6" spans="3:14" x14ac:dyDescent="0.35">
      <c r="C6" t="s">
        <v>6</v>
      </c>
      <c r="D6">
        <v>282.5</v>
      </c>
      <c r="E6">
        <v>280.05</v>
      </c>
      <c r="F6">
        <v>19973</v>
      </c>
      <c r="G6" t="e">
        <f>RTD("ontrade.quotes",,"SSE",C6,"mid")</f>
        <v>#N/A</v>
      </c>
      <c r="H6" s="4" t="e">
        <f>RTD("ontrade.quotes",,"SSE",C6,"open")/RTD("ontrade.quotes",,"SSE",C6,"lastvalidprevclose")-1</f>
        <v>#N/A</v>
      </c>
      <c r="I6" s="1">
        <f t="shared" si="0"/>
        <v>8.7103368589458319E-3</v>
      </c>
      <c r="J6" s="3">
        <v>43207.95</v>
      </c>
      <c r="K6" t="e">
        <f>RTD("ontrade.quotes",,"SSE",C6,"low")</f>
        <v>#N/A</v>
      </c>
      <c r="L6" t="e">
        <f t="shared" si="1"/>
        <v>#N/A</v>
      </c>
      <c r="M6" t="e">
        <f t="shared" si="2"/>
        <v>#N/A</v>
      </c>
      <c r="N6" s="5" t="e">
        <f>RTD("ontrade.quotes",,"SSE",C6,"volume")/J6</f>
        <v>#N/A</v>
      </c>
    </row>
    <row r="7" spans="3:14" x14ac:dyDescent="0.35">
      <c r="C7" t="s">
        <v>7</v>
      </c>
      <c r="D7">
        <v>96.64</v>
      </c>
      <c r="E7">
        <v>95.42</v>
      </c>
      <c r="F7">
        <v>111461</v>
      </c>
      <c r="G7" t="e">
        <f>RTD("ontrade.quotes",,"SSE",C7,"mid")</f>
        <v>#N/A</v>
      </c>
      <c r="H7" s="4" t="e">
        <f>RTD("ontrade.quotes",,"SSE",C7,"open")/RTD("ontrade.quotes",,"SSE",C7,"lastvalidprevclose")-1</f>
        <v>#N/A</v>
      </c>
      <c r="I7" s="1">
        <f t="shared" si="0"/>
        <v>1.2704363219827125E-2</v>
      </c>
      <c r="J7" s="3">
        <v>175442.4</v>
      </c>
      <c r="K7" t="e">
        <f>RTD("ontrade.quotes",,"SSE",C7,"low")</f>
        <v>#N/A</v>
      </c>
      <c r="L7" t="e">
        <f t="shared" si="1"/>
        <v>#N/A</v>
      </c>
      <c r="M7" t="e">
        <f t="shared" si="2"/>
        <v>#N/A</v>
      </c>
      <c r="N7" s="5" t="e">
        <f>RTD("ontrade.quotes",,"SSE",C7,"volume")/J7</f>
        <v>#N/A</v>
      </c>
    </row>
    <row r="8" spans="3:14" x14ac:dyDescent="0.35">
      <c r="C8" t="s">
        <v>8</v>
      </c>
      <c r="D8">
        <v>415.5</v>
      </c>
      <c r="E8">
        <v>405</v>
      </c>
      <c r="F8">
        <v>26994</v>
      </c>
      <c r="G8" t="e">
        <f>RTD("ontrade.quotes",,"SSE",C8,"mid")</f>
        <v>#N/A</v>
      </c>
      <c r="H8" s="4" t="e">
        <f>RTD("ontrade.quotes",,"SSE",C8,"open")/RTD("ontrade.quotes",,"SSE",C8,"lastvalidprevclose")-1</f>
        <v>#N/A</v>
      </c>
      <c r="I8" s="1">
        <f t="shared" si="0"/>
        <v>2.5594149908592323E-2</v>
      </c>
      <c r="J8" s="3">
        <v>62386.1</v>
      </c>
      <c r="K8" t="e">
        <f>RTD("ontrade.quotes",,"SSE",C8,"low")</f>
        <v>#N/A</v>
      </c>
      <c r="L8" t="e">
        <f t="shared" si="1"/>
        <v>#N/A</v>
      </c>
      <c r="M8" t="e">
        <f t="shared" si="2"/>
        <v>#N/A</v>
      </c>
      <c r="N8" s="5" t="e">
        <f>RTD("ontrade.quotes",,"SSE",C8,"volume")/J8</f>
        <v>#N/A</v>
      </c>
    </row>
    <row r="9" spans="3:14" x14ac:dyDescent="0.35">
      <c r="C9" t="s">
        <v>9</v>
      </c>
      <c r="D9">
        <v>913.5</v>
      </c>
      <c r="E9">
        <v>895.5</v>
      </c>
      <c r="F9">
        <v>4172</v>
      </c>
      <c r="G9" t="e">
        <f>RTD("ontrade.quotes",,"SSE",C9,"mid")</f>
        <v>#N/A</v>
      </c>
      <c r="H9" s="4" t="e">
        <f>RTD("ontrade.quotes",,"SSE",C9,"open")/RTD("ontrade.quotes",,"SSE",C9,"lastvalidprevclose")-1</f>
        <v>#N/A</v>
      </c>
      <c r="I9" s="1">
        <f t="shared" si="0"/>
        <v>1.9900497512437811E-2</v>
      </c>
      <c r="J9" s="3">
        <v>6309.9</v>
      </c>
      <c r="K9" t="e">
        <f>RTD("ontrade.quotes",,"SSE",C9,"low")</f>
        <v>#N/A</v>
      </c>
      <c r="L9" t="e">
        <f t="shared" si="1"/>
        <v>#N/A</v>
      </c>
      <c r="M9" t="e">
        <f t="shared" si="2"/>
        <v>#N/A</v>
      </c>
      <c r="N9" s="5" t="e">
        <f>RTD("ontrade.quotes",,"SSE",C9,"volume")/J9</f>
        <v>#N/A</v>
      </c>
    </row>
    <row r="10" spans="3:14" x14ac:dyDescent="0.35">
      <c r="C10" t="s">
        <v>10</v>
      </c>
      <c r="D10">
        <v>155</v>
      </c>
      <c r="E10">
        <v>153.6</v>
      </c>
      <c r="F10">
        <v>2606</v>
      </c>
      <c r="G10" t="e">
        <f>RTD("ontrade.quotes",,"SSE",C10,"mid")</f>
        <v>#N/A</v>
      </c>
      <c r="H10" s="4" t="e">
        <f>RTD("ontrade.quotes",,"SSE",C10,"open")/RTD("ontrade.quotes",,"SSE",C10,"lastvalidprevclose")-1</f>
        <v>#N/A</v>
      </c>
      <c r="I10" s="1">
        <f t="shared" si="0"/>
        <v>9.0732339598185718E-3</v>
      </c>
      <c r="J10" s="3">
        <v>13652.05</v>
      </c>
      <c r="K10" t="e">
        <f>RTD("ontrade.quotes",,"SSE",C10,"low")</f>
        <v>#N/A</v>
      </c>
      <c r="L10" t="e">
        <f t="shared" si="1"/>
        <v>#N/A</v>
      </c>
      <c r="M10" t="e">
        <f t="shared" si="2"/>
        <v>#N/A</v>
      </c>
      <c r="N10" s="5" t="e">
        <f>RTD("ontrade.quotes",,"SSE",C10,"volume")/J10</f>
        <v>#N/A</v>
      </c>
    </row>
    <row r="11" spans="3:14" x14ac:dyDescent="0.35">
      <c r="C11" t="s">
        <v>11</v>
      </c>
      <c r="D11">
        <v>51.05</v>
      </c>
      <c r="E11">
        <v>47.98</v>
      </c>
      <c r="F11">
        <v>551988</v>
      </c>
      <c r="G11" t="e">
        <f>RTD("ontrade.quotes",,"SSE",C11,"mid")</f>
        <v>#N/A</v>
      </c>
      <c r="H11" s="4" t="e">
        <f>RTD("ontrade.quotes",,"SSE",C11,"open")/RTD("ontrade.quotes",,"SSE",C11,"lastvalidprevclose")-1</f>
        <v>#N/A</v>
      </c>
      <c r="I11" s="1">
        <f t="shared" si="0"/>
        <v>6.2001413713016262E-2</v>
      </c>
      <c r="J11" s="3">
        <v>97213.75</v>
      </c>
      <c r="K11" t="e">
        <f>RTD("ontrade.quotes",,"SSE",C11,"low")</f>
        <v>#N/A</v>
      </c>
      <c r="L11" t="e">
        <f t="shared" si="1"/>
        <v>#N/A</v>
      </c>
      <c r="M11" t="e">
        <f t="shared" si="2"/>
        <v>#N/A</v>
      </c>
      <c r="N11" s="5" t="e">
        <f>RTD("ontrade.quotes",,"SSE",C11,"volume")/J11</f>
        <v>#N/A</v>
      </c>
    </row>
    <row r="12" spans="3:14" x14ac:dyDescent="0.35">
      <c r="C12" t="s">
        <v>12</v>
      </c>
      <c r="D12">
        <v>182.7</v>
      </c>
      <c r="E12">
        <v>176.7</v>
      </c>
      <c r="F12">
        <v>10583</v>
      </c>
      <c r="G12" t="e">
        <f>RTD("ontrade.quotes",,"SSE",C12,"mid")</f>
        <v>#N/A</v>
      </c>
      <c r="H12" s="4" t="e">
        <f>RTD("ontrade.quotes",,"SSE",C12,"open")/RTD("ontrade.quotes",,"SSE",C12,"lastvalidprevclose")-1</f>
        <v>#N/A</v>
      </c>
      <c r="I12" s="1">
        <f t="shared" si="0"/>
        <v>3.3388981636060105E-2</v>
      </c>
      <c r="J12" s="3">
        <v>6368.7</v>
      </c>
      <c r="K12" t="e">
        <f>RTD("ontrade.quotes",,"SSE",C12,"low")</f>
        <v>#N/A</v>
      </c>
      <c r="L12" t="e">
        <f t="shared" si="1"/>
        <v>#N/A</v>
      </c>
      <c r="M12" t="e">
        <f t="shared" si="2"/>
        <v>#N/A</v>
      </c>
      <c r="N12" s="5" t="e">
        <f>RTD("ontrade.quotes",,"SSE",C12,"volume")/J12</f>
        <v>#N/A</v>
      </c>
    </row>
    <row r="13" spans="3:14" x14ac:dyDescent="0.35">
      <c r="C13" t="s">
        <v>13</v>
      </c>
      <c r="D13">
        <v>56.7</v>
      </c>
      <c r="E13">
        <v>56</v>
      </c>
      <c r="F13">
        <v>574759</v>
      </c>
      <c r="G13" t="e">
        <f>RTD("ontrade.quotes",,"SSE",C13,"mid")</f>
        <v>#N/A</v>
      </c>
      <c r="H13" s="4" t="e">
        <f>RTD("ontrade.quotes",,"SSE",C13,"open")/RTD("ontrade.quotes",,"SSE",C13,"lastvalidprevclose")-1</f>
        <v>#N/A</v>
      </c>
      <c r="I13" s="1">
        <f t="shared" si="0"/>
        <v>1.2422360248447254E-2</v>
      </c>
      <c r="J13" s="3">
        <v>487941.6</v>
      </c>
      <c r="K13" t="e">
        <f>RTD("ontrade.quotes",,"SSE",C13,"low")</f>
        <v>#N/A</v>
      </c>
      <c r="L13" t="e">
        <f t="shared" si="1"/>
        <v>#N/A</v>
      </c>
      <c r="M13" t="e">
        <f t="shared" si="2"/>
        <v>#N/A</v>
      </c>
      <c r="N13" s="5" t="e">
        <f>RTD("ontrade.quotes",,"SSE",C13,"volume")/J13</f>
        <v>#N/A</v>
      </c>
    </row>
    <row r="14" spans="3:14" x14ac:dyDescent="0.35">
      <c r="C14" t="s">
        <v>14</v>
      </c>
      <c r="D14">
        <v>572.79999999999995</v>
      </c>
      <c r="E14">
        <v>564.79999999999995</v>
      </c>
      <c r="F14">
        <v>11214</v>
      </c>
      <c r="G14" t="e">
        <f>RTD("ontrade.quotes",,"SSE",C14,"mid")</f>
        <v>#N/A</v>
      </c>
      <c r="H14" s="4" t="e">
        <f>RTD("ontrade.quotes",,"SSE",C14,"open")/RTD("ontrade.quotes",,"SSE",C14,"lastvalidprevclose")-1</f>
        <v>#N/A</v>
      </c>
      <c r="I14" s="1">
        <f t="shared" si="0"/>
        <v>1.4064697609001408E-2</v>
      </c>
      <c r="J14" s="3">
        <v>6901.05</v>
      </c>
      <c r="K14" t="e">
        <f>RTD("ontrade.quotes",,"SSE",C14,"low")</f>
        <v>#N/A</v>
      </c>
      <c r="L14" t="e">
        <f t="shared" si="1"/>
        <v>#N/A</v>
      </c>
      <c r="M14" t="e">
        <f>IF(H14&lt;=0,IF(I14&lt;0.02,IF(F14&gt;1.5*J14,IF(K14&lt;E14,-1,""),""),""),"")</f>
        <v>#N/A</v>
      </c>
      <c r="N14" s="5" t="e">
        <f>RTD("ontrade.quotes",,"SSE",C14,"volume")/J14</f>
        <v>#N/A</v>
      </c>
    </row>
    <row r="15" spans="3:14" x14ac:dyDescent="0.35">
      <c r="C15" t="s">
        <v>15</v>
      </c>
      <c r="D15">
        <v>271.60000000000002</v>
      </c>
      <c r="E15">
        <v>264.2</v>
      </c>
      <c r="F15">
        <v>49993</v>
      </c>
      <c r="G15" t="e">
        <f>RTD("ontrade.quotes",,"SSE",C15,"mid")</f>
        <v>#N/A</v>
      </c>
      <c r="H15" s="4" t="e">
        <f>RTD("ontrade.quotes",,"SSE",C15,"open")/RTD("ontrade.quotes",,"SSE",C15,"lastvalidprevclose")-1</f>
        <v>#N/A</v>
      </c>
      <c r="I15" s="1">
        <f t="shared" si="0"/>
        <v>2.7622247107129655E-2</v>
      </c>
      <c r="J15" s="3">
        <v>16335.1</v>
      </c>
      <c r="K15" t="e">
        <f>RTD("ontrade.quotes",,"SSE",C15,"low")</f>
        <v>#N/A</v>
      </c>
      <c r="L15" t="e">
        <f t="shared" si="1"/>
        <v>#N/A</v>
      </c>
      <c r="M15" t="e">
        <f t="shared" si="2"/>
        <v>#N/A</v>
      </c>
      <c r="N15" s="5" t="e">
        <f>RTD("ontrade.quotes",,"SSE",C15,"volume")/J15</f>
        <v>#N/A</v>
      </c>
    </row>
    <row r="16" spans="3:14" x14ac:dyDescent="0.35">
      <c r="C16" t="s">
        <v>23</v>
      </c>
      <c r="D16">
        <v>245.1</v>
      </c>
      <c r="E16">
        <v>241.7</v>
      </c>
      <c r="F16">
        <v>5920</v>
      </c>
      <c r="G16" t="e">
        <f>RTD("ontrade.quotes",,"SSE",C16,"mid")</f>
        <v>#N/A</v>
      </c>
      <c r="H16" s="4" t="e">
        <f>RTD("ontrade.quotes",,"SSE",C16,"open")/RTD("ontrade.quotes",,"SSE",C16,"lastvalidprevclose")-1</f>
        <v>#N/A</v>
      </c>
      <c r="I16" s="1">
        <f t="shared" si="0"/>
        <v>1.3968775677896492E-2</v>
      </c>
      <c r="J16" s="2">
        <v>20196.55</v>
      </c>
      <c r="K16" s="2" t="e">
        <f>RTD("ontrade.quotes",,"SSE",C16,"low")</f>
        <v>#N/A</v>
      </c>
      <c r="L16" t="e">
        <f t="shared" si="1"/>
        <v>#N/A</v>
      </c>
      <c r="M16" t="e">
        <f t="shared" si="2"/>
        <v>#N/A</v>
      </c>
      <c r="N16" s="5" t="e">
        <f>RTD("ontrade.quotes",,"SSE",C16,"volume")/J16</f>
        <v>#N/A</v>
      </c>
    </row>
    <row r="17" spans="3:14" x14ac:dyDescent="0.35">
      <c r="C17" t="s">
        <v>24</v>
      </c>
      <c r="D17">
        <v>219</v>
      </c>
      <c r="E17">
        <v>216.4</v>
      </c>
      <c r="F17">
        <v>7310</v>
      </c>
      <c r="G17" t="e">
        <f>RTD("ontrade.quotes",,"SSE",C17,"mid")</f>
        <v>#N/A</v>
      </c>
      <c r="H17" s="4" t="e">
        <f>RTD("ontrade.quotes",,"SSE",C17,"open")/RTD("ontrade.quotes",,"SSE",C17,"lastvalidprevclose")-1</f>
        <v>#N/A</v>
      </c>
      <c r="I17" s="1">
        <f t="shared" si="0"/>
        <v>1.1943040881947609E-2</v>
      </c>
      <c r="J17" s="2">
        <v>29180.85</v>
      </c>
      <c r="K17" s="2" t="e">
        <f>RTD("ontrade.quotes",,"SSE",C17,"low")</f>
        <v>#N/A</v>
      </c>
      <c r="L17" t="e">
        <f t="shared" si="1"/>
        <v>#N/A</v>
      </c>
      <c r="M17" t="e">
        <f t="shared" si="2"/>
        <v>#N/A</v>
      </c>
      <c r="N17" s="5" t="e">
        <f>RTD("ontrade.quotes",,"SSE",C17,"volume")/J17</f>
        <v>#N/A</v>
      </c>
    </row>
    <row r="18" spans="3:14" x14ac:dyDescent="0.35">
      <c r="C18" t="s">
        <v>25</v>
      </c>
      <c r="D18">
        <v>106.9</v>
      </c>
      <c r="E18">
        <v>106.2</v>
      </c>
      <c r="F18">
        <v>6839</v>
      </c>
      <c r="G18" t="e">
        <f>RTD("ontrade.quotes",,"SSE",C18,"mid")</f>
        <v>#N/A</v>
      </c>
      <c r="H18" s="4" t="e">
        <f>RTD("ontrade.quotes",,"SSE",C18,"open")/RTD("ontrade.quotes",,"SSE",C18,"lastvalidprevclose")-1</f>
        <v>#N/A</v>
      </c>
      <c r="I18" s="1">
        <f t="shared" si="0"/>
        <v>6.5696855936180458E-3</v>
      </c>
      <c r="J18" s="2">
        <v>9889.9500000000007</v>
      </c>
      <c r="K18" s="2" t="e">
        <f>RTD("ontrade.quotes",,"SSE",C18,"low")</f>
        <v>#N/A</v>
      </c>
      <c r="L18" t="e">
        <f t="shared" si="1"/>
        <v>#N/A</v>
      </c>
      <c r="M18" t="e">
        <f t="shared" si="2"/>
        <v>#N/A</v>
      </c>
      <c r="N18" s="5" t="e">
        <f>RTD("ontrade.quotes",,"SSE",C18,"volume")/J18</f>
        <v>#N/A</v>
      </c>
    </row>
  </sheetData>
  <conditionalFormatting sqref="M2 L1:L1048576">
    <cfRule type="cellIs" dxfId="2" priority="4" operator="equal">
      <formula>"Lows"</formula>
    </cfRule>
    <cfRule type="cellIs" dxfId="1" priority="5" operator="equal">
      <formula>"Highs"</formula>
    </cfRule>
  </conditionalFormatting>
  <conditionalFormatting sqref="I3:I18">
    <cfRule type="cellIs" dxfId="0" priority="2" operator="lessThan">
      <formula>0.02</formula>
    </cfRule>
  </conditionalFormatting>
  <conditionalFormatting sqref="H3:H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2021-12-22T07:57:11Z</dcterms:created>
  <dcterms:modified xsi:type="dcterms:W3CDTF">2022-01-20T08:11:08Z</dcterms:modified>
</cp:coreProperties>
</file>