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Growth-stock-high-volume-short/"/>
    </mc:Choice>
  </mc:AlternateContent>
  <xr:revisionPtr revIDLastSave="5" documentId="8_{8BE223EC-B2DD-4937-8E52-1FBAF0B84487}" xr6:coauthVersionLast="47" xr6:coauthVersionMax="47" xr10:uidLastSave="{498E70EE-5909-41C7-A58D-F9E24B7568EA}"/>
  <bookViews>
    <workbookView xWindow="5160" yWindow="3285" windowWidth="28800" windowHeight="15885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K3" i="1" l="1"/>
  <c r="H3" i="1"/>
  <c r="L3" i="1"/>
  <c r="H11" i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H5" i="1"/>
  <c r="M5" i="1" s="1"/>
  <c r="H6" i="1"/>
  <c r="H7" i="1"/>
  <c r="M7" i="1" s="1"/>
  <c r="H8" i="1"/>
  <c r="M8" i="1" s="1"/>
  <c r="H9" i="1"/>
  <c r="M9" i="1" s="1"/>
  <c r="H10" i="1"/>
  <c r="H12" i="1"/>
  <c r="H13" i="1"/>
  <c r="H14" i="1"/>
  <c r="H15" i="1"/>
  <c r="M12" i="1" l="1"/>
  <c r="M3" i="1"/>
  <c r="M10" i="1"/>
  <c r="I4" i="1"/>
  <c r="M4" i="1" s="1"/>
  <c r="I5" i="1"/>
  <c r="I6" i="1"/>
  <c r="M6" i="1" s="1"/>
  <c r="I7" i="1"/>
  <c r="I8" i="1"/>
  <c r="I9" i="1"/>
  <c r="I10" i="1"/>
  <c r="I11" i="1"/>
  <c r="M11" i="1" s="1"/>
  <c r="I12" i="1"/>
  <c r="I13" i="1"/>
  <c r="M13" i="1" s="1"/>
  <c r="I14" i="1"/>
  <c r="M14" i="1" s="1"/>
  <c r="I15" i="1"/>
  <c r="M15" i="1" s="1"/>
  <c r="L4" i="1" l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<sst xmlns="http://schemas.openxmlformats.org/spreadsheetml/2006/main" count="23" uniqueCount="23">
  <si>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</si>
  <si>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</si>
  <si>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</si>
  <si>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</si>
  <si>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</si>
  <si>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</si>
  <si>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</si>
  <si>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</si>
  <si>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</si>
  <si>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</si>
  <si>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</si>
  <si>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</si>
  <si>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</si>
  <si>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</si>
  <si>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</si>
  <si>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</si>
  <si>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Last</t>
  </si>
  <si>
    <t>Opening range pct</t>
  </si>
  <si>
    <t>Average opening range volume</t>
  </si>
  <si>
    <t>Above below first 15 high/low</t>
  </si>
  <si>
    <t>GAP</t>
  </si>
  <si>
    <t>Day low</t>
  </si>
  <si>
    <t>Short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</si>
</sst>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</cellXfs>
  <cellStyles count="3">
    <cellStyle name="Normal" xfId="0" builtinId="0"/>
    <cellStyle name="Procent" xfId="1" builtinId="5"/>
    <cellStyle name="Tusental" xfId="2" builtinId="3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368.8</v>
        <stp/>
        <stp>SSE</stp>
        <stp>LATO B</stp>
        <stp>low</stp>
        <tr r="K5" s="1"/>
      </tp>
      <tp>
        <v>370.20000000000005</v>
        <stp/>
        <stp>SSE</stp>
        <stp>LATO B</stp>
        <stp>mid</stp>
        <tr r="G5" s="1"/>
      </tp>
      <tp>
        <v>1233</v>
        <stp/>
        <stp>SSE</stp>
        <stp>MIPS</stp>
        <stp>lastvalidprevclose</stp>
        <tr r="H9" s="1"/>
      </tp>
      <tp>
        <v>653.4</v>
        <stp/>
        <stp>SSE</stp>
        <stp>BALD B</stp>
        <stp>mid</stp>
        <tr r="G14" s="1"/>
      </tp>
      <tp>
        <v>135.5</v>
        <stp/>
        <stp>SSE</stp>
        <stp>NIBE B</stp>
        <stp>low</stp>
        <tr r="K7" s="1"/>
      </tp>
      <tp>
        <v>650.4</v>
        <stp/>
        <stp>SSE</stp>
        <stp>BALD B</stp>
        <stp>low</stp>
        <tr r="K14" s="1"/>
      </tp>
      <tp>
        <v>136.75</v>
        <stp/>
        <stp>SSE</stp>
        <stp>NIBE B</stp>
        <stp>mid</stp>
        <tr r="G7" s="1"/>
      </tp>
      <tp>
        <v>301.39999999999998</v>
        <stp/>
        <stp>SSE</stp>
        <stp>SAGA B</stp>
        <stp>low</stp>
        <tr r="K15" s="1"/>
      </tp>
      <tp>
        <v>305</v>
        <stp/>
        <stp>SSE</stp>
        <stp>SAGA B</stp>
        <stp>mid</stp>
        <tr r="G15" s="1"/>
      </tp>
      <tp>
        <v>113.1</v>
        <stp/>
        <stp>SSE</stp>
        <stp>SINCH</stp>
        <stp>lastvalidprevclose</stp>
        <tr r="H4" s="1"/>
      </tp>
      <tp>
        <v>113.25</v>
        <stp/>
        <stp>SSE</stp>
        <stp>SINCH</stp>
        <stp>open</stp>
        <tr r="H4" s="1"/>
      </tp>
      <tp>
        <v>65.27000000000001</v>
        <stp/>
        <stp>SSE</stp>
        <stp>SBB B</stp>
        <stp>mid</stp>
        <tr r="G13" s="1"/>
      </tp>
      <tp>
        <v>65.11999999999999</v>
        <stp/>
        <stp>SSE</stp>
        <stp>SBB B</stp>
        <stp>low</stp>
        <tr r="K13" s="1"/>
      </tp>
      <tp>
        <v>65.61999999999999</v>
        <stp/>
        <stp>SSE</stp>
        <stp>SBB B</stp>
        <stp>lastvalidprevclose</stp>
        <tr r="H13" s="1"/>
      </tp>
      <tp>
        <v>112.675</v>
        <stp/>
        <stp>SSE</stp>
        <stp>SINCH</stp>
        <stp>mid</stp>
        <tr r="G4" s="1"/>
      </tp>
      <tp>
        <v>319.52499999999998</v>
        <stp/>
        <stp>SSE</stp>
        <stp>KINV B</stp>
        <stp>mid</stp>
        <tr r="G6" s="1"/>
      </tp>
      <tp>
        <v>112.55</v>
        <stp/>
        <stp>SSE</stp>
        <stp>SINCH</stp>
        <stp>low</stp>
        <tr r="K4" s="1"/>
      </tp>
      <tp>
        <v>317.85000000000002</v>
        <stp/>
        <stp>SSE</stp>
        <stp>KINV B</stp>
        <stp>low</stp>
        <tr r="K6" s="1"/>
      </tp>
      <tp>
        <v>1233</v>
        <stp/>
        <stp>SSE</stp>
        <stp>MIPS</stp>
        <stp>open</stp>
        <tr r="H9" s="1"/>
      </tp>
      <tp>
        <v>176.5</v>
        <stp/>
        <stp>SSE</stp>
        <stp>PDX</stp>
        <stp>lastvalidprevclose</stp>
        <tr r="H12" s="1"/>
      </tp>
      <tp>
        <v>491</v>
        <stp/>
        <stp>SSE</stp>
        <stp>EQT</stp>
        <stp>lastvalidprevclose</stp>
        <tr r="H8" s="1"/>
      </tp>
      <tp>
        <v>1235.5999999999999</v>
        <stp/>
        <stp>SSE</stp>
        <stp>EVO</stp>
        <stp>lastvalidprevclose</stp>
        <tr r="H3" s="1"/>
      </tp>
      <tp>
        <v>161.125</v>
        <stp/>
        <stp>SSE</stp>
        <stp>STORY B</stp>
        <stp>mid</stp>
        <tr r="G10" s="1"/>
      </tp>
      <tp>
        <v>161.05000000000001</v>
        <stp/>
        <stp>SSE</stp>
        <stp>STORY B</stp>
        <stp>low</stp>
        <tr r="K10" s="1"/>
      </tp>
      <tp>
        <v>47.32</v>
        <stp/>
        <stp>SSE</stp>
        <stp>SF</stp>
        <stp>lastvalidprevclose</stp>
        <tr r="H11" s="1"/>
      </tp>
      <tp>
        <v>302.2</v>
        <stp/>
        <stp>SSE</stp>
        <stp>SAGA B</stp>
        <stp>open</stp>
        <tr r="H15" s="1"/>
      </tp>
      <tp>
        <v>47.41</v>
        <stp/>
        <stp>SSE</stp>
        <stp>SF</stp>
        <stp>mid</stp>
        <tr r="G11" s="1"/>
      </tp>
      <tp>
        <v>46.96</v>
        <stp/>
        <stp>SSE</stp>
        <stp>SF</stp>
        <stp>low</stp>
        <tr r="K11" s="1"/>
      </tp>
      <tp>
        <v>318.95</v>
        <stp/>
        <stp>SSE</stp>
        <stp>KINV B</stp>
        <stp>open</stp>
        <tr r="H6" s="1"/>
      </tp>
      <tp>
        <v>368.8</v>
        <stp/>
        <stp>SSE</stp>
        <stp>LATO B</stp>
        <stp>open</stp>
        <tr r="H5" s="1"/>
      </tp>
      <tp>
        <v>135.95000000000002</v>
        <stp/>
        <stp>SSE</stp>
        <stp>NIBE B</stp>
        <stp>open</stp>
        <tr r="H7" s="1"/>
      </tp>
      <tp>
        <v>650.6</v>
        <stp/>
        <stp>SSE</stp>
        <stp>BALD B</stp>
        <stp>open</stp>
        <tr r="H14" s="1"/>
      </tp>
      <tp>
        <v>161.85000000000002</v>
        <stp/>
        <stp>SSE</stp>
        <stp>STORY B</stp>
        <stp>open</stp>
        <tr r="H10" s="1"/>
      </tp>
      <tp>
        <v>489.5</v>
        <stp/>
        <stp>SSE</stp>
        <stp>EQT</stp>
        <stp>low</stp>
        <tr r="K8" s="1"/>
      </tp>
      <tp>
        <v>1234</v>
        <stp/>
        <stp>SSE</stp>
        <stp>EVO</stp>
        <stp>low</stp>
        <tr r="K3" s="1"/>
      </tp>
      <tp>
        <v>1251.3</v>
        <stp/>
        <stp>SSE</stp>
        <stp>EVO</stp>
        <stp>mid</stp>
        <tr r="G3" s="1"/>
      </tp>
      <tp>
        <v>493.35</v>
        <stp/>
        <stp>SSE</stp>
        <stp>EQT</stp>
        <stp>mid</stp>
        <tr r="G8" s="1"/>
      </tp>
      <tp>
        <v>368.1</v>
        <stp/>
        <stp>SSE</stp>
        <stp>LATO B</stp>
        <stp>lastvalidprevclose</stp>
        <tr r="H5" s="1"/>
      </tp>
      <tp>
        <v>47.32</v>
        <stp/>
        <stp>SSE</stp>
        <stp>SF</stp>
        <stp>open</stp>
        <tr r="H11" s="1"/>
      </tp>
      <tp>
        <v>174</v>
        <stp/>
        <stp>SSE</stp>
        <stp>PDX</stp>
        <stp>open</stp>
        <tr r="H12" s="1"/>
      </tp>
      <tp>
        <v>319.65000000000003</v>
        <stp/>
        <stp>SSE</stp>
        <stp>KINV B</stp>
        <stp>lastvalidprevclose</stp>
        <tr r="H6" s="1"/>
      </tp>
      <tp>
        <v>65.7</v>
        <stp/>
        <stp>SSE</stp>
        <stp>SBB B</stp>
        <stp>open</stp>
        <tr r="H13" s="1"/>
      </tp>
      <tp>
        <v>651.4</v>
        <stp/>
        <stp>SSE</stp>
        <stp>BALD B</stp>
        <stp>lastvalidprevclose</stp>
        <tr r="H14" s="1"/>
      </tp>
      <tp>
        <v>177.85</v>
        <stp/>
        <stp>SSE</stp>
        <stp>PDX</stp>
        <stp>mid</stp>
        <tr r="G12" s="1"/>
      </tp>
      <tp>
        <v>161.85000000000002</v>
        <stp/>
        <stp>SSE</stp>
        <stp>STORY B</stp>
        <stp>lastvalidprevclose</stp>
        <tr r="H10" s="1"/>
      </tp>
      <tp>
        <v>174</v>
        <stp/>
        <stp>SSE</stp>
        <stp>PDX</stp>
        <stp>low</stp>
        <tr r="K12" s="1"/>
      </tp>
      <tp>
        <v>1237.2</v>
        <stp/>
        <stp>SSE</stp>
        <stp>EVO</stp>
        <stp>open</stp>
        <tr r="H3" s="1"/>
      </tp>
      <tp>
        <v>302.60000000000002</v>
        <stp/>
        <stp>SSE</stp>
        <stp>SAGA B</stp>
        <stp>lastvalidprevclose</stp>
        <tr r="H15" s="1"/>
      </tp>
      <tp>
        <v>1220</v>
        <stp/>
        <stp>SSE</stp>
        <stp>MIPS</stp>
        <stp>low</stp>
        <tr r="K9" s="1"/>
      </tp>
      <tp>
        <v>1222.5</v>
        <stp/>
        <stp>SSE</stp>
        <stp>MIPS</stp>
        <stp>mid</stp>
        <tr r="G9" s="1"/>
      </tp>
      <tp>
        <v>135.95000000000002</v>
        <stp/>
        <stp>SSE</stp>
        <stp>NIBE B</stp>
        <stp>lastvalidprevclose</stp>
        <tr r="H7" s="1"/>
      </tp>
      <tp>
        <v>491.9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C2:M15"/>
  <sheetViews>
    <sheetView tabSelected="1" workbookViewId="0">
      <selection activeCell="G19" sqref="G19"/>
    </sheetView>
  </sheetViews>
  <sheetFormatPr defaultRowHeight="15" x14ac:dyDescent="0.25"/>
  <cols>
    <col min="9" max="9" width="17.42578125" bestFit="1" customWidth="1"/>
    <col min="10" max="11" width="16.85546875" style="2" customWidth="1"/>
    <col min="12" max="12" width="24" bestFit="1" customWidth="1"/>
    <col min="17" max="17" width="12" bestFit="1" customWidth="1"/>
  </cols>
  <sheetData>
    <row r="2" spans="3:13" x14ac:dyDescent="0.25">
      <c r="D2" t="s">
        <v>0</v>
      </c>
      <c r="E2" t="s">
        <v>1</v>
      </c>
      <c r="F2" t="s">
        <v>2</v>
      </c>
      <c r="G2" t="s">
        <v>16</v>
      </c>
      <c r="H2" t="s">
        <v>20</v>
      </c>
      <c r="I2" t="s">
        <v>17</v>
      </c>
      <c r="J2" s="2" t="s">
        <v>18</v>
      </c>
      <c r="K2" s="2" t="s">
        <v>21</v>
      </c>
      <c r="L2" t="s">
        <v>19</v>
      </c>
      <c r="M2" t="s">
        <v>22</v>
      </c>
    </row>
    <row r="3" spans="3:13" x14ac:dyDescent="0.25">
      <c r="C3" t="s">
        <v>3</v>
      </c>
      <c r="D3">
        <v>1253.8</v>
      </c>
      <c r="E3">
        <v>1234</v>
      </c>
      <c r="F3">
        <v>51518</v>
      </c>
      <c r="G3">
        <f>RTD("ontrade.quotes",,"SSE",C3,"mid")</f>
        <v>1251.3</v>
      </c>
      <c r="H3" s="1">
        <f>RTD("ontrade.quotes",,"SSE",C3,"open")/RTD("ontrade.quotes",,"SSE",C3,"lastvalidprevclose")-1</f>
        <v>1.2949174490126669E-3</v>
      </c>
      <c r="I3" s="1">
        <f>(D3-E3)/AVERAGE(D3:E3)</f>
        <v>1.5917678269957353E-2</v>
      </c>
      <c r="J3" s="3">
        <v>202163.6</v>
      </c>
      <c r="K3">
        <f>RTD("ontrade.quotes",,"SSE",C3,"low")</f>
        <v>1234</v>
      </c>
      <c r="L3" t="str">
        <f>IF(G3&lt;E3,"Lows",IF(G3&gt;D3,"Highs",""))</f>
        <v/>
      </c>
      <c r="M3" t="str">
        <f>IF(H3&lt;0,IF(I3&lt;0.02,IF(F3&gt;1.5*J3,IF(K3&lt;E3,-1,""),""),""),"")</f>
        <v/>
      </c>
    </row>
    <row r="4" spans="3:13" x14ac:dyDescent="0.25">
      <c r="C4" t="s">
        <v>4</v>
      </c>
      <c r="D4">
        <v>113.7</v>
      </c>
      <c r="E4">
        <v>112.8</v>
      </c>
      <c r="F4">
        <v>171377</v>
      </c>
      <c r="G4">
        <f>RTD("ontrade.quotes",,"SSE",C4,"mid")</f>
        <v>112.675</v>
      </c>
      <c r="H4" s="1">
        <f>RTD("ontrade.quotes",,"SSE",C4,"open")/RTD("ontrade.quotes",,"SSE",C4,"lastvalidprevclose")-1</f>
        <v>1.3262599469496816E-3</v>
      </c>
      <c r="I4" s="1">
        <f t="shared" ref="I4:I15" si="0">(D4-E4)/AVERAGE(D4:E4)</f>
        <v>7.9470198675497192E-3</v>
      </c>
      <c r="J4" s="3">
        <v>215808.25</v>
      </c>
      <c r="K4">
        <f>RTD("ontrade.quotes",,"SSE",C4,"low")</f>
        <v>112.55</v>
      </c>
      <c r="L4" t="str">
        <f t="shared" ref="L4:L15" si="1">IF(G4&lt;E4,"Lows",IF(G4&gt;D4,"Highs",""))</f>
        <v>Lows</v>
      </c>
      <c r="M4" t="str">
        <f t="shared" ref="M4:M14" si="2">IF(H4&lt;0,IF(I4&lt;0.02,IF(F4&gt;1.5*J4,IF(K4&lt;E4,-1,""),""),""),"")</f>
        <v/>
      </c>
    </row>
    <row r="5" spans="3:13" x14ac:dyDescent="0.25">
      <c r="C5" t="s">
        <v>5</v>
      </c>
      <c r="D5">
        <v>371.6</v>
      </c>
      <c r="E5">
        <v>368.8</v>
      </c>
      <c r="F5">
        <v>14892</v>
      </c>
      <c r="G5">
        <f>RTD("ontrade.quotes",,"SSE",C5,"mid")</f>
        <v>370.20000000000005</v>
      </c>
      <c r="H5" s="1">
        <f>RTD("ontrade.quotes",,"SSE",C5,"open")/RTD("ontrade.quotes",,"SSE",C5,"lastvalidprevclose")-1</f>
        <v>1.901657158380754E-3</v>
      </c>
      <c r="I5" s="1">
        <f t="shared" si="0"/>
        <v>7.5634792004322287E-3</v>
      </c>
      <c r="J5" s="3">
        <v>16930</v>
      </c>
      <c r="K5">
        <f>RTD("ontrade.quotes",,"SSE",C5,"low")</f>
        <v>368.8</v>
      </c>
      <c r="L5" t="str">
        <f t="shared" si="1"/>
        <v/>
      </c>
      <c r="M5" t="str">
        <f t="shared" si="2"/>
        <v/>
      </c>
    </row>
    <row r="6" spans="3:13" x14ac:dyDescent="0.25">
      <c r="C6" t="s">
        <v>6</v>
      </c>
      <c r="D6">
        <v>320</v>
      </c>
      <c r="E6">
        <v>317.85000000000002</v>
      </c>
      <c r="F6">
        <v>27745</v>
      </c>
      <c r="G6">
        <f>RTD("ontrade.quotes",,"SSE",C6,"mid")</f>
        <v>319.52499999999998</v>
      </c>
      <c r="H6" s="1">
        <f>RTD("ontrade.quotes",,"SSE",C6,"open")/RTD("ontrade.quotes",,"SSE",C6,"lastvalidprevclose")-1</f>
        <v>-2.1898951978728265E-3</v>
      </c>
      <c r="I6" s="1">
        <f t="shared" si="0"/>
        <v>6.7413968801441626E-3</v>
      </c>
      <c r="J6" s="3">
        <v>38485.050000000003</v>
      </c>
      <c r="K6">
        <f>RTD("ontrade.quotes",,"SSE",C6,"low")</f>
        <v>317.85000000000002</v>
      </c>
      <c r="L6" t="str">
        <f t="shared" si="1"/>
        <v/>
      </c>
      <c r="M6" t="str">
        <f t="shared" si="2"/>
        <v/>
      </c>
    </row>
    <row r="7" spans="3:13" x14ac:dyDescent="0.25">
      <c r="C7" t="s">
        <v>7</v>
      </c>
      <c r="D7">
        <v>137.19999999999999</v>
      </c>
      <c r="E7">
        <v>135.5</v>
      </c>
      <c r="F7">
        <v>69510</v>
      </c>
      <c r="G7">
        <f>RTD("ontrade.quotes",,"SSE",C7,"mid")</f>
        <v>136.75</v>
      </c>
      <c r="H7" s="1">
        <f>RTD("ontrade.quotes",,"SSE",C7,"open")/RTD("ontrade.quotes",,"SSE",C7,"lastvalidprevclose")-1</f>
        <v>0</v>
      </c>
      <c r="I7" s="1">
        <f t="shared" si="0"/>
        <v>1.2467913458012386E-2</v>
      </c>
      <c r="J7" s="3">
        <v>95202.2</v>
      </c>
      <c r="K7">
        <f>RTD("ontrade.quotes",,"SSE",C7,"low")</f>
        <v>135.5</v>
      </c>
      <c r="L7" t="str">
        <f t="shared" si="1"/>
        <v/>
      </c>
      <c r="M7" t="str">
        <f t="shared" si="2"/>
        <v/>
      </c>
    </row>
    <row r="8" spans="3:13" x14ac:dyDescent="0.25">
      <c r="C8" t="s">
        <v>8</v>
      </c>
      <c r="D8">
        <v>494.5</v>
      </c>
      <c r="E8">
        <v>489.5</v>
      </c>
      <c r="F8">
        <v>17145</v>
      </c>
      <c r="G8">
        <f>RTD("ontrade.quotes",,"SSE",C8,"mid")</f>
        <v>493.35</v>
      </c>
      <c r="H8" s="1">
        <f>RTD("ontrade.quotes",,"SSE",C8,"open")/RTD("ontrade.quotes",,"SSE",C8,"lastvalidprevclose")-1</f>
        <v>1.8329938900203402E-3</v>
      </c>
      <c r="I8" s="1">
        <f t="shared" si="0"/>
        <v>1.016260162601626E-2</v>
      </c>
      <c r="J8" s="3">
        <v>48306.8</v>
      </c>
      <c r="K8">
        <f>RTD("ontrade.quotes",,"SSE",C8,"low")</f>
        <v>489.5</v>
      </c>
      <c r="L8" t="str">
        <f t="shared" si="1"/>
        <v/>
      </c>
      <c r="M8" t="str">
        <f t="shared" si="2"/>
        <v/>
      </c>
    </row>
    <row r="9" spans="3:13" x14ac:dyDescent="0.25">
      <c r="C9" t="s">
        <v>9</v>
      </c>
      <c r="D9">
        <v>1239</v>
      </c>
      <c r="E9">
        <v>1220</v>
      </c>
      <c r="F9">
        <v>1129</v>
      </c>
      <c r="G9">
        <f>RTD("ontrade.quotes",,"SSE",C9,"mid")</f>
        <v>1222.5</v>
      </c>
      <c r="H9" s="1">
        <f>RTD("ontrade.quotes",,"SSE",C9,"open")/RTD("ontrade.quotes",,"SSE",C9,"lastvalidprevclose")-1</f>
        <v>0</v>
      </c>
      <c r="I9" s="1">
        <f t="shared" si="0"/>
        <v>1.5453436356242375E-2</v>
      </c>
      <c r="J9" s="3">
        <v>2296.6</v>
      </c>
      <c r="K9">
        <f>RTD("ontrade.quotes",,"SSE",C9,"low")</f>
        <v>1220</v>
      </c>
      <c r="L9" t="str">
        <f t="shared" si="1"/>
        <v/>
      </c>
      <c r="M9" t="str">
        <f t="shared" si="2"/>
        <v/>
      </c>
    </row>
    <row r="10" spans="3:13" x14ac:dyDescent="0.25">
      <c r="C10" t="s">
        <v>10</v>
      </c>
      <c r="D10">
        <v>162.5</v>
      </c>
      <c r="E10">
        <v>161.80000000000001</v>
      </c>
      <c r="F10">
        <v>7876</v>
      </c>
      <c r="G10">
        <f>RTD("ontrade.quotes",,"SSE",C10,"mid")</f>
        <v>161.125</v>
      </c>
      <c r="H10" s="1">
        <f>RTD("ontrade.quotes",,"SSE",C10,"open")/RTD("ontrade.quotes",,"SSE",C10,"lastvalidprevclose")-1</f>
        <v>0</v>
      </c>
      <c r="I10" s="1">
        <f t="shared" si="0"/>
        <v>4.316990440949668E-3</v>
      </c>
      <c r="J10" s="3">
        <v>19138.599999999999</v>
      </c>
      <c r="K10">
        <f>RTD("ontrade.quotes",,"SSE",C10,"low")</f>
        <v>161.05000000000001</v>
      </c>
      <c r="L10" t="str">
        <f t="shared" si="1"/>
        <v>Lows</v>
      </c>
      <c r="M10" t="str">
        <f>IF(H10&lt;0,IF(I10&lt;0.02,IF(F10&gt;1.5*J10,IF(K10&lt;E10,-1,""),""),""),"")</f>
        <v/>
      </c>
    </row>
    <row r="11" spans="3:13" x14ac:dyDescent="0.25">
      <c r="C11" t="s">
        <v>11</v>
      </c>
      <c r="D11">
        <v>47.58</v>
      </c>
      <c r="E11">
        <v>46.96</v>
      </c>
      <c r="F11">
        <v>31490</v>
      </c>
      <c r="G11">
        <f>RTD("ontrade.quotes",,"SSE",C11,"mid")</f>
        <v>47.41</v>
      </c>
      <c r="H11" s="1">
        <f>RTD("ontrade.quotes",,"SSE",C11,"open")/RTD("ontrade.quotes",,"SSE",C11,"lastvalidprevclose")-1</f>
        <v>0</v>
      </c>
      <c r="I11" s="1">
        <f t="shared" si="0"/>
        <v>1.3116141315845093E-2</v>
      </c>
      <c r="J11" s="3">
        <v>76804.25</v>
      </c>
      <c r="K11">
        <f>RTD("ontrade.quotes",,"SSE",C11,"low")</f>
        <v>46.96</v>
      </c>
      <c r="L11" t="str">
        <f t="shared" si="1"/>
        <v/>
      </c>
      <c r="M11" t="str">
        <f>IF(H11&lt;0,IF(I11&lt;0.02,IF(F11&gt;1.5*J11,IF(K11&lt;E11,-1,""),""),""),"")</f>
        <v/>
      </c>
    </row>
    <row r="12" spans="3:13" x14ac:dyDescent="0.25">
      <c r="C12" t="s">
        <v>12</v>
      </c>
      <c r="D12">
        <v>177.6</v>
      </c>
      <c r="E12">
        <v>174</v>
      </c>
      <c r="F12">
        <v>3833</v>
      </c>
      <c r="G12">
        <f>RTD("ontrade.quotes",,"SSE",C12,"mid")</f>
        <v>177.85</v>
      </c>
      <c r="H12" s="1">
        <f>RTD("ontrade.quotes",,"SSE",C12,"open")/RTD("ontrade.quotes",,"SSE",C12,"lastvalidprevclose")-1</f>
        <v>-1.4164305949008527E-2</v>
      </c>
      <c r="I12" s="1">
        <f t="shared" si="0"/>
        <v>2.0477815699658668E-2</v>
      </c>
      <c r="J12" s="3">
        <v>9680.2999999999993</v>
      </c>
      <c r="K12">
        <f>RTD("ontrade.quotes",,"SSE",C12,"low")</f>
        <v>174</v>
      </c>
      <c r="L12" t="str">
        <f t="shared" si="1"/>
        <v>Highs</v>
      </c>
      <c r="M12" t="str">
        <f t="shared" si="2"/>
        <v/>
      </c>
    </row>
    <row r="13" spans="3:13" x14ac:dyDescent="0.25">
      <c r="C13" t="s">
        <v>13</v>
      </c>
      <c r="D13">
        <v>65.7</v>
      </c>
      <c r="E13">
        <v>65.12</v>
      </c>
      <c r="F13">
        <v>170779</v>
      </c>
      <c r="G13">
        <f>RTD("ontrade.quotes",,"SSE",C13,"mid")</f>
        <v>65.27000000000001</v>
      </c>
      <c r="H13" s="1">
        <f>RTD("ontrade.quotes",,"SSE",C13,"open")/RTD("ontrade.quotes",,"SSE",C13,"lastvalidprevclose")-1</f>
        <v>1.2191405059434057E-3</v>
      </c>
      <c r="I13" s="1">
        <f t="shared" si="0"/>
        <v>8.867145696376675E-3</v>
      </c>
      <c r="J13" s="3">
        <v>352084.65</v>
      </c>
      <c r="K13">
        <f>RTD("ontrade.quotes",,"SSE",C13,"low")</f>
        <v>65.11999999999999</v>
      </c>
      <c r="L13" t="str">
        <f t="shared" si="1"/>
        <v/>
      </c>
      <c r="M13" t="str">
        <f>IF(H13&lt;0,IF(I13&lt;0.02,IF(F13&gt;1.5*J13,IF(K13&lt;E13,-1,""),""),""),"")</f>
        <v/>
      </c>
    </row>
    <row r="14" spans="3:13" x14ac:dyDescent="0.25">
      <c r="C14" t="s">
        <v>14</v>
      </c>
      <c r="D14">
        <v>653.1</v>
      </c>
      <c r="E14">
        <v>650.4</v>
      </c>
      <c r="F14">
        <v>3949</v>
      </c>
      <c r="G14">
        <f>RTD("ontrade.quotes",,"SSE",C14,"mid")</f>
        <v>653.4</v>
      </c>
      <c r="H14" s="1">
        <f>RTD("ontrade.quotes",,"SSE",C14,"open")/RTD("ontrade.quotes",,"SSE",C14,"lastvalidprevclose")-1</f>
        <v>-1.228124040528078E-3</v>
      </c>
      <c r="I14" s="1">
        <f t="shared" si="0"/>
        <v>4.1426927502877572E-3</v>
      </c>
      <c r="J14" s="3">
        <v>5380.85</v>
      </c>
      <c r="K14">
        <f>RTD("ontrade.quotes",,"SSE",C14,"low")</f>
        <v>650.4</v>
      </c>
      <c r="L14" t="str">
        <f t="shared" si="1"/>
        <v>Highs</v>
      </c>
      <c r="M14" t="str">
        <f t="shared" si="2"/>
        <v/>
      </c>
    </row>
    <row r="15" spans="3:13" x14ac:dyDescent="0.25">
      <c r="C15" t="s">
        <v>15</v>
      </c>
      <c r="D15">
        <v>304</v>
      </c>
      <c r="E15">
        <v>301.39999999999998</v>
      </c>
      <c r="F15">
        <v>6159</v>
      </c>
      <c r="G15">
        <f>RTD("ontrade.quotes",,"SSE",C15,"mid")</f>
        <v>305</v>
      </c>
      <c r="H15" s="1">
        <f>RTD("ontrade.quotes",,"SSE",C15,"open")/RTD("ontrade.quotes",,"SSE",C15,"lastvalidprevclose")-1</f>
        <v>-1.3218770654330747E-3</v>
      </c>
      <c r="I15" s="1">
        <f t="shared" si="0"/>
        <v>8.589362405021549E-3</v>
      </c>
      <c r="J15" s="3">
        <v>22187.65</v>
      </c>
      <c r="K15">
        <f>RTD("ontrade.quotes",,"SSE",C15,"low")</f>
        <v>301.39999999999998</v>
      </c>
      <c r="L15" t="str">
        <f t="shared" si="1"/>
        <v>Highs</v>
      </c>
      <c r="M15" t="str">
        <f>IF(H15&lt;0,IF(I15&lt;0.02,IF(F15&gt;1.5*J15,IF(K15&lt;E15,-1,""),""),""),"")</f>
        <v/>
      </c>
    </row>
  </sheetData>
  <conditionalFormatting sqref="L1:L1048576 M2">
    <cfRule type="cellIs" dxfId="2" priority="3" operator="equal">
      <formula>"Lows"</formula>
    </cfRule>
    <cfRule type="cellIs" dxfId="1" priority="4" operator="equal">
      <formula>"Highs"</formula>
    </cfRule>
  </conditionalFormatting>
  <conditionalFormatting sqref="I3:I15">
    <cfRule type="cellIs" dxfId="0" priority="1" operator="less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Steffen</cp:lastModifiedBy>
  <dcterms:created xsi:type="dcterms:W3CDTF">2021-12-22T07:57:11Z</dcterms:created>
  <dcterms:modified xsi:type="dcterms:W3CDTF">2021-12-30T08:29:54Z</dcterms:modified>
</cp:coreProperties>
</file>