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\Documents\GitHub\Growth-stock-high-volume-short\"/>
    </mc:Choice>
  </mc:AlternateContent>
  <xr:revisionPtr revIDLastSave="0" documentId="13_ncr:1_{478E7D26-ACA5-4529-BBC9-B5139B82C0E1}" xr6:coauthVersionLast="47" xr6:coauthVersionMax="47" xr10:uidLastSave="{00000000-0000-0000-0000-000000000000}"/>
  <bookViews>
    <workbookView xWindow="-110" yWindow="-110" windowWidth="19420" windowHeight="10420" xr2:uid="{56CA8ECF-8D06-4762-A8AA-5F67DF2C767F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3" i="1"/>
  <c r="H9" i="1"/>
  <c r="H7" i="1"/>
  <c r="N11" i="1"/>
  <c r="N4" i="1"/>
  <c r="N5" i="1"/>
  <c r="N6" i="1"/>
  <c r="N7" i="1"/>
  <c r="N8" i="1"/>
  <c r="N9" i="1"/>
  <c r="N10" i="1"/>
  <c r="N12" i="1"/>
  <c r="N13" i="1"/>
  <c r="N14" i="1"/>
  <c r="N15" i="1"/>
  <c r="N16" i="1"/>
  <c r="N17" i="1"/>
  <c r="N18" i="1"/>
  <c r="N3" i="1"/>
  <c r="K3" i="1"/>
  <c r="H3" i="1"/>
  <c r="K16" i="1" l="1"/>
  <c r="I16" i="1"/>
  <c r="I17" i="1"/>
  <c r="I18" i="1"/>
  <c r="G18" i="1"/>
  <c r="L18" i="1" s="1"/>
  <c r="H18" i="1"/>
  <c r="K18" i="1"/>
  <c r="G17" i="1"/>
  <c r="L17" i="1" s="1"/>
  <c r="H17" i="1"/>
  <c r="K17" i="1"/>
  <c r="G16" i="1"/>
  <c r="L16" i="1" s="1"/>
  <c r="H16" i="1"/>
  <c r="I3" i="1"/>
  <c r="M3" i="1" s="1"/>
  <c r="G4" i="1"/>
  <c r="G5" i="1"/>
  <c r="G6" i="1"/>
  <c r="G7" i="1"/>
  <c r="G8" i="1"/>
  <c r="G9" i="1"/>
  <c r="G10" i="1"/>
  <c r="G11" i="1"/>
  <c r="G12" i="1"/>
  <c r="G13" i="1"/>
  <c r="G14" i="1"/>
  <c r="G15" i="1"/>
  <c r="G3" i="1"/>
  <c r="M16" i="1" l="1"/>
  <c r="M18" i="1"/>
  <c r="M17" i="1"/>
  <c r="L3" i="1"/>
  <c r="H11" i="1"/>
  <c r="K12" i="1"/>
  <c r="K13" i="1"/>
  <c r="K14" i="1"/>
  <c r="K15" i="1"/>
  <c r="K4" i="1"/>
  <c r="K5" i="1"/>
  <c r="K6" i="1"/>
  <c r="K7" i="1"/>
  <c r="K8" i="1"/>
  <c r="K9" i="1"/>
  <c r="K10" i="1"/>
  <c r="K11" i="1"/>
  <c r="H4" i="1"/>
  <c r="H5" i="1"/>
  <c r="H6" i="1"/>
  <c r="H8" i="1"/>
  <c r="H10" i="1"/>
  <c r="H12" i="1"/>
  <c r="H13" i="1"/>
  <c r="H14" i="1"/>
  <c r="H15" i="1"/>
  <c r="I4" i="1" l="1"/>
  <c r="M4" i="1" s="1"/>
  <c r="I5" i="1"/>
  <c r="M5" i="1" s="1"/>
  <c r="I6" i="1"/>
  <c r="M6" i="1" s="1"/>
  <c r="I7" i="1"/>
  <c r="M7" i="1" s="1"/>
  <c r="I8" i="1"/>
  <c r="M8" i="1" s="1"/>
  <c r="I9" i="1"/>
  <c r="M9" i="1" s="1"/>
  <c r="I10" i="1"/>
  <c r="M10" i="1" s="1"/>
  <c r="I11" i="1"/>
  <c r="M11" i="1" s="1"/>
  <c r="I12" i="1"/>
  <c r="M12" i="1" s="1"/>
  <c r="I13" i="1"/>
  <c r="M13" i="1" s="1"/>
  <c r="I14" i="1"/>
  <c r="M14" i="1" s="1"/>
  <c r="I15" i="1"/>
  <c r="M15" i="1" s="1"/>
  <c r="L4" i="1" l="1"/>
  <c r="L5" i="1"/>
  <c r="L6" i="1"/>
  <c r="L7" i="1"/>
  <c r="L8" i="1"/>
  <c r="L9" i="1"/>
  <c r="L10" i="1"/>
  <c r="L11" i="1"/>
  <c r="L12" i="1"/>
  <c r="L13" i="1"/>
  <c r="L14" i="1"/>
  <c r="L15" i="1"/>
</calcChain>
</file>

<file path=xl/sharedStrings.xml><?xml version="1.0" encoding="utf-8"?>
<sst xmlns="http://schemas.openxmlformats.org/spreadsheetml/2006/main" count="26" uniqueCount="26">
  <si>
    <t>High</t>
  </si>
  <si>
    <t>Low</t>
  </si>
  <si>
    <t>Volume</t>
  </si>
  <si>
    <t>EVO</t>
  </si>
  <si>
    <t>SINCH</t>
  </si>
  <si>
    <t>LATO B</t>
  </si>
  <si>
    <t>KINV B</t>
  </si>
  <si>
    <t>NIBE B</t>
  </si>
  <si>
    <t>EQT</t>
  </si>
  <si>
    <t>MIPS</t>
  </si>
  <si>
    <t>STORY B</t>
  </si>
  <si>
    <t>SF</t>
  </si>
  <si>
    <t>PDX</t>
  </si>
  <si>
    <t>SBB B</t>
  </si>
  <si>
    <t>BALD B</t>
  </si>
  <si>
    <t>SAGA B</t>
  </si>
  <si>
    <t>Opening range pct</t>
  </si>
  <si>
    <t>Average opening range volume</t>
  </si>
  <si>
    <t>Above below first 15 high/low</t>
  </si>
  <si>
    <t>GAP</t>
  </si>
  <si>
    <t>Day low</t>
  </si>
  <si>
    <t>Short indicator</t>
  </si>
  <si>
    <t>Mid</t>
  </si>
  <si>
    <t>INDT</t>
  </si>
  <si>
    <t>LIFCO B</t>
  </si>
  <si>
    <t>LAGR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</si>
</sst>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165" fontId="0" fillId="0" borderId="0" xfId="2" applyNumberFormat="1" applyFont="1"/>
    <xf numFmtId="1" fontId="0" fillId="0" borderId="0" xfId="0" applyNumberFormat="1"/>
    <xf numFmtId="10" fontId="0" fillId="0" borderId="0" xfId="1" applyNumberFormat="1" applyFont="1"/>
    <xf numFmtId="166" fontId="0" fillId="0" borderId="0" xfId="0" applyNumberFormat="1"/>
    <xf numFmtId="164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ontrade.quotes">
      <tp>
        <v>258.5</v>
        <stp/>
        <stp>SSE</stp>
        <stp>LATO B</stp>
        <stp>low</stp>
        <tr r="K5" s="1"/>
      </tp>
      <tp>
        <v>259.8</v>
        <stp/>
        <stp>SSE</stp>
        <stp>LATO B</stp>
        <stp>mid</stp>
        <tr r="G5" s="1"/>
      </tp>
      <tp>
        <v>693</v>
        <stp/>
        <stp>SSE</stp>
        <stp>MIPS</stp>
        <stp>lastvalidprevclose</stp>
        <tr r="H9" s="1"/>
      </tp>
      <tp>
        <v>4218864</v>
        <stp/>
        <stp>SSE</stp>
        <stp>STORY B</stp>
        <stp>volume</stp>
        <tr r="N10" s="1"/>
      </tp>
      <tp>
        <v>195092</v>
        <stp/>
        <stp>SSE</stp>
        <stp>BALD B</stp>
        <stp>volume</stp>
        <tr r="N14" s="1"/>
      </tp>
      <tp>
        <v>211.4</v>
        <stp/>
        <stp>SSE</stp>
        <stp>INDT</stp>
        <stp>lastvalidprevclose</stp>
        <tr r="H16" s="1"/>
      </tp>
      <tp>
        <v>676455</v>
        <stp/>
        <stp>SSE</stp>
        <stp>KINV B</stp>
        <stp>volume</stp>
        <tr r="N6" s="1"/>
      </tp>
      <tp>
        <v>588.4</v>
        <stp/>
        <stp>SSE</stp>
        <stp>BALD B</stp>
        <stp>mid</stp>
        <tr r="G14" s="1"/>
      </tp>
      <tp>
        <v>76.5</v>
        <stp/>
        <stp>SSE</stp>
        <stp>NIBE B</stp>
        <stp>low</stp>
        <tr r="K7" s="1"/>
      </tp>
      <tp>
        <v>6150934</v>
        <stp/>
        <stp>SSE</stp>
        <stp>NIBE B</stp>
        <stp>volume</stp>
        <tr r="N7" s="1"/>
      </tp>
      <tp>
        <v>583</v>
        <stp/>
        <stp>SSE</stp>
        <stp>BALD B</stp>
        <stp>low</stp>
        <tr r="K14" s="1"/>
      </tp>
      <tp>
        <v>77.2</v>
        <stp/>
        <stp>SSE</stp>
        <stp>NIBE B</stp>
        <stp>mid</stp>
        <tr r="G7" s="1"/>
      </tp>
      <tp>
        <v>252.4</v>
        <stp/>
        <stp>SSE</stp>
        <stp>SAGA B</stp>
        <stp>low</stp>
        <tr r="K15" s="1"/>
      </tp>
      <tp>
        <v>211.4</v>
        <stp/>
        <stp>SSE</stp>
        <stp>INDT</stp>
        <stp>open</stp>
        <tr r="H16" s="1"/>
      </tp>
      <tp>
        <v>254</v>
        <stp/>
        <stp>SSE</stp>
        <stp>SAGA B</stp>
        <stp>mid</stp>
        <tr r="G15" s="1"/>
      </tp>
      <tp>
        <v>153185</v>
        <stp/>
        <stp>SSE</stp>
        <stp>LAGR B</stp>
        <stp>volume</stp>
        <tr r="N18" s="1"/>
      </tp>
      <tp>
        <v>178738</v>
        <stp/>
        <stp>SSE</stp>
        <stp>SAGA B</stp>
        <stp>volume</stp>
        <tr r="N15" s="1"/>
      </tp>
      <tp>
        <v>518464</v>
        <stp/>
        <stp>SSE</stp>
        <stp>LIFCO B</stp>
        <stp>volume</stp>
        <tr r="N17" s="1"/>
      </tp>
      <tp>
        <v>76.16</v>
        <stp/>
        <stp>SSE</stp>
        <stp>SINCH</stp>
        <stp>lastvalidprevclose</stp>
        <tr r="H4" s="1"/>
      </tp>
      <tp>
        <v>76.16</v>
        <stp/>
        <stp>SSE</stp>
        <stp>SINCH</stp>
        <stp>open</stp>
        <tr r="H4" s="1"/>
      </tp>
      <tp>
        <v>41.28</v>
        <stp/>
        <stp>SSE</stp>
        <stp>SBB B</stp>
        <stp>mid</stp>
        <tr r="G13" s="1"/>
      </tp>
      <tp>
        <v>41.2</v>
        <stp/>
        <stp>SSE</stp>
        <stp>SBB B</stp>
        <stp>low</stp>
        <tr r="K13" s="1"/>
      </tp>
      <tp>
        <v>42.08</v>
        <stp/>
        <stp>SSE</stp>
        <stp>SBB B</stp>
        <stp>lastvalidprevclose</stp>
        <tr r="H13" s="1"/>
      </tp>
      <tp>
        <v>67.08</v>
        <stp/>
        <stp>SSE</stp>
        <stp>SINCH</stp>
        <stp>mid</stp>
        <tr r="G4" s="1"/>
      </tp>
      <tp>
        <v>237.95000000000002</v>
        <stp/>
        <stp>SSE</stp>
        <stp>KINV B</stp>
        <stp>mid</stp>
        <tr r="G6" s="1"/>
      </tp>
      <tp>
        <v>66.819999999999993</v>
        <stp/>
        <stp>SSE</stp>
        <stp>SINCH</stp>
        <stp>low</stp>
        <tr r="K4" s="1"/>
      </tp>
      <tp>
        <v>237.05</v>
        <stp/>
        <stp>SSE</stp>
        <stp>KINV B</stp>
        <stp>low</stp>
        <tr r="K6" s="1"/>
      </tp>
      <tp>
        <v>693</v>
        <stp/>
        <stp>SSE</stp>
        <stp>MIPS</stp>
        <stp>open</stp>
        <tr r="H9" s="1"/>
      </tp>
      <tp>
        <v>94.149999999999991</v>
        <stp/>
        <stp>SSE</stp>
        <stp>LAGR B</stp>
        <stp>mid</stp>
        <tr r="G18" s="1"/>
      </tp>
      <tp>
        <v>242566</v>
        <stp/>
        <stp>SSE</stp>
        <stp>LATO B</stp>
        <stp>volume</stp>
        <tr r="N5" s="1"/>
      </tp>
      <tp>
        <v>94</v>
        <stp/>
        <stp>SSE</stp>
        <stp>LAGR B</stp>
        <stp>low</stp>
        <tr r="K18" s="1"/>
      </tp>
      <tp>
        <v>191</v>
        <stp/>
        <stp>SSE</stp>
        <stp>PDX</stp>
        <stp>lastvalidprevclose</stp>
        <tr r="H12" s="1"/>
      </tp>
      <tp>
        <v>334.4</v>
        <stp/>
        <stp>SSE</stp>
        <stp>EQT</stp>
        <stp>lastvalidprevclose</stp>
        <tr r="H8" s="1"/>
      </tp>
      <tp>
        <v>1047.2</v>
        <stp/>
        <stp>SSE</stp>
        <stp>EVO</stp>
        <stp>lastvalidprevclose</stp>
        <tr r="H3" s="1"/>
      </tp>
      <tp>
        <v>202.3</v>
        <stp/>
        <stp>SSE</stp>
        <stp>LIFCO B</stp>
        <stp>low</stp>
        <tr r="K17" s="1"/>
      </tp>
      <tp>
        <v>202.7</v>
        <stp/>
        <stp>SSE</stp>
        <stp>LIFCO B</stp>
        <stp>mid</stp>
        <tr r="G17" s="1"/>
      </tp>
      <tp>
        <v>89.78</v>
        <stp/>
        <stp>SSE</stp>
        <stp>STORY B</stp>
        <stp>mid</stp>
        <tr r="G10" s="1"/>
      </tp>
      <tp>
        <v>89.42</v>
        <stp/>
        <stp>SSE</stp>
        <stp>STORY B</stp>
        <stp>low</stp>
        <tr r="K10" s="1"/>
      </tp>
      <tp>
        <v>34.760000000000005</v>
        <stp/>
        <stp>SSE</stp>
        <stp>SF</stp>
        <stp>lastvalidprevclose</stp>
        <tr r="H11" s="1"/>
      </tp>
      <tp>
        <v>206.9</v>
        <stp/>
        <stp>SSE</stp>
        <stp>LIFCO B</stp>
        <stp>open</stp>
        <tr r="H17" s="1"/>
      </tp>
      <tp>
        <v>5229968</v>
        <stp/>
        <stp>SSE</stp>
        <stp>SF</stp>
        <stp>volume</stp>
        <tr r="N11" s="1"/>
      </tp>
      <tp>
        <v>262.2</v>
        <stp/>
        <stp>SSE</stp>
        <stp>SAGA B</stp>
        <stp>open</stp>
        <tr r="H15" s="1"/>
      </tp>
      <tp>
        <v>35.299999999999997</v>
        <stp/>
        <stp>SSE</stp>
        <stp>SF</stp>
        <stp>mid</stp>
        <tr r="G11" s="1"/>
      </tp>
      <tp>
        <v>33.86</v>
        <stp/>
        <stp>SSE</stp>
        <stp>SF</stp>
        <stp>low</stp>
        <tr r="K11" s="1"/>
      </tp>
      <tp>
        <v>246.35000000000002</v>
        <stp/>
        <stp>SSE</stp>
        <stp>KINV B</stp>
        <stp>open</stp>
        <tr r="H6" s="1"/>
      </tp>
      <tp>
        <v>133139</v>
        <stp/>
        <stp>SSE</stp>
        <stp>PDX</stp>
        <stp>volume</stp>
        <tr r="N12" s="1"/>
      </tp>
      <tp>
        <v>1080588</v>
        <stp/>
        <stp>SSE</stp>
        <stp>EVO</stp>
        <stp>volume</stp>
        <tr r="N3" s="1"/>
      </tp>
      <tp>
        <v>685607</v>
        <stp/>
        <stp>SSE</stp>
        <stp>EQT</stp>
        <stp>volume</stp>
        <tr r="N8" s="1"/>
      </tp>
      <tp>
        <v>268.89999999999998</v>
        <stp/>
        <stp>SSE</stp>
        <stp>LATO B</stp>
        <stp>open</stp>
        <tr r="H5" s="1"/>
      </tp>
      <tp>
        <v>97.5</v>
        <stp/>
        <stp>SSE</stp>
        <stp>LAGR B</stp>
        <stp>open</stp>
        <tr r="H18" s="1"/>
      </tp>
      <tp>
        <v>83.3</v>
        <stp/>
        <stp>SSE</stp>
        <stp>NIBE B</stp>
        <stp>open</stp>
        <tr r="H7" s="1"/>
      </tp>
      <tp>
        <v>596</v>
        <stp/>
        <stp>SSE</stp>
        <stp>BALD B</stp>
        <stp>open</stp>
        <tr r="H14" s="1"/>
      </tp>
      <tp>
        <v>98</v>
        <stp/>
        <stp>SSE</stp>
        <stp>STORY B</stp>
        <stp>open</stp>
        <tr r="H10" s="1"/>
      </tp>
      <tp>
        <v>320.39999999999998</v>
        <stp/>
        <stp>SSE</stp>
        <stp>EQT</stp>
        <stp>low</stp>
        <tr r="K8" s="1"/>
      </tp>
      <tp>
        <v>986.9</v>
        <stp/>
        <stp>SSE</stp>
        <stp>EVO</stp>
        <stp>low</stp>
        <tr r="K3" s="1"/>
      </tp>
      <tp>
        <v>991.9</v>
        <stp/>
        <stp>SSE</stp>
        <stp>EVO</stp>
        <stp>mid</stp>
        <tr r="G3" s="1"/>
      </tp>
      <tp>
        <v>321.8</v>
        <stp/>
        <stp>SSE</stp>
        <stp>EQT</stp>
        <stp>mid</stp>
        <tr r="G8" s="1"/>
      </tp>
      <tp>
        <v>206.9</v>
        <stp/>
        <stp>SSE</stp>
        <stp>LIFCO B</stp>
        <stp>lastvalidprevclose</stp>
        <tr r="H17" s="1"/>
      </tp>
      <tp>
        <v>12085205</v>
        <stp/>
        <stp>SSE</stp>
        <stp>SINCH</stp>
        <stp>volume</stp>
        <tr r="N4" s="1"/>
      </tp>
      <tp>
        <v>269.89999999999998</v>
        <stp/>
        <stp>SSE</stp>
        <stp>LATO B</stp>
        <stp>lastvalidprevclose</stp>
        <tr r="H5" s="1"/>
      </tp>
      <tp>
        <v>35.299999999999997</v>
        <stp/>
        <stp>SSE</stp>
        <stp>SF</stp>
        <stp>open</stp>
        <tr r="H11" s="1"/>
      </tp>
      <tp>
        <v>190.2</v>
        <stp/>
        <stp>SSE</stp>
        <stp>PDX</stp>
        <stp>open</stp>
        <tr r="H12" s="1"/>
      </tp>
      <tp>
        <v>16924275</v>
        <stp/>
        <stp>SSE</stp>
        <stp>SBB B</stp>
        <stp>volume</stp>
        <tr r="N13" s="1"/>
      </tp>
      <tp>
        <v>246.9</v>
        <stp/>
        <stp>SSE</stp>
        <stp>KINV B</stp>
        <stp>lastvalidprevclose</stp>
        <tr r="H6" s="1"/>
      </tp>
      <tp>
        <v>41.9</v>
        <stp/>
        <stp>SSE</stp>
        <stp>SBB B</stp>
        <stp>open</stp>
        <tr r="H13" s="1"/>
      </tp>
      <tp>
        <v>598.20000000000005</v>
        <stp/>
        <stp>SSE</stp>
        <stp>BALD B</stp>
        <stp>lastvalidprevclose</stp>
        <tr r="H14" s="1"/>
      </tp>
      <tp>
        <v>246982</v>
        <stp/>
        <stp>SSE</stp>
        <stp>INDT</stp>
        <stp>volume</stp>
        <tr r="N16" s="1"/>
      </tp>
      <tp>
        <v>190.3</v>
        <stp/>
        <stp>SSE</stp>
        <stp>PDX</stp>
        <stp>mid</stp>
        <tr r="G12" s="1"/>
      </tp>
      <tp>
        <v>118.7</v>
        <stp/>
        <stp>SSE</stp>
        <stp>STORY B</stp>
        <stp>lastvalidprevclose</stp>
        <tr r="H10" s="1"/>
      </tp>
      <tp>
        <v>187.8</v>
        <stp/>
        <stp>SSE</stp>
        <stp>PDX</stp>
        <stp>low</stp>
        <tr r="K12" s="1"/>
      </tp>
      <tp>
        <v>112607</v>
        <stp/>
        <stp>SSE</stp>
        <stp>MIPS</stp>
        <stp>volume</stp>
        <tr r="N9" s="1"/>
      </tp>
      <tp>
        <v>97.5</v>
        <stp/>
        <stp>SSE</stp>
        <stp>LAGR B</stp>
        <stp>lastvalidprevclose</stp>
        <tr r="H18" s="1"/>
      </tp>
      <tp>
        <v>1045</v>
        <stp/>
        <stp>SSE</stp>
        <stp>EVO</stp>
        <stp>open</stp>
        <tr r="H3" s="1"/>
      </tp>
      <tp>
        <v>262.39999999999998</v>
        <stp/>
        <stp>SSE</stp>
        <stp>SAGA B</stp>
        <stp>lastvalidprevclose</stp>
        <tr r="H15" s="1"/>
      </tp>
      <tp>
        <v>675</v>
        <stp/>
        <stp>SSE</stp>
        <stp>MIPS</stp>
        <stp>low</stp>
        <tr r="K9" s="1"/>
      </tp>
      <tp>
        <v>678.5</v>
        <stp/>
        <stp>SSE</stp>
        <stp>MIPS</stp>
        <stp>mid</stp>
        <tr r="G9" s="1"/>
      </tp>
      <tp>
        <v>207.5</v>
        <stp/>
        <stp>SSE</stp>
        <stp>INDT</stp>
        <stp>mid</stp>
        <tr r="G16" s="1"/>
      </tp>
      <tp>
        <v>83.4</v>
        <stp/>
        <stp>SSE</stp>
        <stp>NIBE B</stp>
        <stp>lastvalidprevclose</stp>
        <tr r="H7" s="1"/>
      </tp>
      <tp>
        <v>206</v>
        <stp/>
        <stp>SSE</stp>
        <stp>INDT</stp>
        <stp>low</stp>
        <tr r="K16" s="1"/>
      </tp>
      <tp>
        <v>333.2</v>
        <stp/>
        <stp>SSE</stp>
        <stp>EQT</stp>
        <stp>open</stp>
        <tr r="H8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volatileDependencies" Target="volatileDependenci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B5E47-AB21-40CD-8773-87AC1EA351F0}">
  <dimension ref="C2:T41"/>
  <sheetViews>
    <sheetView tabSelected="1" zoomScale="85" zoomScaleNormal="85" workbookViewId="0">
      <selection activeCell="I12" sqref="I12"/>
    </sheetView>
  </sheetViews>
  <sheetFormatPr defaultRowHeight="14.5" x14ac:dyDescent="0.35"/>
  <cols>
    <col min="9" max="9" width="17.453125" bestFit="1" customWidth="1"/>
    <col min="10" max="10" width="30.08984375" style="2" bestFit="1" customWidth="1"/>
    <col min="11" max="11" width="16.81640625" style="2" customWidth="1"/>
    <col min="12" max="12" width="24" bestFit="1" customWidth="1"/>
    <col min="17" max="17" width="12" bestFit="1" customWidth="1"/>
  </cols>
  <sheetData>
    <row r="2" spans="3:15" x14ac:dyDescent="0.35">
      <c r="D2" t="s">
        <v>0</v>
      </c>
      <c r="E2" t="s">
        <v>1</v>
      </c>
      <c r="F2" t="s">
        <v>2</v>
      </c>
      <c r="G2" t="s">
        <v>22</v>
      </c>
      <c r="H2" t="s">
        <v>19</v>
      </c>
      <c r="I2" t="s">
        <v>16</v>
      </c>
      <c r="J2" s="2" t="s">
        <v>17</v>
      </c>
      <c r="K2" s="2" t="s">
        <v>20</v>
      </c>
      <c r="L2" t="s">
        <v>18</v>
      </c>
      <c r="M2" t="s">
        <v>21</v>
      </c>
    </row>
    <row r="3" spans="3:15" x14ac:dyDescent="0.35">
      <c r="C3" t="s">
        <v>3</v>
      </c>
      <c r="D3">
        <v>1045</v>
      </c>
      <c r="E3">
        <v>1018.8</v>
      </c>
      <c r="F3">
        <v>75930</v>
      </c>
      <c r="G3">
        <f>RTD("ontrade.quotes",,"SSE",C3,"mid")</f>
        <v>991.9</v>
      </c>
      <c r="H3" s="4">
        <f>RTD("ontrade.quotes",,"SSE",C3,"open")/RTD("ontrade.quotes",,"SSE",C3,"lastvalidprevclose")-1</f>
        <v>-2.1008403361344463E-3</v>
      </c>
      <c r="I3" s="1">
        <f>(D3-E3)/AVERAGE(D3:E3)</f>
        <v>2.5390057176082996E-2</v>
      </c>
      <c r="J3" s="3">
        <v>144582.35</v>
      </c>
      <c r="K3">
        <f>RTD("ontrade.quotes",,"SSE",C3,"low")</f>
        <v>986.9</v>
      </c>
      <c r="L3" t="str">
        <f>IF(G3&lt;E3,"Lows",IF(G3&gt;D3,"Highs",""))</f>
        <v>Lows</v>
      </c>
      <c r="M3" t="str">
        <f>IF(H3&lt;=0,IF(I3&lt;0.02,IF(F3&gt;1.5*J3,IF(K3&lt;E3,-1,""),""),""),"")</f>
        <v/>
      </c>
      <c r="N3" s="5">
        <f>RTD("ontrade.quotes",,"SSE",C3,"volume")/J3</f>
        <v>7.4738583236473879</v>
      </c>
      <c r="O3" s="5">
        <f>F3/J3</f>
        <v>0.52516783687635449</v>
      </c>
    </row>
    <row r="4" spans="3:15" x14ac:dyDescent="0.35">
      <c r="C4" t="s">
        <v>4</v>
      </c>
      <c r="D4">
        <v>76.64</v>
      </c>
      <c r="E4">
        <v>74.599999999999994</v>
      </c>
      <c r="F4">
        <v>766688</v>
      </c>
      <c r="G4">
        <f>RTD("ontrade.quotes",,"SSE",C4,"mid")</f>
        <v>67.08</v>
      </c>
      <c r="H4" s="4">
        <f>RTD("ontrade.quotes",,"SSE",C4,"open")/RTD("ontrade.quotes",,"SSE",C4,"lastvalidprevclose")-1</f>
        <v>0</v>
      </c>
      <c r="I4" s="1">
        <f t="shared" ref="I4:I18" si="0">(D4-E4)/AVERAGE(D4:E4)</f>
        <v>2.697699021422912E-2</v>
      </c>
      <c r="J4" s="3">
        <v>333835.40000000002</v>
      </c>
      <c r="K4">
        <f>RTD("ontrade.quotes",,"SSE",C4,"low")</f>
        <v>66.819999999999993</v>
      </c>
      <c r="L4" t="str">
        <f t="shared" ref="L4:L18" si="1">IF(G4&lt;E4,"Lows",IF(G4&gt;D4,"Highs",""))</f>
        <v>Lows</v>
      </c>
      <c r="M4" t="str">
        <f>IF(H4&lt;=0,IF(I4&lt;0.02,IF(F4&gt;1.5*J4,IF(K4&lt;E4,-1,""),""),""),"")</f>
        <v/>
      </c>
      <c r="N4" s="5">
        <f>RTD("ontrade.quotes",,"SSE",C4,"volume")/J4</f>
        <v>36.201088919868894</v>
      </c>
      <c r="O4" s="5">
        <f>F4/J4</f>
        <v>2.2966048537692525</v>
      </c>
    </row>
    <row r="5" spans="3:15" x14ac:dyDescent="0.35">
      <c r="C5" t="s">
        <v>5</v>
      </c>
      <c r="D5">
        <v>269.7</v>
      </c>
      <c r="E5">
        <v>264.89999999999998</v>
      </c>
      <c r="F5">
        <v>19262</v>
      </c>
      <c r="G5">
        <f>RTD("ontrade.quotes",,"SSE",C5,"mid")</f>
        <v>259.8</v>
      </c>
      <c r="H5" s="4">
        <f>RTD("ontrade.quotes",,"SSE",C5,"open")/RTD("ontrade.quotes",,"SSE",C5,"lastvalidprevclose")-1</f>
        <v>-3.7050759540571132E-3</v>
      </c>
      <c r="I5" s="1">
        <f t="shared" si="0"/>
        <v>1.7957351290684671E-2</v>
      </c>
      <c r="J5" s="3">
        <v>29687.599999999999</v>
      </c>
      <c r="K5">
        <f>RTD("ontrade.quotes",,"SSE",C5,"low")</f>
        <v>258.5</v>
      </c>
      <c r="L5" t="str">
        <f t="shared" si="1"/>
        <v>Lows</v>
      </c>
      <c r="M5" t="str">
        <f t="shared" ref="M5:M18" si="2">IF(H5&lt;=0,IF(I5&lt;0.02,IF(F5&gt;1.5*J5,IF(K5&lt;E5,-1,""),""),""),"")</f>
        <v/>
      </c>
      <c r="N5" s="5">
        <f>RTD("ontrade.quotes",,"SSE",C5,"volume")/J5</f>
        <v>8.1706166884490496</v>
      </c>
      <c r="O5" s="5">
        <f t="shared" ref="O5:O18" si="3">F5/J5</f>
        <v>0.6488230776485806</v>
      </c>
    </row>
    <row r="6" spans="3:15" x14ac:dyDescent="0.35">
      <c r="C6" t="s">
        <v>6</v>
      </c>
      <c r="D6">
        <v>247.65</v>
      </c>
      <c r="E6">
        <v>245</v>
      </c>
      <c r="F6">
        <v>48862</v>
      </c>
      <c r="G6">
        <f>RTD("ontrade.quotes",,"SSE",C6,"mid")</f>
        <v>237.95000000000002</v>
      </c>
      <c r="H6" s="4">
        <f>RTD("ontrade.quotes",,"SSE",C6,"open")/RTD("ontrade.quotes",,"SSE",C6,"lastvalidprevclose")-1</f>
        <v>-2.2276225192384702E-3</v>
      </c>
      <c r="I6" s="1">
        <f t="shared" si="0"/>
        <v>1.0758144727494187E-2</v>
      </c>
      <c r="J6" s="3">
        <v>71072.149999999994</v>
      </c>
      <c r="K6">
        <f>RTD("ontrade.quotes",,"SSE",C6,"low")</f>
        <v>237.05</v>
      </c>
      <c r="L6" t="str">
        <f t="shared" si="1"/>
        <v>Lows</v>
      </c>
      <c r="M6" t="str">
        <f t="shared" si="2"/>
        <v/>
      </c>
      <c r="N6" s="5">
        <f>RTD("ontrade.quotes",,"SSE",C6,"volume")/J6</f>
        <v>9.5178631855093734</v>
      </c>
      <c r="O6" s="5">
        <f t="shared" si="3"/>
        <v>0.68749854900970353</v>
      </c>
    </row>
    <row r="7" spans="3:15" x14ac:dyDescent="0.35">
      <c r="C7" t="s">
        <v>7</v>
      </c>
      <c r="D7">
        <v>83.3</v>
      </c>
      <c r="E7">
        <v>81.040000000000006</v>
      </c>
      <c r="F7">
        <v>479119</v>
      </c>
      <c r="G7">
        <f>RTD("ontrade.quotes",,"SSE",C7,"mid")</f>
        <v>77.2</v>
      </c>
      <c r="H7" s="4">
        <f>RTD("ontrade.quotes",,"SSE",C7,"open")/RTD("ontrade.quotes",,"SSE",C7,"lastvalidprevclose")-1</f>
        <v>-1.1990407673861947E-3</v>
      </c>
      <c r="I7" s="1">
        <f t="shared" si="0"/>
        <v>2.7503955214798478E-2</v>
      </c>
      <c r="J7" s="3">
        <v>284333</v>
      </c>
      <c r="K7">
        <f>RTD("ontrade.quotes",,"SSE",C7,"low")</f>
        <v>76.5</v>
      </c>
      <c r="L7" t="str">
        <f t="shared" si="1"/>
        <v>Lows</v>
      </c>
      <c r="M7" t="str">
        <f t="shared" si="2"/>
        <v/>
      </c>
      <c r="N7" s="5">
        <f>RTD("ontrade.quotes",,"SSE",C7,"volume")/J7</f>
        <v>21.632853027963691</v>
      </c>
      <c r="O7" s="5">
        <f t="shared" si="3"/>
        <v>1.6850629367678041</v>
      </c>
    </row>
    <row r="8" spans="3:15" x14ac:dyDescent="0.35">
      <c r="C8" t="s">
        <v>8</v>
      </c>
      <c r="D8">
        <v>333.2</v>
      </c>
      <c r="E8">
        <v>322.8</v>
      </c>
      <c r="F8">
        <v>43300</v>
      </c>
      <c r="G8">
        <f>RTD("ontrade.quotes",,"SSE",C8,"mid")</f>
        <v>321.8</v>
      </c>
      <c r="H8" s="4">
        <f>RTD("ontrade.quotes",,"SSE",C8,"open")/RTD("ontrade.quotes",,"SSE",C8,"lastvalidprevclose")-1</f>
        <v>-3.5885167464114742E-3</v>
      </c>
      <c r="I8" s="1">
        <f t="shared" si="0"/>
        <v>3.1707317073170663E-2</v>
      </c>
      <c r="J8" s="3">
        <v>58149.35</v>
      </c>
      <c r="K8">
        <f>RTD("ontrade.quotes",,"SSE",C8,"low")</f>
        <v>320.39999999999998</v>
      </c>
      <c r="L8" t="str">
        <f t="shared" si="1"/>
        <v>Lows</v>
      </c>
      <c r="M8" t="str">
        <f t="shared" si="2"/>
        <v/>
      </c>
      <c r="N8" s="5">
        <f>RTD("ontrade.quotes",,"SSE",C8,"volume")/J8</f>
        <v>11.790449936241764</v>
      </c>
      <c r="O8" s="5">
        <f t="shared" si="3"/>
        <v>0.74463429083902055</v>
      </c>
    </row>
    <row r="9" spans="3:15" x14ac:dyDescent="0.35">
      <c r="C9" t="s">
        <v>9</v>
      </c>
      <c r="D9">
        <v>699</v>
      </c>
      <c r="E9">
        <v>686</v>
      </c>
      <c r="F9">
        <v>6957</v>
      </c>
      <c r="G9">
        <f>RTD("ontrade.quotes",,"SSE",C9,"mid")</f>
        <v>678.5</v>
      </c>
      <c r="H9" s="4">
        <f>RTD("ontrade.quotes",,"SSE",C9,"open")/RTD("ontrade.quotes",,"SSE",C9,"lastvalidprevclose")-1</f>
        <v>0</v>
      </c>
      <c r="I9" s="1">
        <f t="shared" si="0"/>
        <v>1.8772563176895306E-2</v>
      </c>
      <c r="J9" s="3">
        <v>14344.4</v>
      </c>
      <c r="K9">
        <f>RTD("ontrade.quotes",,"SSE",C9,"low")</f>
        <v>675</v>
      </c>
      <c r="L9" t="str">
        <f t="shared" si="1"/>
        <v>Lows</v>
      </c>
      <c r="M9" t="str">
        <f t="shared" si="2"/>
        <v/>
      </c>
      <c r="N9" s="5">
        <f>RTD("ontrade.quotes",,"SSE",C9,"volume")/J9</f>
        <v>7.8502412091129639</v>
      </c>
      <c r="O9" s="5">
        <f t="shared" si="3"/>
        <v>0.48499762973704025</v>
      </c>
    </row>
    <row r="10" spans="3:15" x14ac:dyDescent="0.35">
      <c r="C10" t="s">
        <v>10</v>
      </c>
      <c r="D10">
        <v>98</v>
      </c>
      <c r="E10">
        <v>94</v>
      </c>
      <c r="F10">
        <v>274295</v>
      </c>
      <c r="G10">
        <f>RTD("ontrade.quotes",,"SSE",C10,"mid")</f>
        <v>89.78</v>
      </c>
      <c r="H10" s="4">
        <f>RTD("ontrade.quotes",,"SSE",C10,"open")/RTD("ontrade.quotes",,"SSE",C10,"lastvalidprevclose")-1</f>
        <v>-0.17438921651221573</v>
      </c>
      <c r="I10" s="1">
        <f t="shared" si="0"/>
        <v>4.1666666666666664E-2</v>
      </c>
      <c r="J10" s="3">
        <v>14584.95</v>
      </c>
      <c r="K10">
        <f>RTD("ontrade.quotes",,"SSE",C10,"low")</f>
        <v>89.42</v>
      </c>
      <c r="L10" t="str">
        <f t="shared" si="1"/>
        <v>Lows</v>
      </c>
      <c r="M10" t="str">
        <f t="shared" si="2"/>
        <v/>
      </c>
      <c r="N10" s="5">
        <f>RTD("ontrade.quotes",,"SSE",C10,"volume")/J10</f>
        <v>289.26146472905288</v>
      </c>
      <c r="O10" s="5">
        <f t="shared" si="3"/>
        <v>18.806715141292909</v>
      </c>
    </row>
    <row r="11" spans="3:15" x14ac:dyDescent="0.35">
      <c r="C11" t="s">
        <v>11</v>
      </c>
      <c r="D11">
        <v>35.76</v>
      </c>
      <c r="E11">
        <v>33.86</v>
      </c>
      <c r="F11">
        <v>450458</v>
      </c>
      <c r="G11">
        <f>RTD("ontrade.quotes",,"SSE",C11,"mid")</f>
        <v>35.299999999999997</v>
      </c>
      <c r="H11" s="4">
        <f>RTD("ontrade.quotes",,"SSE",C11,"open")/RTD("ontrade.quotes",,"SSE",C11,"lastvalidprevclose")-1</f>
        <v>1.5535097813578647E-2</v>
      </c>
      <c r="I11" s="1">
        <f t="shared" si="0"/>
        <v>5.4582016661878729E-2</v>
      </c>
      <c r="J11" s="3">
        <v>163415.79999999999</v>
      </c>
      <c r="K11">
        <f>RTD("ontrade.quotes",,"SSE",C11,"low")</f>
        <v>33.86</v>
      </c>
      <c r="L11" t="str">
        <f t="shared" si="1"/>
        <v/>
      </c>
      <c r="M11" t="str">
        <f t="shared" si="2"/>
        <v/>
      </c>
      <c r="N11" s="5">
        <f>RTD("ontrade.quotes",,"SSE",C11,"volume")/J11</f>
        <v>32.004053463618575</v>
      </c>
      <c r="O11" s="5">
        <f t="shared" si="3"/>
        <v>2.7565143639721499</v>
      </c>
    </row>
    <row r="12" spans="3:15" x14ac:dyDescent="0.35">
      <c r="C12" t="s">
        <v>12</v>
      </c>
      <c r="D12">
        <v>192.6</v>
      </c>
      <c r="E12">
        <v>189</v>
      </c>
      <c r="F12">
        <v>22515</v>
      </c>
      <c r="G12">
        <f>RTD("ontrade.quotes",,"SSE",C12,"mid")</f>
        <v>190.3</v>
      </c>
      <c r="H12" s="4">
        <f>RTD("ontrade.quotes",,"SSE",C12,"open")/RTD("ontrade.quotes",,"SSE",C12,"lastvalidprevclose")-1</f>
        <v>-4.1884816753927634E-3</v>
      </c>
      <c r="I12" s="1">
        <f t="shared" si="0"/>
        <v>1.8867924528301855E-2</v>
      </c>
      <c r="J12" s="3">
        <v>7237.35</v>
      </c>
      <c r="K12">
        <f>RTD("ontrade.quotes",,"SSE",C12,"low")</f>
        <v>187.8</v>
      </c>
      <c r="L12" t="str">
        <f t="shared" si="1"/>
        <v/>
      </c>
      <c r="M12">
        <f t="shared" si="2"/>
        <v>-1</v>
      </c>
      <c r="N12" s="5">
        <f>RTD("ontrade.quotes",,"SSE",C12,"volume")/J12</f>
        <v>18.396098019302645</v>
      </c>
      <c r="O12" s="5">
        <f t="shared" si="3"/>
        <v>3.1109453045658975</v>
      </c>
    </row>
    <row r="13" spans="3:15" x14ac:dyDescent="0.35">
      <c r="C13" t="s">
        <v>13</v>
      </c>
      <c r="D13">
        <v>42.05</v>
      </c>
      <c r="E13">
        <v>41.2</v>
      </c>
      <c r="F13">
        <v>1050539</v>
      </c>
      <c r="G13">
        <f>RTD("ontrade.quotes",,"SSE",C13,"mid")</f>
        <v>41.28</v>
      </c>
      <c r="H13" s="4">
        <f>RTD("ontrade.quotes",,"SSE",C13,"open")/RTD("ontrade.quotes",,"SSE",C13,"lastvalidprevclose")-1</f>
        <v>-4.2775665399239493E-3</v>
      </c>
      <c r="I13" s="1">
        <f t="shared" si="0"/>
        <v>2.0420420420420284E-2</v>
      </c>
      <c r="J13" s="3">
        <v>1049752.75</v>
      </c>
      <c r="K13">
        <f>RTD("ontrade.quotes",,"SSE",C13,"low")</f>
        <v>41.2</v>
      </c>
      <c r="L13" t="str">
        <f t="shared" si="1"/>
        <v/>
      </c>
      <c r="M13" t="str">
        <f t="shared" si="2"/>
        <v/>
      </c>
      <c r="N13" s="5">
        <f>RTD("ontrade.quotes",,"SSE",C13,"volume")/J13</f>
        <v>16.122153526151752</v>
      </c>
      <c r="O13" s="5">
        <f t="shared" si="3"/>
        <v>1.0007489858921541</v>
      </c>
    </row>
    <row r="14" spans="3:15" x14ac:dyDescent="0.35">
      <c r="C14" t="s">
        <v>14</v>
      </c>
      <c r="D14">
        <v>598.20000000000005</v>
      </c>
      <c r="E14">
        <v>590.20000000000005</v>
      </c>
      <c r="F14">
        <v>9770</v>
      </c>
      <c r="G14">
        <f>RTD("ontrade.quotes",,"SSE",C14,"mid")</f>
        <v>588.4</v>
      </c>
      <c r="H14" s="4">
        <f>RTD("ontrade.quotes",,"SSE",C14,"open")/RTD("ontrade.quotes",,"SSE",C14,"lastvalidprevclose")-1</f>
        <v>-3.6776997659646593E-3</v>
      </c>
      <c r="I14" s="1">
        <f t="shared" si="0"/>
        <v>1.3463480309660046E-2</v>
      </c>
      <c r="J14" s="3">
        <v>10933.15</v>
      </c>
      <c r="K14">
        <f>RTD("ontrade.quotes",,"SSE",C14,"low")</f>
        <v>583</v>
      </c>
      <c r="L14" t="str">
        <f t="shared" si="1"/>
        <v>Lows</v>
      </c>
      <c r="M14" t="str">
        <f>IF(H14&lt;=0,IF(I14&lt;0.02,IF(F14&gt;1.5*J14,IF(K14&lt;E14,-1,""),""),""),"")</f>
        <v/>
      </c>
      <c r="N14" s="5">
        <f>RTD("ontrade.quotes",,"SSE",C14,"volume")/J14</f>
        <v>17.844079702555987</v>
      </c>
      <c r="O14" s="5">
        <f t="shared" si="3"/>
        <v>0.89361254533231504</v>
      </c>
    </row>
    <row r="15" spans="3:15" x14ac:dyDescent="0.35">
      <c r="C15" t="s">
        <v>15</v>
      </c>
      <c r="D15">
        <v>262.2</v>
      </c>
      <c r="E15">
        <v>258.39999999999998</v>
      </c>
      <c r="F15">
        <v>4750</v>
      </c>
      <c r="G15">
        <f>RTD("ontrade.quotes",,"SSE",C15,"mid")</f>
        <v>254</v>
      </c>
      <c r="H15" s="4">
        <f>RTD("ontrade.quotes",,"SSE",C15,"open")/RTD("ontrade.quotes",,"SSE",C15,"lastvalidprevclose")-1</f>
        <v>-7.6219512195119243E-4</v>
      </c>
      <c r="I15" s="1">
        <f t="shared" si="0"/>
        <v>1.4598540145985448E-2</v>
      </c>
      <c r="J15" s="3">
        <v>19037.95</v>
      </c>
      <c r="K15">
        <f>RTD("ontrade.quotes",,"SSE",C15,"low")</f>
        <v>252.4</v>
      </c>
      <c r="L15" t="str">
        <f t="shared" si="1"/>
        <v>Lows</v>
      </c>
      <c r="M15" t="str">
        <f t="shared" si="2"/>
        <v/>
      </c>
      <c r="N15" s="5">
        <f>RTD("ontrade.quotes",,"SSE",C15,"volume")/J15</f>
        <v>9.3885108428165847</v>
      </c>
      <c r="O15" s="5">
        <f t="shared" si="3"/>
        <v>0.24950165327674459</v>
      </c>
    </row>
    <row r="16" spans="3:15" x14ac:dyDescent="0.35">
      <c r="C16" t="s">
        <v>23</v>
      </c>
      <c r="D16">
        <v>211.4</v>
      </c>
      <c r="E16">
        <v>207.3</v>
      </c>
      <c r="F16">
        <v>8005</v>
      </c>
      <c r="G16">
        <f>RTD("ontrade.quotes",,"SSE",C16,"mid")</f>
        <v>207.5</v>
      </c>
      <c r="H16" s="4">
        <f>RTD("ontrade.quotes",,"SSE",C16,"open")/RTD("ontrade.quotes",,"SSE",C16,"lastvalidprevclose")-1</f>
        <v>0</v>
      </c>
      <c r="I16" s="1">
        <f t="shared" si="0"/>
        <v>1.9584427991401931E-2</v>
      </c>
      <c r="J16" s="2">
        <v>21946.6</v>
      </c>
      <c r="K16" s="2">
        <f>RTD("ontrade.quotes",,"SSE",C16,"low")</f>
        <v>206</v>
      </c>
      <c r="L16" t="str">
        <f t="shared" si="1"/>
        <v/>
      </c>
      <c r="M16" t="str">
        <f t="shared" si="2"/>
        <v/>
      </c>
      <c r="N16" s="5">
        <f>RTD("ontrade.quotes",,"SSE",C16,"volume")/J16</f>
        <v>11.253770515706305</v>
      </c>
      <c r="O16" s="5">
        <f t="shared" si="3"/>
        <v>0.36474898161902075</v>
      </c>
    </row>
    <row r="17" spans="3:18" x14ac:dyDescent="0.35">
      <c r="C17" t="s">
        <v>24</v>
      </c>
      <c r="D17">
        <v>206.9</v>
      </c>
      <c r="E17">
        <v>203.8</v>
      </c>
      <c r="F17">
        <v>8310</v>
      </c>
      <c r="G17">
        <f>RTD("ontrade.quotes",,"SSE",C17,"mid")</f>
        <v>202.7</v>
      </c>
      <c r="H17" s="4">
        <f>RTD("ontrade.quotes",,"SSE",C17,"open")/RTD("ontrade.quotes",,"SSE",C17,"lastvalidprevclose")-1</f>
        <v>0</v>
      </c>
      <c r="I17" s="1">
        <f t="shared" si="0"/>
        <v>1.509617725833939E-2</v>
      </c>
      <c r="J17" s="2">
        <v>32293.9</v>
      </c>
      <c r="K17" s="2">
        <f>RTD("ontrade.quotes",,"SSE",C17,"low")</f>
        <v>202.3</v>
      </c>
      <c r="L17" t="str">
        <f t="shared" si="1"/>
        <v>Lows</v>
      </c>
      <c r="M17" t="str">
        <f t="shared" si="2"/>
        <v/>
      </c>
      <c r="N17" s="5">
        <f>RTD("ontrade.quotes",,"SSE",C17,"volume")/J17</f>
        <v>16.054549001514218</v>
      </c>
      <c r="O17" s="5">
        <f t="shared" si="3"/>
        <v>0.25732413861441322</v>
      </c>
    </row>
    <row r="18" spans="3:18" x14ac:dyDescent="0.35">
      <c r="C18" t="s">
        <v>25</v>
      </c>
      <c r="D18">
        <v>97.5</v>
      </c>
      <c r="E18">
        <v>95.8</v>
      </c>
      <c r="F18">
        <v>6420</v>
      </c>
      <c r="G18">
        <f>RTD("ontrade.quotes",,"SSE",C18,"mid")</f>
        <v>94.149999999999991</v>
      </c>
      <c r="H18" s="4">
        <f>RTD("ontrade.quotes",,"SSE",C18,"open")/RTD("ontrade.quotes",,"SSE",C18,"lastvalidprevclose")-1</f>
        <v>0</v>
      </c>
      <c r="I18" s="1">
        <f t="shared" si="0"/>
        <v>1.7589239524055899E-2</v>
      </c>
      <c r="J18" s="2">
        <v>12600.3</v>
      </c>
      <c r="K18" s="2">
        <f>RTD("ontrade.quotes",,"SSE",C18,"low")</f>
        <v>94</v>
      </c>
      <c r="L18" t="str">
        <f t="shared" si="1"/>
        <v>Lows</v>
      </c>
      <c r="M18" t="str">
        <f t="shared" si="2"/>
        <v/>
      </c>
      <c r="N18" s="5">
        <f>RTD("ontrade.quotes",,"SSE",C18,"volume")/J18</f>
        <v>12.157250224201011</v>
      </c>
      <c r="O18" s="5">
        <f t="shared" si="3"/>
        <v>0.50951167829337396</v>
      </c>
    </row>
    <row r="32" spans="3:18" x14ac:dyDescent="0.35">
      <c r="P32" s="1"/>
      <c r="R32" s="1"/>
    </row>
    <row r="41" spans="16:20" x14ac:dyDescent="0.35">
      <c r="P41" s="1"/>
      <c r="R41" s="1"/>
      <c r="S41" s="6"/>
      <c r="T41" s="4"/>
    </row>
  </sheetData>
  <conditionalFormatting sqref="M2 L1:L1048576">
    <cfRule type="cellIs" dxfId="2" priority="4" operator="equal">
      <formula>"Lows"</formula>
    </cfRule>
    <cfRule type="cellIs" dxfId="1" priority="5" operator="equal">
      <formula>"Highs"</formula>
    </cfRule>
  </conditionalFormatting>
  <conditionalFormatting sqref="I3:I18">
    <cfRule type="cellIs" dxfId="0" priority="2" operator="lessThan">
      <formula>0.02</formula>
    </cfRule>
  </conditionalFormatting>
  <conditionalFormatting sqref="H3:H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</cp:lastModifiedBy>
  <dcterms:created xsi:type="dcterms:W3CDTF">2021-12-22T07:57:11Z</dcterms:created>
  <dcterms:modified xsi:type="dcterms:W3CDTF">2022-02-18T21:25:49Z</dcterms:modified>
</cp:coreProperties>
</file>